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drawings/drawing3.xml" ContentType="application/vnd.openxmlformats-officedocument.drawing+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drawings/drawing4.xml" ContentType="application/vnd.openxmlformats-officedocument.drawing+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drawings/drawing5.xml" ContentType="application/vnd.openxmlformats-officedocument.drawing+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hidePivotFieldList="1" defaultThemeVersion="124226"/>
  <mc:AlternateContent xmlns:mc="http://schemas.openxmlformats.org/markup-compatibility/2006">
    <mc:Choice Requires="x15">
      <x15ac:absPath xmlns:x15ac="http://schemas.microsoft.com/office/spreadsheetml/2010/11/ac" url="P:\PROJECTS\2600s\2650G UN-REDD 2014\Work in progress\9 1 Interagency\BeRT\Final tool\Final\"/>
    </mc:Choice>
  </mc:AlternateContent>
  <workbookProtection workbookAlgorithmName="SHA-512" workbookHashValue="KiloQtMvbPQekBQMtN4N0acqer/GNyMhRzK+4c96pnwSqe45iTCvGpySVwDXtD1/gYLN/xRrScdpA7wytizIXA==" workbookSaltValue="2AK9Z3t6z3auhXIDM0TznA==" workbookSpinCount="100000" lockStructure="1"/>
  <bookViews>
    <workbookView xWindow="0" yWindow="0" windowWidth="21600" windowHeight="10425"/>
  </bookViews>
  <sheets>
    <sheet name="Presentación" sheetId="1" r:id="rId1"/>
    <sheet name="Módulo 1" sheetId="2" r:id="rId2"/>
    <sheet name="Módulo 2" sheetId="11" r:id="rId3"/>
    <sheet name="Módulo 3" sheetId="4" r:id="rId4"/>
    <sheet name="Tablas de Resultados" sheetId="6" r:id="rId5"/>
  </sheets>
  <definedNames>
    <definedName name="_xlnm._FilterDatabase" localSheetId="2" hidden="1">'Módulo 2'!$AM$77:$AP$82</definedName>
    <definedName name="_xlnm._FilterDatabase" localSheetId="3" hidden="1">'Módulo 3'!$D$66:$J$66</definedName>
    <definedName name="_ftn1" localSheetId="0">Presentación!$D$34</definedName>
    <definedName name="_ftnref1" localSheetId="0">Presentación!$B$5</definedName>
    <definedName name="_Ref372188685" localSheetId="1">'Módulo 1'!$C$20</definedName>
    <definedName name="_Ref372188724" localSheetId="2">'Módulo 2'!$C$37</definedName>
    <definedName name="_Toc373507030" localSheetId="0">Presentación!#REF!</definedName>
    <definedName name="_Toc373507032" localSheetId="1">'Módulo 1'!#REF!</definedName>
    <definedName name="_Toc373507034" localSheetId="1">'Módulo 1'!$C$9</definedName>
    <definedName name="_Toc401587073" localSheetId="2">'Módulo 2'!$W$157</definedName>
    <definedName name="_Toc401587076" localSheetId="2">'Módulo 2'!$W$161</definedName>
    <definedName name="_Toc401587077" localSheetId="2">'Módulo 2'!$W$162</definedName>
    <definedName name="_Toc403564374" localSheetId="2">'Módulo 2'!$X$613</definedName>
    <definedName name="Click_here_to_select_an_action_from_Module_1" comment="Input range for the combo box for REDD+ actions in Module 2." localSheetId="2">'Módulo 1'!$AG$23:$AG$39</definedName>
    <definedName name="_xlnm.Criteria" localSheetId="2">'Módulo 2'!$AM$83:$AP$83</definedName>
    <definedName name="_xlnm.Extract" localSheetId="2">'Módulo 2'!$AR$77:$AT$82</definedName>
    <definedName name="_xlnm.Print_Area" localSheetId="1">'Módulo 1'!$T$20:$AB$33</definedName>
    <definedName name="_xlnm.Print_Area" localSheetId="0">Presentación!$B$1:$D$31</definedName>
    <definedName name="_xlnm.Print_Area" localSheetId="4">'Tablas de Resultados'!$F$5:$M$35</definedName>
    <definedName name="sorted_list_start" localSheetId="2">'Módulo 2'!$B$2</definedName>
    <definedName name="sorted_list_start">#REF!</definedName>
    <definedName name="Z_0398F8AF_BB01_4F41_911B_6BEB5C23013B_.wvu.Cols" localSheetId="1" hidden="1">'Módulo 1'!$B:$B,'Módulo 1'!$L:$AG</definedName>
    <definedName name="Z_0398F8AF_BB01_4F41_911B_6BEB5C23013B_.wvu.Cols" localSheetId="2" hidden="1">'Módulo 2'!$O:$BF</definedName>
    <definedName name="Z_0398F8AF_BB01_4F41_911B_6BEB5C23013B_.wvu.Cols" localSheetId="3" hidden="1">'Módulo 3'!$B:$B,'Módulo 3'!$L:$Y</definedName>
    <definedName name="Z_0398F8AF_BB01_4F41_911B_6BEB5C23013B_.wvu.Cols" localSheetId="0" hidden="1">Presentación!$C:$C</definedName>
    <definedName name="Z_0398F8AF_BB01_4F41_911B_6BEB5C23013B_.wvu.Cols" localSheetId="4" hidden="1">'Tablas de Resultados'!$C:$Z,'Tablas de Resultados'!$AJ:$AL</definedName>
    <definedName name="Z_0398F8AF_BB01_4F41_911B_6BEB5C23013B_.wvu.FilterData" localSheetId="2" hidden="1">'Módulo 2'!$AM$77:$AP$82</definedName>
    <definedName name="Z_0398F8AF_BB01_4F41_911B_6BEB5C23013B_.wvu.FilterData" localSheetId="3" hidden="1">'Módulo 3'!$D$66:$J$66</definedName>
    <definedName name="Z_0398F8AF_BB01_4F41_911B_6BEB5C23013B_.wvu.PrintArea" localSheetId="1" hidden="1">'Módulo 1'!$T$20:$AB$33</definedName>
    <definedName name="Z_0398F8AF_BB01_4F41_911B_6BEB5C23013B_.wvu.PrintArea" localSheetId="0" hidden="1">Presentación!$B$1:$D$31</definedName>
    <definedName name="Z_0398F8AF_BB01_4F41_911B_6BEB5C23013B_.wvu.Rows" localSheetId="1" hidden="1">'Módulo 1'!$13:$19,'Módulo 1'!$43:$66</definedName>
    <definedName name="Z_0398F8AF_BB01_4F41_911B_6BEB5C23013B_.wvu.Rows" localSheetId="2" hidden="1">'Módulo 2'!$37:$700</definedName>
    <definedName name="Z_0398F8AF_BB01_4F41_911B_6BEB5C23013B_.wvu.Rows" localSheetId="3" hidden="1">'Módulo 3'!$30:$700</definedName>
    <definedName name="Z_0398F8AF_BB01_4F41_911B_6BEB5C23013B_.wvu.Rows" localSheetId="4" hidden="1">'Tablas de Resultados'!$2:$427,'Tablas de Resultados'!$434:$641,'Tablas de Resultados'!$682:$799</definedName>
    <definedName name="Z_0596A31D_1135_4C04_B235_4F7AEFBF56EB_.wvu.Cols" localSheetId="1" hidden="1">'Módulo 1'!$B:$B,'Módulo 1'!$L:$AG</definedName>
    <definedName name="Z_0596A31D_1135_4C04_B235_4F7AEFBF56EB_.wvu.Cols" localSheetId="2" hidden="1">'Módulo 2'!$O:$BF</definedName>
    <definedName name="Z_0596A31D_1135_4C04_B235_4F7AEFBF56EB_.wvu.Cols" localSheetId="3" hidden="1">'Módulo 3'!$B:$B,'Módulo 3'!$L:$Y</definedName>
    <definedName name="Z_0596A31D_1135_4C04_B235_4F7AEFBF56EB_.wvu.Cols" localSheetId="0" hidden="1">Presentación!$C:$C</definedName>
    <definedName name="Z_0596A31D_1135_4C04_B235_4F7AEFBF56EB_.wvu.Cols" localSheetId="4" hidden="1">'Tablas de Resultados'!$C:$E,'Tablas de Resultados'!$O:$AO</definedName>
    <definedName name="Z_0596A31D_1135_4C04_B235_4F7AEFBF56EB_.wvu.FilterData" localSheetId="2" hidden="1">'Módulo 2'!$AM$77:$AP$82</definedName>
    <definedName name="Z_0596A31D_1135_4C04_B235_4F7AEFBF56EB_.wvu.FilterData" localSheetId="3" hidden="1">'Módulo 3'!$D$66:$J$66</definedName>
    <definedName name="Z_0596A31D_1135_4C04_B235_4F7AEFBF56EB_.wvu.PrintArea" localSheetId="1" hidden="1">'Módulo 1'!$T$20:$AB$33</definedName>
    <definedName name="Z_0596A31D_1135_4C04_B235_4F7AEFBF56EB_.wvu.PrintArea" localSheetId="0" hidden="1">Presentación!$B$1:$D$31</definedName>
    <definedName name="Z_0596A31D_1135_4C04_B235_4F7AEFBF56EB_.wvu.Rows" localSheetId="1" hidden="1">'Módulo 1'!$13:$19,'Módulo 1'!$43:$66</definedName>
    <definedName name="Z_0596A31D_1135_4C04_B235_4F7AEFBF56EB_.wvu.Rows" localSheetId="2" hidden="1">'Módulo 2'!$37:$700</definedName>
    <definedName name="Z_0596A31D_1135_4C04_B235_4F7AEFBF56EB_.wvu.Rows" localSheetId="3" hidden="1">'Módulo 3'!$29:$700</definedName>
    <definedName name="Z_0596A31D_1135_4C04_B235_4F7AEFBF56EB_.wvu.Rows" localSheetId="4" hidden="1">'Tablas de Resultados'!$1:$8,'Tablas de Resultados'!$38:$798</definedName>
    <definedName name="Z_0F44F22A_7810_43A9_8241_E43689B541F4_.wvu.Cols" localSheetId="1" hidden="1">'Módulo 1'!$B:$B</definedName>
    <definedName name="Z_0F44F22A_7810_43A9_8241_E43689B541F4_.wvu.Cols" localSheetId="3" hidden="1">'Módulo 3'!$B:$B</definedName>
    <definedName name="Z_0F44F22A_7810_43A9_8241_E43689B541F4_.wvu.FilterData" localSheetId="2" hidden="1">'Módulo 2'!$AM$77:$AP$82</definedName>
    <definedName name="Z_0F44F22A_7810_43A9_8241_E43689B541F4_.wvu.FilterData" localSheetId="3" hidden="1">'Módulo 3'!$D$66:$J$66</definedName>
    <definedName name="Z_0F44F22A_7810_43A9_8241_E43689B541F4_.wvu.PrintArea" localSheetId="1" hidden="1">'Módulo 1'!$T$20:$AB$33</definedName>
    <definedName name="Z_0F44F22A_7810_43A9_8241_E43689B541F4_.wvu.PrintArea" localSheetId="0" hidden="1">Presentación!$B$1:$D$31</definedName>
    <definedName name="Z_0F44F22A_7810_43A9_8241_E43689B541F4_.wvu.PrintArea" localSheetId="4" hidden="1">'Tablas de Resultados'!$F$5:$M$35</definedName>
    <definedName name="Z_0F44F22A_7810_43A9_8241_E43689B541F4_.wvu.Rows" localSheetId="1" hidden="1">'Módulo 1'!$13:$19</definedName>
    <definedName name="Z_1164E0A0_71A8_4DF7_935D_99E79791952A_.wvu.Cols" localSheetId="1" hidden="1">'Módulo 1'!$B:$B,'Módulo 1'!$L:$AG</definedName>
    <definedName name="Z_1164E0A0_71A8_4DF7_935D_99E79791952A_.wvu.Cols" localSheetId="2" hidden="1">'Módulo 2'!$O:$BF</definedName>
    <definedName name="Z_1164E0A0_71A8_4DF7_935D_99E79791952A_.wvu.Cols" localSheetId="3" hidden="1">'Módulo 3'!$B:$B,'Módulo 3'!$L:$Y</definedName>
    <definedName name="Z_1164E0A0_71A8_4DF7_935D_99E79791952A_.wvu.Cols" localSheetId="0" hidden="1">Presentación!$C:$C</definedName>
    <definedName name="Z_1164E0A0_71A8_4DF7_935D_99E79791952A_.wvu.Cols" localSheetId="4" hidden="1">'Tablas de Resultados'!$D:$AN</definedName>
    <definedName name="Z_1164E0A0_71A8_4DF7_935D_99E79791952A_.wvu.FilterData" localSheetId="2" hidden="1">'Módulo 2'!$AM$77:$AP$82</definedName>
    <definedName name="Z_1164E0A0_71A8_4DF7_935D_99E79791952A_.wvu.FilterData" localSheetId="3" hidden="1">'Módulo 3'!$D$66:$J$66</definedName>
    <definedName name="Z_1164E0A0_71A8_4DF7_935D_99E79791952A_.wvu.PrintArea" localSheetId="1" hidden="1">'Módulo 1'!$T$20:$AB$33</definedName>
    <definedName name="Z_1164E0A0_71A8_4DF7_935D_99E79791952A_.wvu.PrintArea" localSheetId="0" hidden="1">Presentación!$B$1:$D$31</definedName>
    <definedName name="Z_1164E0A0_71A8_4DF7_935D_99E79791952A_.wvu.PrintArea" localSheetId="4" hidden="1">'Tablas de Resultados'!$F$5:$M$35</definedName>
    <definedName name="Z_1164E0A0_71A8_4DF7_935D_99E79791952A_.wvu.Rows" localSheetId="1" hidden="1">'Módulo 1'!$13:$19,'Módulo 1'!$43:$66</definedName>
    <definedName name="Z_1164E0A0_71A8_4DF7_935D_99E79791952A_.wvu.Rows" localSheetId="2" hidden="1">'Módulo 2'!$5:$524,'Módulo 2'!$602:$700</definedName>
    <definedName name="Z_1164E0A0_71A8_4DF7_935D_99E79791952A_.wvu.Rows" localSheetId="3" hidden="1">'Módulo 3'!$29:$700</definedName>
    <definedName name="Z_1164E0A0_71A8_4DF7_935D_99E79791952A_.wvu.Rows" localSheetId="4" hidden="1">'Tablas de Resultados'!$7:$797</definedName>
    <definedName name="Z_127CF244_40F7_4382_B5F4_6FE7DC055927_.wvu.Cols" localSheetId="1" hidden="1">'Módulo 1'!$B:$B,'Módulo 1'!$L:$AG</definedName>
    <definedName name="Z_127CF244_40F7_4382_B5F4_6FE7DC055927_.wvu.Cols" localSheetId="2" hidden="1">'Módulo 2'!$O:$BF</definedName>
    <definedName name="Z_127CF244_40F7_4382_B5F4_6FE7DC055927_.wvu.Cols" localSheetId="3" hidden="1">'Módulo 3'!$B:$B,'Módulo 3'!$L:$Y</definedName>
    <definedName name="Z_127CF244_40F7_4382_B5F4_6FE7DC055927_.wvu.Cols" localSheetId="0" hidden="1">Presentación!$C:$C</definedName>
    <definedName name="Z_127CF244_40F7_4382_B5F4_6FE7DC055927_.wvu.Cols" localSheetId="4" hidden="1">'Tablas de Resultados'!$C:$O,'Tablas de Resultados'!$Y:$AN</definedName>
    <definedName name="Z_127CF244_40F7_4382_B5F4_6FE7DC055927_.wvu.FilterData" localSheetId="2" hidden="1">'Módulo 2'!$AM$77:$AP$82</definedName>
    <definedName name="Z_127CF244_40F7_4382_B5F4_6FE7DC055927_.wvu.FilterData" localSheetId="3" hidden="1">'Módulo 3'!$D$66:$J$66</definedName>
    <definedName name="Z_127CF244_40F7_4382_B5F4_6FE7DC055927_.wvu.PrintArea" localSheetId="1" hidden="1">'Módulo 1'!$T$20:$AB$33</definedName>
    <definedName name="Z_127CF244_40F7_4382_B5F4_6FE7DC055927_.wvu.PrintArea" localSheetId="0" hidden="1">Presentación!$B$1:$D$31</definedName>
    <definedName name="Z_127CF244_40F7_4382_B5F4_6FE7DC055927_.wvu.Rows" localSheetId="1" hidden="1">'Módulo 1'!$13:$19,'Módulo 1'!$43:$66</definedName>
    <definedName name="Z_127CF244_40F7_4382_B5F4_6FE7DC055927_.wvu.Rows" localSheetId="2" hidden="1">'Módulo 2'!$37:$700</definedName>
    <definedName name="Z_127CF244_40F7_4382_B5F4_6FE7DC055927_.wvu.Rows" localSheetId="3" hidden="1">'Módulo 3'!$30:$700</definedName>
    <definedName name="Z_127CF244_40F7_4382_B5F4_6FE7DC055927_.wvu.Rows" localSheetId="4" hidden="1">'Tablas de Resultados'!$2:$39,'Tablas de Resultados'!$100:$420,'Tablas de Resultados'!$422:$797</definedName>
    <definedName name="Z_14701618_057F_44B9_A80D_6571C2675A43_.wvu.Cols" localSheetId="1" hidden="1">'Módulo 1'!$B:$B,'Módulo 1'!$L:$AG</definedName>
    <definedName name="Z_14701618_057F_44B9_A80D_6571C2675A43_.wvu.Cols" localSheetId="2" hidden="1">'Módulo 2'!$O:$BF</definedName>
    <definedName name="Z_14701618_057F_44B9_A80D_6571C2675A43_.wvu.Cols" localSheetId="3" hidden="1">'Módulo 3'!$B:$B,'Módulo 3'!$L:$Y</definedName>
    <definedName name="Z_14701618_057F_44B9_A80D_6571C2675A43_.wvu.Cols" localSheetId="0" hidden="1">Presentación!$C:$C</definedName>
    <definedName name="Z_14701618_057F_44B9_A80D_6571C2675A43_.wvu.Cols" localSheetId="4" hidden="1">'Tablas de Resultados'!$D:$AN</definedName>
    <definedName name="Z_14701618_057F_44B9_A80D_6571C2675A43_.wvu.FilterData" localSheetId="2" hidden="1">'Módulo 2'!$AM$77:$AP$82</definedName>
    <definedName name="Z_14701618_057F_44B9_A80D_6571C2675A43_.wvu.FilterData" localSheetId="3" hidden="1">'Módulo 3'!$D$66:$J$66</definedName>
    <definedName name="Z_14701618_057F_44B9_A80D_6571C2675A43_.wvu.PrintArea" localSheetId="1" hidden="1">'Módulo 1'!$T$20:$AB$33</definedName>
    <definedName name="Z_14701618_057F_44B9_A80D_6571C2675A43_.wvu.PrintArea" localSheetId="0" hidden="1">Presentación!$B$1:$D$31</definedName>
    <definedName name="Z_14701618_057F_44B9_A80D_6571C2675A43_.wvu.PrintArea" localSheetId="4" hidden="1">'Tablas de Resultados'!$F$5:$M$35</definedName>
    <definedName name="Z_14701618_057F_44B9_A80D_6571C2675A43_.wvu.Rows" localSheetId="1" hidden="1">'Módulo 1'!$13:$19,'Módulo 1'!$43:$66</definedName>
    <definedName name="Z_14701618_057F_44B9_A80D_6571C2675A43_.wvu.Rows" localSheetId="2" hidden="1">'Módulo 2'!$37:$700</definedName>
    <definedName name="Z_14701618_057F_44B9_A80D_6571C2675A43_.wvu.Rows" localSheetId="3" hidden="1">'Módulo 3'!$5:$125,'Módulo 3'!$233:$700</definedName>
    <definedName name="Z_14701618_057F_44B9_A80D_6571C2675A43_.wvu.Rows" localSheetId="4" hidden="1">'Tablas de Resultados'!$7:$797</definedName>
    <definedName name="Z_14B7E1D9_F05B_44BE_A36D_1131D48DE55A_.wvu.Cols" localSheetId="1" hidden="1">'Módulo 1'!$B:$B,'Módulo 1'!$L:$AG</definedName>
    <definedName name="Z_14B7E1D9_F05B_44BE_A36D_1131D48DE55A_.wvu.Cols" localSheetId="2" hidden="1">'Módulo 2'!$O:$BF</definedName>
    <definedName name="Z_14B7E1D9_F05B_44BE_A36D_1131D48DE55A_.wvu.Cols" localSheetId="3" hidden="1">'Módulo 3'!$B:$B,'Módulo 3'!$L:$Y</definedName>
    <definedName name="Z_14B7E1D9_F05B_44BE_A36D_1131D48DE55A_.wvu.Cols" localSheetId="0" hidden="1">Presentación!$C:$C</definedName>
    <definedName name="Z_14B7E1D9_F05B_44BE_A36D_1131D48DE55A_.wvu.Cols" localSheetId="4" hidden="1">'Tablas de Resultados'!$C:$AJ</definedName>
    <definedName name="Z_14B7E1D9_F05B_44BE_A36D_1131D48DE55A_.wvu.FilterData" localSheetId="2" hidden="1">'Módulo 2'!$AM$77:$AP$82</definedName>
    <definedName name="Z_14B7E1D9_F05B_44BE_A36D_1131D48DE55A_.wvu.FilterData" localSheetId="3" hidden="1">'Módulo 3'!$D$66:$J$66</definedName>
    <definedName name="Z_14B7E1D9_F05B_44BE_A36D_1131D48DE55A_.wvu.PrintArea" localSheetId="1" hidden="1">'Módulo 1'!$T$20:$AB$33</definedName>
    <definedName name="Z_14B7E1D9_F05B_44BE_A36D_1131D48DE55A_.wvu.PrintArea" localSheetId="0" hidden="1">Presentación!$B$1:$D$31</definedName>
    <definedName name="Z_14B7E1D9_F05B_44BE_A36D_1131D48DE55A_.wvu.Rows" localSheetId="1" hidden="1">'Módulo 1'!$13:$19,'Módulo 1'!$43:$66</definedName>
    <definedName name="Z_14B7E1D9_F05B_44BE_A36D_1131D48DE55A_.wvu.Rows" localSheetId="2" hidden="1">'Módulo 2'!$37:$700</definedName>
    <definedName name="Z_14B7E1D9_F05B_44BE_A36D_1131D48DE55A_.wvu.Rows" localSheetId="3" hidden="1">'Módulo 3'!$30:$700</definedName>
    <definedName name="Z_14B7E1D9_F05B_44BE_A36D_1131D48DE55A_.wvu.Rows" localSheetId="4" hidden="1">'Tablas de Resultados'!$2:$427,'Tablas de Resultados'!$432:$461,'Tablas de Resultados'!$464:$682,'Tablas de Resultados'!$709:$799</definedName>
    <definedName name="Z_1730E845_78B9_4800_8016_B034C4011192_.wvu.Cols" localSheetId="1" hidden="1">'Módulo 1'!$B:$B,'Módulo 1'!$L:$AG</definedName>
    <definedName name="Z_1730E845_78B9_4800_8016_B034C4011192_.wvu.Cols" localSheetId="2" hidden="1">'Módulo 2'!$O:$BF</definedName>
    <definedName name="Z_1730E845_78B9_4800_8016_B034C4011192_.wvu.Cols" localSheetId="3" hidden="1">'Módulo 3'!$B:$B,'Módulo 3'!$L:$Y</definedName>
    <definedName name="Z_1730E845_78B9_4800_8016_B034C4011192_.wvu.Cols" localSheetId="0" hidden="1">Presentación!$C:$C</definedName>
    <definedName name="Z_1730E845_78B9_4800_8016_B034C4011192_.wvu.Cols" localSheetId="4" hidden="1">'Tablas de Resultados'!$D:$AN</definedName>
    <definedName name="Z_1730E845_78B9_4800_8016_B034C4011192_.wvu.FilterData" localSheetId="2" hidden="1">'Módulo 2'!$AM$77:$AP$82</definedName>
    <definedName name="Z_1730E845_78B9_4800_8016_B034C4011192_.wvu.FilterData" localSheetId="3" hidden="1">'Módulo 3'!$D$66:$J$66</definedName>
    <definedName name="Z_1730E845_78B9_4800_8016_B034C4011192_.wvu.PrintArea" localSheetId="1" hidden="1">'Módulo 1'!$T$20:$AB$33</definedName>
    <definedName name="Z_1730E845_78B9_4800_8016_B034C4011192_.wvu.PrintArea" localSheetId="0" hidden="1">Presentación!$B$1:$D$31</definedName>
    <definedName name="Z_1730E845_78B9_4800_8016_B034C4011192_.wvu.PrintArea" localSheetId="4" hidden="1">'Tablas de Resultados'!$F$5:$M$35</definedName>
    <definedName name="Z_1730E845_78B9_4800_8016_B034C4011192_.wvu.Rows" localSheetId="1" hidden="1">'Módulo 1'!$13:$19,'Módulo 1'!$43:$66</definedName>
    <definedName name="Z_1730E845_78B9_4800_8016_B034C4011192_.wvu.Rows" localSheetId="2" hidden="1">'Módulo 2'!$37:$700</definedName>
    <definedName name="Z_1730E845_78B9_4800_8016_B034C4011192_.wvu.Rows" localSheetId="3" hidden="1">'Módulo 3'!$29:$700</definedName>
    <definedName name="Z_1730E845_78B9_4800_8016_B034C4011192_.wvu.Rows" localSheetId="4" hidden="1">'Tablas de Resultados'!$7:$797</definedName>
    <definedName name="Z_193C6D79_1DD6_46B2_B287_29B305333ABD_.wvu.Cols" localSheetId="1" hidden="1">'Módulo 1'!$B:$B,'Módulo 1'!$L:$AG</definedName>
    <definedName name="Z_193C6D79_1DD6_46B2_B287_29B305333ABD_.wvu.Cols" localSheetId="2" hidden="1">'Módulo 2'!$O:$BF</definedName>
    <definedName name="Z_193C6D79_1DD6_46B2_B287_29B305333ABD_.wvu.Cols" localSheetId="3" hidden="1">'Módulo 3'!$B:$B,'Módulo 3'!$L:$Y</definedName>
    <definedName name="Z_193C6D79_1DD6_46B2_B287_29B305333ABD_.wvu.Cols" localSheetId="0" hidden="1">Presentación!$C:$C</definedName>
    <definedName name="Z_193C6D79_1DD6_46B2_B287_29B305333ABD_.wvu.Cols" localSheetId="4" hidden="1">'Tablas de Resultados'!$D:$AN</definedName>
    <definedName name="Z_193C6D79_1DD6_46B2_B287_29B305333ABD_.wvu.FilterData" localSheetId="2" hidden="1">'Módulo 2'!$AM$77:$AP$82</definedName>
    <definedName name="Z_193C6D79_1DD6_46B2_B287_29B305333ABD_.wvu.FilterData" localSheetId="3" hidden="1">'Módulo 3'!$D$66:$J$66</definedName>
    <definedName name="Z_193C6D79_1DD6_46B2_B287_29B305333ABD_.wvu.PrintArea" localSheetId="1" hidden="1">'Módulo 1'!$T$20:$AB$33</definedName>
    <definedName name="Z_193C6D79_1DD6_46B2_B287_29B305333ABD_.wvu.PrintArea" localSheetId="0" hidden="1">Presentación!$B$1:$D$31</definedName>
    <definedName name="Z_193C6D79_1DD6_46B2_B287_29B305333ABD_.wvu.PrintArea" localSheetId="4" hidden="1">'Tablas de Resultados'!$F$5:$M$35</definedName>
    <definedName name="Z_193C6D79_1DD6_46B2_B287_29B305333ABD_.wvu.Rows" localSheetId="1" hidden="1">'Módulo 1'!$13:$19,'Módulo 1'!$43:$66</definedName>
    <definedName name="Z_193C6D79_1DD6_46B2_B287_29B305333ABD_.wvu.Rows" localSheetId="2" hidden="1">'Módulo 2'!$37:$700</definedName>
    <definedName name="Z_193C6D79_1DD6_46B2_B287_29B305333ABD_.wvu.Rows" localSheetId="3" hidden="1">'Módulo 3'!$29:$700</definedName>
    <definedName name="Z_193C6D79_1DD6_46B2_B287_29B305333ABD_.wvu.Rows" localSheetId="4" hidden="1">'Tablas de Resultados'!$7:$797</definedName>
    <definedName name="Z_2D881BC0_D8D0_4107_9850_1E783069C556_.wvu.Cols" localSheetId="1" hidden="1">'Módulo 1'!$B:$B,'Módulo 1'!$L:$AG</definedName>
    <definedName name="Z_2D881BC0_D8D0_4107_9850_1E783069C556_.wvu.Cols" localSheetId="2" hidden="1">'Módulo 2'!$O:$BF</definedName>
    <definedName name="Z_2D881BC0_D8D0_4107_9850_1E783069C556_.wvu.Cols" localSheetId="3" hidden="1">'Módulo 3'!$B:$B,'Módulo 3'!$L:$Y</definedName>
    <definedName name="Z_2D881BC0_D8D0_4107_9850_1E783069C556_.wvu.Cols" localSheetId="0" hidden="1">Presentación!$C:$C</definedName>
    <definedName name="Z_2D881BC0_D8D0_4107_9850_1E783069C556_.wvu.Cols" localSheetId="4" hidden="1">'Tablas de Resultados'!$C:$AJ</definedName>
    <definedName name="Z_2D881BC0_D8D0_4107_9850_1E783069C556_.wvu.FilterData" localSheetId="2" hidden="1">'Módulo 2'!$AM$77:$AP$82</definedName>
    <definedName name="Z_2D881BC0_D8D0_4107_9850_1E783069C556_.wvu.FilterData" localSheetId="3" hidden="1">'Módulo 3'!$D$66:$J$66</definedName>
    <definedName name="Z_2D881BC0_D8D0_4107_9850_1E783069C556_.wvu.PrintArea" localSheetId="1" hidden="1">'Módulo 1'!$T$20:$AB$33</definedName>
    <definedName name="Z_2D881BC0_D8D0_4107_9850_1E783069C556_.wvu.PrintArea" localSheetId="0" hidden="1">Presentación!$B$1:$D$31</definedName>
    <definedName name="Z_2D881BC0_D8D0_4107_9850_1E783069C556_.wvu.Rows" localSheetId="1" hidden="1">'Módulo 1'!$13:$19,'Módulo 1'!$43:$66</definedName>
    <definedName name="Z_2D881BC0_D8D0_4107_9850_1E783069C556_.wvu.Rows" localSheetId="2" hidden="1">'Módulo 2'!$37:$700</definedName>
    <definedName name="Z_2D881BC0_D8D0_4107_9850_1E783069C556_.wvu.Rows" localSheetId="3" hidden="1">'Módulo 3'!$30:$700</definedName>
    <definedName name="Z_2D881BC0_D8D0_4107_9850_1E783069C556_.wvu.Rows" localSheetId="4" hidden="1">'Tablas de Resultados'!$2:$427,'Tablas de Resultados'!$432:$461,'Tablas de Resultados'!$464:$525,'Tablas de Resultados'!$545:$799</definedName>
    <definedName name="Z_3783CD60_BBDD_4DC9_8238_7D85CC9CCE38_.wvu.Cols" localSheetId="1" hidden="1">'Módulo 1'!$B:$B,'Módulo 1'!$L:$AG</definedName>
    <definedName name="Z_3783CD60_BBDD_4DC9_8238_7D85CC9CCE38_.wvu.Cols" localSheetId="2" hidden="1">'Módulo 2'!$O:$BF</definedName>
    <definedName name="Z_3783CD60_BBDD_4DC9_8238_7D85CC9CCE38_.wvu.Cols" localSheetId="3" hidden="1">'Módulo 3'!$B:$B,'Módulo 3'!$L:$Y</definedName>
    <definedName name="Z_3783CD60_BBDD_4DC9_8238_7D85CC9CCE38_.wvu.Cols" localSheetId="0" hidden="1">Presentación!$C:$C</definedName>
    <definedName name="Z_3783CD60_BBDD_4DC9_8238_7D85CC9CCE38_.wvu.Cols" localSheetId="4" hidden="1">'Tablas de Resultados'!$D:$AN</definedName>
    <definedName name="Z_3783CD60_BBDD_4DC9_8238_7D85CC9CCE38_.wvu.FilterData" localSheetId="2" hidden="1">'Módulo 2'!$AM$77:$AP$82</definedName>
    <definedName name="Z_3783CD60_BBDD_4DC9_8238_7D85CC9CCE38_.wvu.FilterData" localSheetId="3" hidden="1">'Módulo 3'!$D$66:$J$66</definedName>
    <definedName name="Z_3783CD60_BBDD_4DC9_8238_7D85CC9CCE38_.wvu.PrintArea" localSheetId="1" hidden="1">'Módulo 1'!$T$20:$AB$33</definedName>
    <definedName name="Z_3783CD60_BBDD_4DC9_8238_7D85CC9CCE38_.wvu.PrintArea" localSheetId="0" hidden="1">Presentación!$B$1:$D$31</definedName>
    <definedName name="Z_3783CD60_BBDD_4DC9_8238_7D85CC9CCE38_.wvu.PrintArea" localSheetId="4" hidden="1">'Tablas de Resultados'!$F$5:$M$35</definedName>
    <definedName name="Z_3783CD60_BBDD_4DC9_8238_7D85CC9CCE38_.wvu.Rows" localSheetId="1" hidden="1">'Módulo 1'!$13:$19,'Módulo 1'!$43:$66</definedName>
    <definedName name="Z_3783CD60_BBDD_4DC9_8238_7D85CC9CCE38_.wvu.Rows" localSheetId="2" hidden="1">'Módulo 2'!$5:$601</definedName>
    <definedName name="Z_3783CD60_BBDD_4DC9_8238_7D85CC9CCE38_.wvu.Rows" localSheetId="3" hidden="1">'Módulo 3'!$29:$700</definedName>
    <definedName name="Z_3783CD60_BBDD_4DC9_8238_7D85CC9CCE38_.wvu.Rows" localSheetId="4" hidden="1">'Tablas de Resultados'!$7:$797</definedName>
    <definedName name="Z_3DF84044_4F18_4693_9BC0_6F1E3BB79687_.wvu.Cols" localSheetId="1" hidden="1">'Módulo 1'!$B:$B,'Módulo 1'!$L:$AG</definedName>
    <definedName name="Z_3DF84044_4F18_4693_9BC0_6F1E3BB79687_.wvu.Cols" localSheetId="2" hidden="1">'Módulo 2'!$O:$BF</definedName>
    <definedName name="Z_3DF84044_4F18_4693_9BC0_6F1E3BB79687_.wvu.Cols" localSheetId="3" hidden="1">'Módulo 3'!$B:$B,'Módulo 3'!$L:$Y</definedName>
    <definedName name="Z_3DF84044_4F18_4693_9BC0_6F1E3BB79687_.wvu.Cols" localSheetId="0" hidden="1">Presentación!$C:$C</definedName>
    <definedName name="Z_3DF84044_4F18_4693_9BC0_6F1E3BB79687_.wvu.Cols" localSheetId="4" hidden="1">'Tablas de Resultados'!$D:$AN</definedName>
    <definedName name="Z_3DF84044_4F18_4693_9BC0_6F1E3BB79687_.wvu.FilterData" localSheetId="2" hidden="1">'Módulo 2'!$AM$77:$AP$82</definedName>
    <definedName name="Z_3DF84044_4F18_4693_9BC0_6F1E3BB79687_.wvu.FilterData" localSheetId="3" hidden="1">'Módulo 3'!$D$66:$J$66</definedName>
    <definedName name="Z_3DF84044_4F18_4693_9BC0_6F1E3BB79687_.wvu.PrintArea" localSheetId="1" hidden="1">'Módulo 1'!$T$20:$AB$33</definedName>
    <definedName name="Z_3DF84044_4F18_4693_9BC0_6F1E3BB79687_.wvu.PrintArea" localSheetId="0" hidden="1">Presentación!$B$1:$D$31</definedName>
    <definedName name="Z_3DF84044_4F18_4693_9BC0_6F1E3BB79687_.wvu.PrintArea" localSheetId="4" hidden="1">'Tablas de Resultados'!$F$5:$M$35</definedName>
    <definedName name="Z_3DF84044_4F18_4693_9BC0_6F1E3BB79687_.wvu.Rows" localSheetId="1" hidden="1">'Módulo 1'!$13:$19,'Módulo 1'!$43:$66</definedName>
    <definedName name="Z_3DF84044_4F18_4693_9BC0_6F1E3BB79687_.wvu.Rows" localSheetId="2" hidden="1">'Módulo 2'!$37:$700</definedName>
    <definedName name="Z_3DF84044_4F18_4693_9BC0_6F1E3BB79687_.wvu.Rows" localSheetId="3" hidden="1">'Módulo 3'!$29:$700</definedName>
    <definedName name="Z_3DF84044_4F18_4693_9BC0_6F1E3BB79687_.wvu.Rows" localSheetId="4" hidden="1">'Tablas de Resultados'!$7:$797</definedName>
    <definedName name="Z_44126E2B_CD5D_4F43_AA3C_BFC7C80D88FD_.wvu.Cols" localSheetId="1" hidden="1">'Módulo 1'!$B:$B,'Módulo 1'!$L:$AG</definedName>
    <definedName name="Z_44126E2B_CD5D_4F43_AA3C_BFC7C80D88FD_.wvu.Cols" localSheetId="2" hidden="1">'Módulo 2'!$O:$BF</definedName>
    <definedName name="Z_44126E2B_CD5D_4F43_AA3C_BFC7C80D88FD_.wvu.Cols" localSheetId="3" hidden="1">'Módulo 3'!$B:$B,'Módulo 3'!$L:$Y</definedName>
    <definedName name="Z_44126E2B_CD5D_4F43_AA3C_BFC7C80D88FD_.wvu.Cols" localSheetId="0" hidden="1">Presentación!$C:$C</definedName>
    <definedName name="Z_44126E2B_CD5D_4F43_AA3C_BFC7C80D88FD_.wvu.Cols" localSheetId="4" hidden="1">'Tablas de Resultados'!$D:$AN</definedName>
    <definedName name="Z_44126E2B_CD5D_4F43_AA3C_BFC7C80D88FD_.wvu.FilterData" localSheetId="2" hidden="1">'Módulo 2'!$AM$77:$AP$82</definedName>
    <definedName name="Z_44126E2B_CD5D_4F43_AA3C_BFC7C80D88FD_.wvu.FilterData" localSheetId="3" hidden="1">'Módulo 3'!$D$66:$J$66</definedName>
    <definedName name="Z_44126E2B_CD5D_4F43_AA3C_BFC7C80D88FD_.wvu.PrintArea" localSheetId="1" hidden="1">'Módulo 1'!$T$20:$AB$33</definedName>
    <definedName name="Z_44126E2B_CD5D_4F43_AA3C_BFC7C80D88FD_.wvu.PrintArea" localSheetId="0" hidden="1">Presentación!$B$1:$D$31</definedName>
    <definedName name="Z_44126E2B_CD5D_4F43_AA3C_BFC7C80D88FD_.wvu.PrintArea" localSheetId="4" hidden="1">'Tablas de Resultados'!$F$5:$M$35</definedName>
    <definedName name="Z_44126E2B_CD5D_4F43_AA3C_BFC7C80D88FD_.wvu.Rows" localSheetId="1" hidden="1">'Módulo 1'!$13:$19,'Módulo 1'!$43:$66</definedName>
    <definedName name="Z_44126E2B_CD5D_4F43_AA3C_BFC7C80D88FD_.wvu.Rows" localSheetId="2" hidden="1">'Módulo 2'!$5:$321,'Módulo 2'!$411:$700</definedName>
    <definedName name="Z_44126E2B_CD5D_4F43_AA3C_BFC7C80D88FD_.wvu.Rows" localSheetId="3" hidden="1">'Módulo 3'!$29:$700</definedName>
    <definedName name="Z_44126E2B_CD5D_4F43_AA3C_BFC7C80D88FD_.wvu.Rows" localSheetId="4" hidden="1">'Tablas de Resultados'!$7:$797</definedName>
    <definedName name="Z_565C0F64_F4BA_4FBC_9547_A8DF7B5A2EFF_.wvu.Cols" localSheetId="1" hidden="1">'Módulo 1'!$B:$B,'Módulo 1'!$L:$AG</definedName>
    <definedName name="Z_565C0F64_F4BA_4FBC_9547_A8DF7B5A2EFF_.wvu.Cols" localSheetId="2" hidden="1">'Módulo 2'!$O:$BF</definedName>
    <definedName name="Z_565C0F64_F4BA_4FBC_9547_A8DF7B5A2EFF_.wvu.Cols" localSheetId="3" hidden="1">'Módulo 3'!$B:$B,'Módulo 3'!$L:$Y</definedName>
    <definedName name="Z_565C0F64_F4BA_4FBC_9547_A8DF7B5A2EFF_.wvu.Cols" localSheetId="0" hidden="1">Presentación!$C:$C</definedName>
    <definedName name="Z_565C0F64_F4BA_4FBC_9547_A8DF7B5A2EFF_.wvu.Cols" localSheetId="4" hidden="1">'Tablas de Resultados'!$C:$AJ</definedName>
    <definedName name="Z_565C0F64_F4BA_4FBC_9547_A8DF7B5A2EFF_.wvu.FilterData" localSheetId="2" hidden="1">'Módulo 2'!$AM$77:$AP$82</definedName>
    <definedName name="Z_565C0F64_F4BA_4FBC_9547_A8DF7B5A2EFF_.wvu.FilterData" localSheetId="3" hidden="1">'Módulo 3'!$D$66:$J$66</definedName>
    <definedName name="Z_565C0F64_F4BA_4FBC_9547_A8DF7B5A2EFF_.wvu.PrintArea" localSheetId="1" hidden="1">'Módulo 1'!$T$20:$AB$33</definedName>
    <definedName name="Z_565C0F64_F4BA_4FBC_9547_A8DF7B5A2EFF_.wvu.PrintArea" localSheetId="0" hidden="1">Presentación!$B$1:$D$31</definedName>
    <definedName name="Z_565C0F64_F4BA_4FBC_9547_A8DF7B5A2EFF_.wvu.Rows" localSheetId="1" hidden="1">'Módulo 1'!$13:$19,'Módulo 1'!$43:$66</definedName>
    <definedName name="Z_565C0F64_F4BA_4FBC_9547_A8DF7B5A2EFF_.wvu.Rows" localSheetId="2" hidden="1">'Módulo 2'!$37:$700</definedName>
    <definedName name="Z_565C0F64_F4BA_4FBC_9547_A8DF7B5A2EFF_.wvu.Rows" localSheetId="3" hidden="1">'Módulo 3'!$30:$700</definedName>
    <definedName name="Z_565C0F64_F4BA_4FBC_9547_A8DF7B5A2EFF_.wvu.Rows" localSheetId="4" hidden="1">'Tablas de Resultados'!$2:$427,'Tablas de Resultados'!$432:$461,'Tablas de Resultados'!$464:$735,'Tablas de Resultados'!$750:$799</definedName>
    <definedName name="Z_58172CF4_0A99_4348_8485_AC6CB3743B28_.wvu.Cols" localSheetId="1" hidden="1">'Módulo 1'!$B:$B,'Módulo 1'!$L:$AG</definedName>
    <definedName name="Z_58172CF4_0A99_4348_8485_AC6CB3743B28_.wvu.Cols" localSheetId="2" hidden="1">'Módulo 2'!$O:$BF</definedName>
    <definedName name="Z_58172CF4_0A99_4348_8485_AC6CB3743B28_.wvu.Cols" localSheetId="3" hidden="1">'Módulo 3'!$B:$B,'Módulo 3'!$L:$Y</definedName>
    <definedName name="Z_58172CF4_0A99_4348_8485_AC6CB3743B28_.wvu.Cols" localSheetId="0" hidden="1">Presentación!$C:$C</definedName>
    <definedName name="Z_58172CF4_0A99_4348_8485_AC6CB3743B28_.wvu.Cols" localSheetId="4" hidden="1">'Tablas de Resultados'!$D:$AN</definedName>
    <definedName name="Z_58172CF4_0A99_4348_8485_AC6CB3743B28_.wvu.FilterData" localSheetId="2" hidden="1">'Módulo 2'!$AM$77:$AP$82</definedName>
    <definedName name="Z_58172CF4_0A99_4348_8485_AC6CB3743B28_.wvu.FilterData" localSheetId="3" hidden="1">'Módulo 3'!$D$66:$J$66</definedName>
    <definedName name="Z_58172CF4_0A99_4348_8485_AC6CB3743B28_.wvu.PrintArea" localSheetId="1" hidden="1">'Módulo 1'!$T$20:$AB$33</definedName>
    <definedName name="Z_58172CF4_0A99_4348_8485_AC6CB3743B28_.wvu.PrintArea" localSheetId="0" hidden="1">Presentación!$B$1:$D$31</definedName>
    <definedName name="Z_58172CF4_0A99_4348_8485_AC6CB3743B28_.wvu.PrintArea" localSheetId="4" hidden="1">'Tablas de Resultados'!$F$5:$M$35</definedName>
    <definedName name="Z_58172CF4_0A99_4348_8485_AC6CB3743B28_.wvu.Rows" localSheetId="1" hidden="1">'Módulo 1'!$13:$19,'Módulo 1'!$43:$66</definedName>
    <definedName name="Z_58172CF4_0A99_4348_8485_AC6CB3743B28_.wvu.Rows" localSheetId="2" hidden="1">'Módulo 2'!$37:$700</definedName>
    <definedName name="Z_58172CF4_0A99_4348_8485_AC6CB3743B28_.wvu.Rows" localSheetId="3" hidden="1">'Módulo 3'!$29:$700</definedName>
    <definedName name="Z_58172CF4_0A99_4348_8485_AC6CB3743B28_.wvu.Rows" localSheetId="4" hidden="1">'Tablas de Resultados'!$7:$797</definedName>
    <definedName name="Z_58809AAB_6EBE_4F93_BC39_20A189034220_.wvu.Cols" localSheetId="1" hidden="1">'Módulo 1'!$B:$B,'Módulo 1'!$L:$AG</definedName>
    <definedName name="Z_58809AAB_6EBE_4F93_BC39_20A189034220_.wvu.Cols" localSheetId="2" hidden="1">'Módulo 2'!$O:$BF</definedName>
    <definedName name="Z_58809AAB_6EBE_4F93_BC39_20A189034220_.wvu.Cols" localSheetId="3" hidden="1">'Módulo 3'!$B:$B,'Módulo 3'!$L:$Y</definedName>
    <definedName name="Z_58809AAB_6EBE_4F93_BC39_20A189034220_.wvu.Cols" localSheetId="0" hidden="1">Presentación!$C:$C</definedName>
    <definedName name="Z_58809AAB_6EBE_4F93_BC39_20A189034220_.wvu.Cols" localSheetId="4" hidden="1">'Tablas de Resultados'!$D:$AN</definedName>
    <definedName name="Z_58809AAB_6EBE_4F93_BC39_20A189034220_.wvu.FilterData" localSheetId="2" hidden="1">'Módulo 2'!$AM$77:$AP$82</definedName>
    <definedName name="Z_58809AAB_6EBE_4F93_BC39_20A189034220_.wvu.FilterData" localSheetId="3" hidden="1">'Módulo 3'!$D$66:$J$66</definedName>
    <definedName name="Z_58809AAB_6EBE_4F93_BC39_20A189034220_.wvu.PrintArea" localSheetId="1" hidden="1">'Módulo 1'!$T$20:$AB$33</definedName>
    <definedName name="Z_58809AAB_6EBE_4F93_BC39_20A189034220_.wvu.PrintArea" localSheetId="0" hidden="1">Presentación!$B$1:$D$31</definedName>
    <definedName name="Z_58809AAB_6EBE_4F93_BC39_20A189034220_.wvu.PrintArea" localSheetId="4" hidden="1">'Tablas de Resultados'!$F$5:$M$35</definedName>
    <definedName name="Z_58809AAB_6EBE_4F93_BC39_20A189034220_.wvu.Rows" localSheetId="1" hidden="1">'Módulo 1'!$13:$19,'Módulo 1'!$43:$66</definedName>
    <definedName name="Z_58809AAB_6EBE_4F93_BC39_20A189034220_.wvu.Rows" localSheetId="2" hidden="1">'Módulo 2'!$5:$410,'Módulo 2'!$525:$700</definedName>
    <definedName name="Z_58809AAB_6EBE_4F93_BC39_20A189034220_.wvu.Rows" localSheetId="3" hidden="1">'Módulo 3'!$29:$700</definedName>
    <definedName name="Z_58809AAB_6EBE_4F93_BC39_20A189034220_.wvu.Rows" localSheetId="4" hidden="1">'Tablas de Resultados'!$7:$797</definedName>
    <definedName name="Z_5903D69A_5754_456F_9596_4F981E1004F3_.wvu.Cols" localSheetId="1" hidden="1">'Módulo 1'!$B:$B,'Módulo 1'!$L:$AG</definedName>
    <definedName name="Z_5903D69A_5754_456F_9596_4F981E1004F3_.wvu.Cols" localSheetId="2" hidden="1">'Módulo 2'!$O:$BF</definedName>
    <definedName name="Z_5903D69A_5754_456F_9596_4F981E1004F3_.wvu.Cols" localSheetId="3" hidden="1">'Módulo 3'!$B:$B,'Módulo 3'!$L:$Y</definedName>
    <definedName name="Z_5903D69A_5754_456F_9596_4F981E1004F3_.wvu.Cols" localSheetId="0" hidden="1">Presentación!$C:$C</definedName>
    <definedName name="Z_5903D69A_5754_456F_9596_4F981E1004F3_.wvu.Cols" localSheetId="4" hidden="1">'Tablas de Resultados'!$D:$AN</definedName>
    <definedName name="Z_5903D69A_5754_456F_9596_4F981E1004F3_.wvu.FilterData" localSheetId="2" hidden="1">'Módulo 2'!$AM$77:$AP$82</definedName>
    <definedName name="Z_5903D69A_5754_456F_9596_4F981E1004F3_.wvu.FilterData" localSheetId="3" hidden="1">'Módulo 3'!$D$66:$J$66</definedName>
    <definedName name="Z_5903D69A_5754_456F_9596_4F981E1004F3_.wvu.PrintArea" localSheetId="1" hidden="1">'Módulo 1'!$T$20:$AB$33</definedName>
    <definedName name="Z_5903D69A_5754_456F_9596_4F981E1004F3_.wvu.PrintArea" localSheetId="0" hidden="1">Presentación!$B$1:$D$31</definedName>
    <definedName name="Z_5903D69A_5754_456F_9596_4F981E1004F3_.wvu.PrintArea" localSheetId="4" hidden="1">'Tablas de Resultados'!$F$5:$M$35</definedName>
    <definedName name="Z_5903D69A_5754_456F_9596_4F981E1004F3_.wvu.Rows" localSheetId="1" hidden="1">'Módulo 1'!$13:$19,'Módulo 1'!$43:$66</definedName>
    <definedName name="Z_5903D69A_5754_456F_9596_4F981E1004F3_.wvu.Rows" localSheetId="2" hidden="1">'Módulo 2'!$5:$125,'Módulo 2'!$230:$700</definedName>
    <definedName name="Z_5903D69A_5754_456F_9596_4F981E1004F3_.wvu.Rows" localSheetId="3" hidden="1">'Módulo 3'!$29:$700</definedName>
    <definedName name="Z_5903D69A_5754_456F_9596_4F981E1004F3_.wvu.Rows" localSheetId="4" hidden="1">'Tablas de Resultados'!$7:$797</definedName>
    <definedName name="Z_5C446074_E11E_4485_BA91_433CA3BA4995_.wvu.Cols" localSheetId="1" hidden="1">'Módulo 1'!$B:$B,'Módulo 1'!$L:$AG</definedName>
    <definedName name="Z_5C446074_E11E_4485_BA91_433CA3BA4995_.wvu.Cols" localSheetId="2" hidden="1">'Módulo 2'!$O:$BF</definedName>
    <definedName name="Z_5C446074_E11E_4485_BA91_433CA3BA4995_.wvu.Cols" localSheetId="3" hidden="1">'Módulo 3'!$B:$B,'Módulo 3'!$L:$Y</definedName>
    <definedName name="Z_5C446074_E11E_4485_BA91_433CA3BA4995_.wvu.Cols" localSheetId="0" hidden="1">Presentación!$C:$C</definedName>
    <definedName name="Z_5C446074_E11E_4485_BA91_433CA3BA4995_.wvu.Cols" localSheetId="4" hidden="1">'Tablas de Resultados'!$C:$AJ</definedName>
    <definedName name="Z_5C446074_E11E_4485_BA91_433CA3BA4995_.wvu.FilterData" localSheetId="2" hidden="1">'Módulo 2'!$AM$77:$AP$82</definedName>
    <definedName name="Z_5C446074_E11E_4485_BA91_433CA3BA4995_.wvu.FilterData" localSheetId="3" hidden="1">'Módulo 3'!$D$66:$J$66</definedName>
    <definedName name="Z_5C446074_E11E_4485_BA91_433CA3BA4995_.wvu.PrintArea" localSheetId="1" hidden="1">'Módulo 1'!$T$20:$AB$33</definedName>
    <definedName name="Z_5C446074_E11E_4485_BA91_433CA3BA4995_.wvu.PrintArea" localSheetId="0" hidden="1">Presentación!$B$1:$D$31</definedName>
    <definedName name="Z_5C446074_E11E_4485_BA91_433CA3BA4995_.wvu.Rows" localSheetId="1" hidden="1">'Módulo 1'!$13:$19,'Módulo 1'!$43:$66</definedName>
    <definedName name="Z_5C446074_E11E_4485_BA91_433CA3BA4995_.wvu.Rows" localSheetId="2" hidden="1">'Módulo 2'!$37:$700</definedName>
    <definedName name="Z_5C446074_E11E_4485_BA91_433CA3BA4995_.wvu.Rows" localSheetId="3" hidden="1">'Módulo 3'!$30:$700</definedName>
    <definedName name="Z_5C446074_E11E_4485_BA91_433CA3BA4995_.wvu.Rows" localSheetId="4" hidden="1">'Tablas de Resultados'!$2:$427,'Tablas de Resultados'!$432:$461,'Tablas de Resultados'!$464:$628,'Tablas de Resultados'!$641:$799</definedName>
    <definedName name="Z_7120350E_2AAD_4BA0_9512_C8C1B63F3C29_.wvu.Cols" localSheetId="1" hidden="1">'Módulo 1'!$B:$B,'Módulo 1'!$L:$AG</definedName>
    <definedName name="Z_7120350E_2AAD_4BA0_9512_C8C1B63F3C29_.wvu.Cols" localSheetId="2" hidden="1">'Módulo 2'!$O:$BF</definedName>
    <definedName name="Z_7120350E_2AAD_4BA0_9512_C8C1B63F3C29_.wvu.Cols" localSheetId="3" hidden="1">'Módulo 3'!$B:$B,'Módulo 3'!$L:$Y</definedName>
    <definedName name="Z_7120350E_2AAD_4BA0_9512_C8C1B63F3C29_.wvu.Cols" localSheetId="0" hidden="1">Presentación!$C:$C</definedName>
    <definedName name="Z_7120350E_2AAD_4BA0_9512_C8C1B63F3C29_.wvu.Cols" localSheetId="4" hidden="1">'Tablas de Resultados'!$C:$Z,'Tablas de Resultados'!$AJ:$AL</definedName>
    <definedName name="Z_7120350E_2AAD_4BA0_9512_C8C1B63F3C29_.wvu.FilterData" localSheetId="2" hidden="1">'Módulo 2'!$AM$77:$AP$82</definedName>
    <definedName name="Z_7120350E_2AAD_4BA0_9512_C8C1B63F3C29_.wvu.FilterData" localSheetId="3" hidden="1">'Módulo 3'!$D$66:$J$66</definedName>
    <definedName name="Z_7120350E_2AAD_4BA0_9512_C8C1B63F3C29_.wvu.PrintArea" localSheetId="1" hidden="1">'Módulo 1'!$T$20:$AB$33</definedName>
    <definedName name="Z_7120350E_2AAD_4BA0_9512_C8C1B63F3C29_.wvu.PrintArea" localSheetId="0" hidden="1">Presentación!$B$1:$D$31</definedName>
    <definedName name="Z_7120350E_2AAD_4BA0_9512_C8C1B63F3C29_.wvu.Rows" localSheetId="1" hidden="1">'Módulo 1'!$13:$19,'Módulo 1'!$43:$66</definedName>
    <definedName name="Z_7120350E_2AAD_4BA0_9512_C8C1B63F3C29_.wvu.Rows" localSheetId="2" hidden="1">'Módulo 2'!$37:$700</definedName>
    <definedName name="Z_7120350E_2AAD_4BA0_9512_C8C1B63F3C29_.wvu.Rows" localSheetId="3" hidden="1">'Módulo 3'!$30:$700</definedName>
    <definedName name="Z_7120350E_2AAD_4BA0_9512_C8C1B63F3C29_.wvu.Rows" localSheetId="4" hidden="1">'Tablas de Resultados'!$2:$427,'Tablas de Resultados'!$434:$751,'Tablas de Resultados'!$779:$799</definedName>
    <definedName name="Z_75491233_9507_4EFC_A26E_AFD0CFFFCCCF_.wvu.Cols" localSheetId="1" hidden="1">'Módulo 1'!$B:$B,'Módulo 1'!$L:$AG</definedName>
    <definedName name="Z_75491233_9507_4EFC_A26E_AFD0CFFFCCCF_.wvu.Cols" localSheetId="2" hidden="1">'Módulo 2'!$O:$BF</definedName>
    <definedName name="Z_75491233_9507_4EFC_A26E_AFD0CFFFCCCF_.wvu.Cols" localSheetId="3" hidden="1">'Módulo 3'!$B:$B,'Módulo 3'!$L:$Y</definedName>
    <definedName name="Z_75491233_9507_4EFC_A26E_AFD0CFFFCCCF_.wvu.Cols" localSheetId="0" hidden="1">Presentación!$C:$C</definedName>
    <definedName name="Z_75491233_9507_4EFC_A26E_AFD0CFFFCCCF_.wvu.Cols" localSheetId="4" hidden="1">'Tablas de Resultados'!$C:$AJ</definedName>
    <definedName name="Z_75491233_9507_4EFC_A26E_AFD0CFFFCCCF_.wvu.FilterData" localSheetId="2" hidden="1">'Módulo 2'!$AM$77:$AP$82</definedName>
    <definedName name="Z_75491233_9507_4EFC_A26E_AFD0CFFFCCCF_.wvu.FilterData" localSheetId="3" hidden="1">'Módulo 3'!$D$66:$J$66</definedName>
    <definedName name="Z_75491233_9507_4EFC_A26E_AFD0CFFFCCCF_.wvu.PrintArea" localSheetId="1" hidden="1">'Módulo 1'!$T$20:$AB$33</definedName>
    <definedName name="Z_75491233_9507_4EFC_A26E_AFD0CFFFCCCF_.wvu.PrintArea" localSheetId="0" hidden="1">Presentación!$B$1:$D$31</definedName>
    <definedName name="Z_75491233_9507_4EFC_A26E_AFD0CFFFCCCF_.wvu.Rows" localSheetId="1" hidden="1">'Módulo 1'!$13:$19,'Módulo 1'!$43:$66</definedName>
    <definedName name="Z_75491233_9507_4EFC_A26E_AFD0CFFFCCCF_.wvu.Rows" localSheetId="2" hidden="1">'Módulo 2'!$37:$700</definedName>
    <definedName name="Z_75491233_9507_4EFC_A26E_AFD0CFFFCCCF_.wvu.Rows" localSheetId="3" hidden="1">'Módulo 3'!$30:$700</definedName>
    <definedName name="Z_75491233_9507_4EFC_A26E_AFD0CFFFCCCF_.wvu.Rows" localSheetId="4" hidden="1">'Tablas de Resultados'!$2:$427,'Tablas de Resultados'!$432:$461,'Tablas de Resultados'!$488:$523,'Tablas de Resultados'!$525:$525,'Tablas de Resultados'!$545:$574,'Tablas de Resultados'!$576:$576,'Tablas de Resultados'!$594:$628,'Tablas de Resultados'!$641:$682,'Tablas de Resultados'!$709:$735,'Tablas de Resultados'!$750:$780</definedName>
    <definedName name="Z_7CBE2DA3_08E4_4F49_B633_91ACF566CC50_.wvu.Cols" localSheetId="1" hidden="1">'Módulo 1'!$B:$B,'Módulo 1'!$L:$AG</definedName>
    <definedName name="Z_7CBE2DA3_08E4_4F49_B633_91ACF566CC50_.wvu.Cols" localSheetId="2" hidden="1">'Módulo 2'!$O:$BF</definedName>
    <definedName name="Z_7CBE2DA3_08E4_4F49_B633_91ACF566CC50_.wvu.Cols" localSheetId="3" hidden="1">'Módulo 3'!$B:$B,'Módulo 3'!$L:$Y</definedName>
    <definedName name="Z_7CBE2DA3_08E4_4F49_B633_91ACF566CC50_.wvu.Cols" localSheetId="0" hidden="1">Presentación!$C:$C</definedName>
    <definedName name="Z_7CBE2DA3_08E4_4F49_B633_91ACF566CC50_.wvu.Cols" localSheetId="4" hidden="1">'Tablas de Resultados'!$C:$O,'Tablas de Resultados'!$Y:$AN</definedName>
    <definedName name="Z_7CBE2DA3_08E4_4F49_B633_91ACF566CC50_.wvu.FilterData" localSheetId="2" hidden="1">'Módulo 2'!$AM$77:$AP$82</definedName>
    <definedName name="Z_7CBE2DA3_08E4_4F49_B633_91ACF566CC50_.wvu.FilterData" localSheetId="3" hidden="1">'Módulo 3'!$D$66:$J$66</definedName>
    <definedName name="Z_7CBE2DA3_08E4_4F49_B633_91ACF566CC50_.wvu.PrintArea" localSheetId="1" hidden="1">'Módulo 1'!$T$20:$AB$33</definedName>
    <definedName name="Z_7CBE2DA3_08E4_4F49_B633_91ACF566CC50_.wvu.PrintArea" localSheetId="0" hidden="1">Presentación!$B$1:$D$31</definedName>
    <definedName name="Z_7CBE2DA3_08E4_4F49_B633_91ACF566CC50_.wvu.Rows" localSheetId="1" hidden="1">'Módulo 1'!$13:$19,'Módulo 1'!$43:$66</definedName>
    <definedName name="Z_7CBE2DA3_08E4_4F49_B633_91ACF566CC50_.wvu.Rows" localSheetId="2" hidden="1">'Módulo 2'!$37:$700</definedName>
    <definedName name="Z_7CBE2DA3_08E4_4F49_B633_91ACF566CC50_.wvu.Rows" localSheetId="3" hidden="1">'Módulo 3'!$29:$700</definedName>
    <definedName name="Z_7CBE2DA3_08E4_4F49_B633_91ACF566CC50_.wvu.Rows" localSheetId="4" hidden="1">'Tablas de Resultados'!$2:$39,'Tablas de Resultados'!$48:$99,'Tablas de Resultados'!$160:$797</definedName>
    <definedName name="Z_7F73AAA6_ACFF_46F7_ACED_1A539712A986_.wvu.Cols" localSheetId="1" hidden="1">'Módulo 1'!$B:$B,'Módulo 1'!$L:$AG</definedName>
    <definedName name="Z_7F73AAA6_ACFF_46F7_ACED_1A539712A986_.wvu.Cols" localSheetId="2" hidden="1">'Módulo 2'!$O:$BF</definedName>
    <definedName name="Z_7F73AAA6_ACFF_46F7_ACED_1A539712A986_.wvu.Cols" localSheetId="3" hidden="1">'Módulo 3'!$B:$B,'Módulo 3'!$L:$Y</definedName>
    <definedName name="Z_7F73AAA6_ACFF_46F7_ACED_1A539712A986_.wvu.Cols" localSheetId="0" hidden="1">Presentación!$C:$C</definedName>
    <definedName name="Z_7F73AAA6_ACFF_46F7_ACED_1A539712A986_.wvu.Cols" localSheetId="4" hidden="1">'Tablas de Resultados'!$C:$AJ</definedName>
    <definedName name="Z_7F73AAA6_ACFF_46F7_ACED_1A539712A986_.wvu.FilterData" localSheetId="2" hidden="1">'Módulo 2'!$AM$77:$AP$82</definedName>
    <definedName name="Z_7F73AAA6_ACFF_46F7_ACED_1A539712A986_.wvu.FilterData" localSheetId="3" hidden="1">'Módulo 3'!$D$66:$J$66</definedName>
    <definedName name="Z_7F73AAA6_ACFF_46F7_ACED_1A539712A986_.wvu.PrintArea" localSheetId="1" hidden="1">'Módulo 1'!$T$20:$AB$33</definedName>
    <definedName name="Z_7F73AAA6_ACFF_46F7_ACED_1A539712A986_.wvu.PrintArea" localSheetId="0" hidden="1">Presentación!$B$1:$D$31</definedName>
    <definedName name="Z_7F73AAA6_ACFF_46F7_ACED_1A539712A986_.wvu.Rows" localSheetId="1" hidden="1">'Módulo 1'!$13:$19,'Módulo 1'!$43:$66</definedName>
    <definedName name="Z_7F73AAA6_ACFF_46F7_ACED_1A539712A986_.wvu.Rows" localSheetId="2" hidden="1">'Módulo 2'!$37:$700</definedName>
    <definedName name="Z_7F73AAA6_ACFF_46F7_ACED_1A539712A986_.wvu.Rows" localSheetId="3" hidden="1">'Módulo 3'!$30:$700</definedName>
    <definedName name="Z_7F73AAA6_ACFF_46F7_ACED_1A539712A986_.wvu.Rows" localSheetId="4" hidden="1">'Tablas de Resultados'!$2:$427,'Tablas de Resultados'!$432:$461,'Tablas de Resultados'!$464:$576,'Tablas de Resultados'!$594:$799</definedName>
    <definedName name="Z_822C3882_1252_4129_A4D0_A1BE9E38BFD5_.wvu.Cols" localSheetId="2" hidden="1">'Módulo 2'!$B:$B,'Módulo 2'!$O:$BQ</definedName>
    <definedName name="Z_822C3882_1252_4129_A4D0_A1BE9E38BFD5_.wvu.Rows" localSheetId="2" hidden="1">'Módulo 2'!$111:$596</definedName>
    <definedName name="Z_83923105_D3EF_4935_AFC9_6FBD0874636C_.wvu.Cols" localSheetId="1" hidden="1">'Módulo 1'!$B:$B,'Módulo 1'!$L:$AG</definedName>
    <definedName name="Z_83923105_D3EF_4935_AFC9_6FBD0874636C_.wvu.Cols" localSheetId="2" hidden="1">'Módulo 2'!$O:$BF</definedName>
    <definedName name="Z_83923105_D3EF_4935_AFC9_6FBD0874636C_.wvu.Cols" localSheetId="3" hidden="1">'Módulo 3'!$B:$B,'Módulo 3'!$L:$Y</definedName>
    <definedName name="Z_83923105_D3EF_4935_AFC9_6FBD0874636C_.wvu.Cols" localSheetId="0" hidden="1">Presentación!$C:$C</definedName>
    <definedName name="Z_83923105_D3EF_4935_AFC9_6FBD0874636C_.wvu.Cols" localSheetId="4" hidden="1">'Tablas de Resultados'!$C:$O,'Tablas de Resultados'!$Y:$AN</definedName>
    <definedName name="Z_83923105_D3EF_4935_AFC9_6FBD0874636C_.wvu.FilterData" localSheetId="2" hidden="1">'Módulo 2'!$AM$77:$AP$82</definedName>
    <definedName name="Z_83923105_D3EF_4935_AFC9_6FBD0874636C_.wvu.FilterData" localSheetId="3" hidden="1">'Módulo 3'!$D$66:$J$66</definedName>
    <definedName name="Z_83923105_D3EF_4935_AFC9_6FBD0874636C_.wvu.PrintArea" localSheetId="1" hidden="1">'Módulo 1'!$T$20:$AB$33</definedName>
    <definedName name="Z_83923105_D3EF_4935_AFC9_6FBD0874636C_.wvu.PrintArea" localSheetId="0" hidden="1">Presentación!$B$1:$D$31</definedName>
    <definedName name="Z_83923105_D3EF_4935_AFC9_6FBD0874636C_.wvu.Rows" localSheetId="1" hidden="1">'Módulo 1'!$13:$19,'Módulo 1'!$43:$66</definedName>
    <definedName name="Z_83923105_D3EF_4935_AFC9_6FBD0874636C_.wvu.Rows" localSheetId="2" hidden="1">'Módulo 2'!$37:$700</definedName>
    <definedName name="Z_83923105_D3EF_4935_AFC9_6FBD0874636C_.wvu.Rows" localSheetId="3" hidden="1">'Módulo 3'!$29:$700</definedName>
    <definedName name="Z_83923105_D3EF_4935_AFC9_6FBD0874636C_.wvu.Rows" localSheetId="4" hidden="1">'Tablas de Resultados'!$2:$39,'Tablas de Resultados'!$48:$213,'Tablas de Resultados'!$268:$797</definedName>
    <definedName name="Z_8C7AA061_2774_4648_9080_649D8E7084B6_.wvu.Cols" localSheetId="1" hidden="1">'Módulo 1'!$B:$B,'Módulo 1'!$L:$AG</definedName>
    <definedName name="Z_8C7AA061_2774_4648_9080_649D8E7084B6_.wvu.Cols" localSheetId="2" hidden="1">'Módulo 2'!$O:$BF</definedName>
    <definedName name="Z_8C7AA061_2774_4648_9080_649D8E7084B6_.wvu.Cols" localSheetId="3" hidden="1">'Módulo 3'!$B:$B,'Módulo 3'!$L:$Y</definedName>
    <definedName name="Z_8C7AA061_2774_4648_9080_649D8E7084B6_.wvu.Cols" localSheetId="0" hidden="1">Presentación!$C:$C</definedName>
    <definedName name="Z_8C7AA061_2774_4648_9080_649D8E7084B6_.wvu.Cols" localSheetId="4" hidden="1">'Tablas de Resultados'!$D:$AN</definedName>
    <definedName name="Z_8C7AA061_2774_4648_9080_649D8E7084B6_.wvu.FilterData" localSheetId="2" hidden="1">'Módulo 2'!$AM$77:$AP$82</definedName>
    <definedName name="Z_8C7AA061_2774_4648_9080_649D8E7084B6_.wvu.FilterData" localSheetId="3" hidden="1">'Módulo 3'!$D$66:$J$66</definedName>
    <definedName name="Z_8C7AA061_2774_4648_9080_649D8E7084B6_.wvu.PrintArea" localSheetId="1" hidden="1">'Módulo 1'!$T$20:$AB$33</definedName>
    <definedName name="Z_8C7AA061_2774_4648_9080_649D8E7084B6_.wvu.PrintArea" localSheetId="0" hidden="1">Presentación!$B$1:$D$31</definedName>
    <definedName name="Z_8C7AA061_2774_4648_9080_649D8E7084B6_.wvu.PrintArea" localSheetId="4" hidden="1">'Tablas de Resultados'!$F$5:$M$35</definedName>
    <definedName name="Z_8C7AA061_2774_4648_9080_649D8E7084B6_.wvu.Rows" localSheetId="1" hidden="1">'Módulo 1'!$13:$19,'Módulo 1'!$43:$66</definedName>
    <definedName name="Z_8C7AA061_2774_4648_9080_649D8E7084B6_.wvu.Rows" localSheetId="2" hidden="1">'Módulo 2'!$37:$700</definedName>
    <definedName name="Z_8C7AA061_2774_4648_9080_649D8E7084B6_.wvu.Rows" localSheetId="3" hidden="1">'Módulo 3'!$5:$417,'Módulo 3'!$539:$700</definedName>
    <definedName name="Z_8C7AA061_2774_4648_9080_649D8E7084B6_.wvu.Rows" localSheetId="4" hidden="1">'Tablas de Resultados'!$7:$797</definedName>
    <definedName name="Z_8F5229F8_400B_4437_A582_E9B2FF99E882_.wvu.Cols" localSheetId="1" hidden="1">'Módulo 1'!$B:$B,'Módulo 1'!$L:$AG</definedName>
    <definedName name="Z_8F5229F8_400B_4437_A582_E9B2FF99E882_.wvu.Cols" localSheetId="2" hidden="1">'Módulo 2'!$O:$BF</definedName>
    <definedName name="Z_8F5229F8_400B_4437_A582_E9B2FF99E882_.wvu.Cols" localSheetId="3" hidden="1">'Módulo 3'!$B:$B,'Módulo 3'!$L:$Y</definedName>
    <definedName name="Z_8F5229F8_400B_4437_A582_E9B2FF99E882_.wvu.Cols" localSheetId="0" hidden="1">Presentación!$C:$C</definedName>
    <definedName name="Z_8F5229F8_400B_4437_A582_E9B2FF99E882_.wvu.Cols" localSheetId="4" hidden="1">'Tablas de Resultados'!$D:$AN</definedName>
    <definedName name="Z_8F5229F8_400B_4437_A582_E9B2FF99E882_.wvu.FilterData" localSheetId="2" hidden="1">'Módulo 2'!$AM$77:$AP$82</definedName>
    <definedName name="Z_8F5229F8_400B_4437_A582_E9B2FF99E882_.wvu.FilterData" localSheetId="3" hidden="1">'Módulo 3'!$D$66:$J$66</definedName>
    <definedName name="Z_8F5229F8_400B_4437_A582_E9B2FF99E882_.wvu.PrintArea" localSheetId="1" hidden="1">'Módulo 1'!$T$20:$AB$33</definedName>
    <definedName name="Z_8F5229F8_400B_4437_A582_E9B2FF99E882_.wvu.PrintArea" localSheetId="0" hidden="1">Presentación!$B$1:$D$31</definedName>
    <definedName name="Z_8F5229F8_400B_4437_A582_E9B2FF99E882_.wvu.PrintArea" localSheetId="4" hidden="1">'Tablas de Resultados'!$F$5:$M$35</definedName>
    <definedName name="Z_8F5229F8_400B_4437_A582_E9B2FF99E882_.wvu.Rows" localSheetId="1" hidden="1">'Módulo 1'!$13:$19,'Módulo 1'!$43:$66</definedName>
    <definedName name="Z_8F5229F8_400B_4437_A582_E9B2FF99E882_.wvu.Rows" localSheetId="2" hidden="1">'Módulo 2'!$37:$700</definedName>
    <definedName name="Z_8F5229F8_400B_4437_A582_E9B2FF99E882_.wvu.Rows" localSheetId="3" hidden="1">'Módulo 3'!$29:$700</definedName>
    <definedName name="Z_8F5229F8_400B_4437_A582_E9B2FF99E882_.wvu.Rows" localSheetId="4" hidden="1">'Tablas de Resultados'!$7:$797</definedName>
    <definedName name="Z_9297575B_FD39_4E98_918C_2EBB68924E97_.wvu.Cols" localSheetId="1" hidden="1">'Módulo 1'!$B:$B,'Módulo 1'!$L:$AG</definedName>
    <definedName name="Z_9297575B_FD39_4E98_918C_2EBB68924E97_.wvu.Cols" localSheetId="2" hidden="1">'Módulo 2'!$O:$BF</definedName>
    <definedName name="Z_9297575B_FD39_4E98_918C_2EBB68924E97_.wvu.Cols" localSheetId="3" hidden="1">'Módulo 3'!$B:$B,'Módulo 3'!$L:$Y</definedName>
    <definedName name="Z_9297575B_FD39_4E98_918C_2EBB68924E97_.wvu.Cols" localSheetId="0" hidden="1">Presentación!$C:$C</definedName>
    <definedName name="Z_9297575B_FD39_4E98_918C_2EBB68924E97_.wvu.Cols" localSheetId="4" hidden="1">'Tablas de Resultados'!$C:$Z,'Tablas de Resultados'!$AJ:$AL</definedName>
    <definedName name="Z_9297575B_FD39_4E98_918C_2EBB68924E97_.wvu.FilterData" localSheetId="2" hidden="1">'Módulo 2'!$AM$77:$AP$82</definedName>
    <definedName name="Z_9297575B_FD39_4E98_918C_2EBB68924E97_.wvu.FilterData" localSheetId="3" hidden="1">'Módulo 3'!$D$66:$J$66</definedName>
    <definedName name="Z_9297575B_FD39_4E98_918C_2EBB68924E97_.wvu.PrintArea" localSheetId="1" hidden="1">'Módulo 1'!$T$20:$AB$33</definedName>
    <definedName name="Z_9297575B_FD39_4E98_918C_2EBB68924E97_.wvu.PrintArea" localSheetId="0" hidden="1">Presentación!$B$1:$D$31</definedName>
    <definedName name="Z_9297575B_FD39_4E98_918C_2EBB68924E97_.wvu.Rows" localSheetId="1" hidden="1">'Módulo 1'!$13:$19,'Módulo 1'!$43:$66</definedName>
    <definedName name="Z_9297575B_FD39_4E98_918C_2EBB68924E97_.wvu.Rows" localSheetId="2" hidden="1">'Módulo 2'!$37:$700</definedName>
    <definedName name="Z_9297575B_FD39_4E98_918C_2EBB68924E97_.wvu.Rows" localSheetId="3" hidden="1">'Módulo 3'!$30:$700</definedName>
    <definedName name="Z_9297575B_FD39_4E98_918C_2EBB68924E97_.wvu.Rows" localSheetId="4" hidden="1">'Tablas de Resultados'!$2:$427,'Tablas de Resultados'!$463:$486,'Tablas de Resultados'!$525:$544,'Tablas de Resultados'!$576:$592,'Tablas de Resultados'!$628:$640,'Tablas de Resultados'!$682:$708,'Tablas de Resultados'!$712:$712,'Tablas de Resultados'!$735:$750</definedName>
    <definedName name="Z_99E9AA65_9CEE_4B26_BA46_307BEC772AA0_.wvu.Cols" localSheetId="1" hidden="1">'Módulo 1'!$B:$B,'Módulo 1'!$L:$AG</definedName>
    <definedName name="Z_99E9AA65_9CEE_4B26_BA46_307BEC772AA0_.wvu.Cols" localSheetId="2" hidden="1">'Módulo 2'!$O:$BF</definedName>
    <definedName name="Z_99E9AA65_9CEE_4B26_BA46_307BEC772AA0_.wvu.Cols" localSheetId="3" hidden="1">'Módulo 3'!$B:$B,'Módulo 3'!$L:$Y</definedName>
    <definedName name="Z_99E9AA65_9CEE_4B26_BA46_307BEC772AA0_.wvu.Cols" localSheetId="0" hidden="1">Presentación!$C:$C</definedName>
    <definedName name="Z_99E9AA65_9CEE_4B26_BA46_307BEC772AA0_.wvu.Cols" localSheetId="4" hidden="1">'Tablas de Resultados'!$D:$AN</definedName>
    <definedName name="Z_99E9AA65_9CEE_4B26_BA46_307BEC772AA0_.wvu.FilterData" localSheetId="2" hidden="1">'Módulo 2'!$AM$77:$AP$82</definedName>
    <definedName name="Z_99E9AA65_9CEE_4B26_BA46_307BEC772AA0_.wvu.FilterData" localSheetId="3" hidden="1">'Módulo 3'!$D$66:$J$66</definedName>
    <definedName name="Z_99E9AA65_9CEE_4B26_BA46_307BEC772AA0_.wvu.PrintArea" localSheetId="1" hidden="1">'Módulo 1'!$T$20:$AB$33</definedName>
    <definedName name="Z_99E9AA65_9CEE_4B26_BA46_307BEC772AA0_.wvu.PrintArea" localSheetId="0" hidden="1">Presentación!$B$1:$D$31</definedName>
    <definedName name="Z_99E9AA65_9CEE_4B26_BA46_307BEC772AA0_.wvu.PrintArea" localSheetId="4" hidden="1">'Tablas de Resultados'!$F$5:$M$35</definedName>
    <definedName name="Z_99E9AA65_9CEE_4B26_BA46_307BEC772AA0_.wvu.Rows" localSheetId="1" hidden="1">'Módulo 1'!$13:$19,'Módulo 1'!$43:$66</definedName>
    <definedName name="Z_99E9AA65_9CEE_4B26_BA46_307BEC772AA0_.wvu.Rows" localSheetId="2" hidden="1">'Módulo 2'!$5:$229,'Módulo 2'!$322:$700</definedName>
    <definedName name="Z_99E9AA65_9CEE_4B26_BA46_307BEC772AA0_.wvu.Rows" localSheetId="3" hidden="1">'Módulo 3'!$29:$700</definedName>
    <definedName name="Z_99E9AA65_9CEE_4B26_BA46_307BEC772AA0_.wvu.Rows" localSheetId="4" hidden="1">'Tablas de Resultados'!$7:$797</definedName>
    <definedName name="Z_A3B878C9_DF82_401D_A77D_F7EF64906AFE_.wvu.Cols" localSheetId="1" hidden="1">'Módulo 1'!$B:$B,'Módulo 1'!$L:$AG</definedName>
    <definedName name="Z_A3B878C9_DF82_401D_A77D_F7EF64906AFE_.wvu.Cols" localSheetId="2" hidden="1">'Módulo 2'!$O:$BF</definedName>
    <definedName name="Z_A3B878C9_DF82_401D_A77D_F7EF64906AFE_.wvu.Cols" localSheetId="3" hidden="1">'Módulo 3'!$B:$B,'Módulo 3'!$L:$Y</definedName>
    <definedName name="Z_A3B878C9_DF82_401D_A77D_F7EF64906AFE_.wvu.Cols" localSheetId="0" hidden="1">Presentación!$C:$C</definedName>
    <definedName name="Z_A3B878C9_DF82_401D_A77D_F7EF64906AFE_.wvu.Cols" localSheetId="4" hidden="1">'Tablas de Resultados'!$C:$Z,'Tablas de Resultados'!$AJ:$AL</definedName>
    <definedName name="Z_A3B878C9_DF82_401D_A77D_F7EF64906AFE_.wvu.FilterData" localSheetId="2" hidden="1">'Módulo 2'!$AM$77:$AP$82</definedName>
    <definedName name="Z_A3B878C9_DF82_401D_A77D_F7EF64906AFE_.wvu.FilterData" localSheetId="3" hidden="1">'Módulo 3'!$D$66:$J$66</definedName>
    <definedName name="Z_A3B878C9_DF82_401D_A77D_F7EF64906AFE_.wvu.PrintArea" localSheetId="1" hidden="1">'Módulo 1'!$T$20:$AB$33</definedName>
    <definedName name="Z_A3B878C9_DF82_401D_A77D_F7EF64906AFE_.wvu.PrintArea" localSheetId="0" hidden="1">Presentación!$B$1:$D$31</definedName>
    <definedName name="Z_A3B878C9_DF82_401D_A77D_F7EF64906AFE_.wvu.Rows" localSheetId="1" hidden="1">'Módulo 1'!$13:$19,'Módulo 1'!$43:$66</definedName>
    <definedName name="Z_A3B878C9_DF82_401D_A77D_F7EF64906AFE_.wvu.Rows" localSheetId="2" hidden="1">'Módulo 2'!$37:$700</definedName>
    <definedName name="Z_A3B878C9_DF82_401D_A77D_F7EF64906AFE_.wvu.Rows" localSheetId="3" hidden="1">'Módulo 3'!$30:$700</definedName>
    <definedName name="Z_A3B878C9_DF82_401D_A77D_F7EF64906AFE_.wvu.Rows" localSheetId="4" hidden="1">'Tablas de Resultados'!$2:$427,'Tablas de Resultados'!$434:$487,'Tablas de Resultados'!$525:$799</definedName>
    <definedName name="Z_AB0B9CFE_DCC2_486B_9AE7_3C737113C1FB_.wvu.Cols" localSheetId="1" hidden="1">'Módulo 1'!$B:$B,'Módulo 1'!$L:$AG</definedName>
    <definedName name="Z_AB0B9CFE_DCC2_486B_9AE7_3C737113C1FB_.wvu.Cols" localSheetId="2" hidden="1">'Módulo 2'!$O:$BF</definedName>
    <definedName name="Z_AB0B9CFE_DCC2_486B_9AE7_3C737113C1FB_.wvu.Cols" localSheetId="3" hidden="1">'Módulo 3'!$B:$B,'Módulo 3'!$L:$Y</definedName>
    <definedName name="Z_AB0B9CFE_DCC2_486B_9AE7_3C737113C1FB_.wvu.Cols" localSheetId="0" hidden="1">Presentación!$C:$C</definedName>
    <definedName name="Z_AB0B9CFE_DCC2_486B_9AE7_3C737113C1FB_.wvu.Cols" localSheetId="4" hidden="1">'Tablas de Resultados'!$C:$O,'Tablas de Resultados'!$Y:$AN</definedName>
    <definedName name="Z_AB0B9CFE_DCC2_486B_9AE7_3C737113C1FB_.wvu.FilterData" localSheetId="2" hidden="1">'Módulo 2'!$AM$77:$AP$82</definedName>
    <definedName name="Z_AB0B9CFE_DCC2_486B_9AE7_3C737113C1FB_.wvu.FilterData" localSheetId="3" hidden="1">'Módulo 3'!$D$66:$J$66</definedName>
    <definedName name="Z_AB0B9CFE_DCC2_486B_9AE7_3C737113C1FB_.wvu.PrintArea" localSheetId="1" hidden="1">'Módulo 1'!$T$20:$AB$33</definedName>
    <definedName name="Z_AB0B9CFE_DCC2_486B_9AE7_3C737113C1FB_.wvu.PrintArea" localSheetId="0" hidden="1">Presentación!$B$1:$D$31</definedName>
    <definedName name="Z_AB0B9CFE_DCC2_486B_9AE7_3C737113C1FB_.wvu.Rows" localSheetId="1" hidden="1">'Módulo 1'!$13:$19,'Módulo 1'!$43:$66</definedName>
    <definedName name="Z_AB0B9CFE_DCC2_486B_9AE7_3C737113C1FB_.wvu.Rows" localSheetId="2" hidden="1">'Módulo 2'!$37:$700</definedName>
    <definedName name="Z_AB0B9CFE_DCC2_486B_9AE7_3C737113C1FB_.wvu.Rows" localSheetId="3" hidden="1">'Módulo 3'!$29:$700</definedName>
    <definedName name="Z_AB0B9CFE_DCC2_486B_9AE7_3C737113C1FB_.wvu.Rows" localSheetId="4" hidden="1">'Tablas de Resultados'!$2:$39,'Tablas de Resultados'!$48:$343,'Tablas de Resultados'!$381:$797</definedName>
    <definedName name="Z_AEAF0160_A16F_4E8E_8794_9EAE35B78BBB_.wvu.Cols" localSheetId="1" hidden="1">'Módulo 1'!$B:$B,'Módulo 1'!$L:$AG</definedName>
    <definedName name="Z_AEAF0160_A16F_4E8E_8794_9EAE35B78BBB_.wvu.Cols" localSheetId="2" hidden="1">'Módulo 2'!$O:$BF</definedName>
    <definedName name="Z_AEAF0160_A16F_4E8E_8794_9EAE35B78BBB_.wvu.Cols" localSheetId="3" hidden="1">'Módulo 3'!$B:$B,'Módulo 3'!$L:$Y</definedName>
    <definedName name="Z_AEAF0160_A16F_4E8E_8794_9EAE35B78BBB_.wvu.Cols" localSheetId="0" hidden="1">Presentación!$C:$C</definedName>
    <definedName name="Z_AEAF0160_A16F_4E8E_8794_9EAE35B78BBB_.wvu.Cols" localSheetId="4" hidden="1">'Tablas de Resultados'!$C:$Z,'Tablas de Resultados'!$AJ:$AL</definedName>
    <definedName name="Z_AEAF0160_A16F_4E8E_8794_9EAE35B78BBB_.wvu.FilterData" localSheetId="2" hidden="1">'Módulo 2'!$AM$77:$AP$82</definedName>
    <definedName name="Z_AEAF0160_A16F_4E8E_8794_9EAE35B78BBB_.wvu.FilterData" localSheetId="3" hidden="1">'Módulo 3'!$D$66:$J$66</definedName>
    <definedName name="Z_AEAF0160_A16F_4E8E_8794_9EAE35B78BBB_.wvu.PrintArea" localSheetId="1" hidden="1">'Módulo 1'!$T$20:$AB$33</definedName>
    <definedName name="Z_AEAF0160_A16F_4E8E_8794_9EAE35B78BBB_.wvu.PrintArea" localSheetId="0" hidden="1">Presentación!$B$1:$D$31</definedName>
    <definedName name="Z_AEAF0160_A16F_4E8E_8794_9EAE35B78BBB_.wvu.Rows" localSheetId="1" hidden="1">'Módulo 1'!$13:$19,'Módulo 1'!$43:$66</definedName>
    <definedName name="Z_AEAF0160_A16F_4E8E_8794_9EAE35B78BBB_.wvu.Rows" localSheetId="2" hidden="1">'Módulo 2'!$37:$700</definedName>
    <definedName name="Z_AEAF0160_A16F_4E8E_8794_9EAE35B78BBB_.wvu.Rows" localSheetId="3" hidden="1">'Módulo 3'!$30:$700</definedName>
    <definedName name="Z_AEAF0160_A16F_4E8E_8794_9EAE35B78BBB_.wvu.Rows" localSheetId="4" hidden="1">'Tablas de Resultados'!$2:$427,'Tablas de Resultados'!$434:$709,'Tablas de Resultados'!$712:$712,'Tablas de Resultados'!$735:$799</definedName>
    <definedName name="Z_AF5B7BBA_3001_43E0_8141_CD668E630CE9_.wvu.Cols" localSheetId="2" hidden="1">'Módulo 2'!$B:$B,'Módulo 2'!$O:$BQ</definedName>
    <definedName name="Z_AF5B7BBA_3001_43E0_8141_CD668E630CE9_.wvu.Rows" localSheetId="2" hidden="1">'Módulo 2'!$111:$596</definedName>
    <definedName name="Z_AFAAF24B_41FA_469A_856B_F916DB51D4C2_.wvu.Cols" localSheetId="1" hidden="1">'Módulo 1'!$B:$B,'Módulo 1'!$L:$AG</definedName>
    <definedName name="Z_AFAAF24B_41FA_469A_856B_F916DB51D4C2_.wvu.Cols" localSheetId="2" hidden="1">'Módulo 2'!$O:$BF</definedName>
    <definedName name="Z_AFAAF24B_41FA_469A_856B_F916DB51D4C2_.wvu.Cols" localSheetId="3" hidden="1">'Módulo 3'!$B:$B,'Módulo 3'!$L:$Y</definedName>
    <definedName name="Z_AFAAF24B_41FA_469A_856B_F916DB51D4C2_.wvu.Cols" localSheetId="0" hidden="1">Presentación!$C:$C</definedName>
    <definedName name="Z_AFAAF24B_41FA_469A_856B_F916DB51D4C2_.wvu.Cols" localSheetId="4" hidden="1">'Tablas de Resultados'!$C:$Z,'Tablas de Resultados'!$AJ:$AL</definedName>
    <definedName name="Z_AFAAF24B_41FA_469A_856B_F916DB51D4C2_.wvu.FilterData" localSheetId="2" hidden="1">'Módulo 2'!$AM$77:$AP$82</definedName>
    <definedName name="Z_AFAAF24B_41FA_469A_856B_F916DB51D4C2_.wvu.FilterData" localSheetId="3" hidden="1">'Módulo 3'!$D$66:$J$66</definedName>
    <definedName name="Z_AFAAF24B_41FA_469A_856B_F916DB51D4C2_.wvu.PrintArea" localSheetId="1" hidden="1">'Módulo 1'!$T$20:$AB$33</definedName>
    <definedName name="Z_AFAAF24B_41FA_469A_856B_F916DB51D4C2_.wvu.PrintArea" localSheetId="0" hidden="1">Presentación!$B$1:$D$31</definedName>
    <definedName name="Z_AFAAF24B_41FA_469A_856B_F916DB51D4C2_.wvu.Rows" localSheetId="1" hidden="1">'Módulo 1'!$13:$19,'Módulo 1'!$43:$66</definedName>
    <definedName name="Z_AFAAF24B_41FA_469A_856B_F916DB51D4C2_.wvu.Rows" localSheetId="2" hidden="1">'Módulo 2'!$37:$700</definedName>
    <definedName name="Z_AFAAF24B_41FA_469A_856B_F916DB51D4C2_.wvu.Rows" localSheetId="3" hidden="1">'Módulo 3'!$30:$700</definedName>
    <definedName name="Z_AFAAF24B_41FA_469A_856B_F916DB51D4C2_.wvu.Rows" localSheetId="4" hidden="1">'Tablas de Resultados'!$2:$427,'Tablas de Resultados'!$434:$593,'Tablas de Resultados'!$628:$799</definedName>
    <definedName name="Z_B1713CB1_717E_4290_A550_B5C8687D1DCD_.wvu.Cols" localSheetId="1" hidden="1">'Módulo 1'!$B:$B,'Módulo 1'!$L:$AG</definedName>
    <definedName name="Z_B1713CB1_717E_4290_A550_B5C8687D1DCD_.wvu.Cols" localSheetId="2" hidden="1">'Módulo 2'!$O:$BF</definedName>
    <definedName name="Z_B1713CB1_717E_4290_A550_B5C8687D1DCD_.wvu.Cols" localSheetId="3" hidden="1">'Módulo 3'!$B:$B,'Módulo 3'!$L:$Y</definedName>
    <definedName name="Z_B1713CB1_717E_4290_A550_B5C8687D1DCD_.wvu.Cols" localSheetId="0" hidden="1">Presentación!$C:$C</definedName>
    <definedName name="Z_B1713CB1_717E_4290_A550_B5C8687D1DCD_.wvu.Cols" localSheetId="4" hidden="1">'Tablas de Resultados'!$D:$AN</definedName>
    <definedName name="Z_B1713CB1_717E_4290_A550_B5C8687D1DCD_.wvu.FilterData" localSheetId="2" hidden="1">'Módulo 2'!$AM$77:$AP$82</definedName>
    <definedName name="Z_B1713CB1_717E_4290_A550_B5C8687D1DCD_.wvu.FilterData" localSheetId="3" hidden="1">'Módulo 3'!$D$66:$J$66</definedName>
    <definedName name="Z_B1713CB1_717E_4290_A550_B5C8687D1DCD_.wvu.PrintArea" localSheetId="1" hidden="1">'Módulo 1'!$T$20:$AB$33</definedName>
    <definedName name="Z_B1713CB1_717E_4290_A550_B5C8687D1DCD_.wvu.PrintArea" localSheetId="0" hidden="1">Presentación!$B$1:$D$31</definedName>
    <definedName name="Z_B1713CB1_717E_4290_A550_B5C8687D1DCD_.wvu.PrintArea" localSheetId="4" hidden="1">'Tablas de Resultados'!$F$5:$M$35</definedName>
    <definedName name="Z_B1713CB1_717E_4290_A550_B5C8687D1DCD_.wvu.Rows" localSheetId="1" hidden="1">'Módulo 1'!$13:$19,'Módulo 1'!$43:$66</definedName>
    <definedName name="Z_B1713CB1_717E_4290_A550_B5C8687D1DCD_.wvu.Rows" localSheetId="2" hidden="1">'Módulo 2'!$37:$700</definedName>
    <definedName name="Z_B1713CB1_717E_4290_A550_B5C8687D1DCD_.wvu.Rows" localSheetId="3" hidden="1">'Módulo 3'!$5:$29,'Módulo 3'!$126:$700</definedName>
    <definedName name="Z_B1713CB1_717E_4290_A550_B5C8687D1DCD_.wvu.Rows" localSheetId="4" hidden="1">'Tablas de Resultados'!$7:$797</definedName>
    <definedName name="Z_B968A94D_A4FB_4C1A_A9A2_04B42F46DC3F_.wvu.Cols" localSheetId="1" hidden="1">'Módulo 1'!$B:$B,'Módulo 1'!$L:$AG</definedName>
    <definedName name="Z_B968A94D_A4FB_4C1A_A9A2_04B42F46DC3F_.wvu.Cols" localSheetId="2" hidden="1">'Módulo 2'!$O:$BF</definedName>
    <definedName name="Z_B968A94D_A4FB_4C1A_A9A2_04B42F46DC3F_.wvu.Cols" localSheetId="3" hidden="1">'Módulo 3'!$B:$B,'Módulo 3'!$L:$Y</definedName>
    <definedName name="Z_B968A94D_A4FB_4C1A_A9A2_04B42F46DC3F_.wvu.Cols" localSheetId="0" hidden="1">Presentación!$C:$C</definedName>
    <definedName name="Z_B968A94D_A4FB_4C1A_A9A2_04B42F46DC3F_.wvu.Cols" localSheetId="4" hidden="1">'Tablas de Resultados'!$C:$Z,'Tablas de Resultados'!$AJ:$AL</definedName>
    <definedName name="Z_B968A94D_A4FB_4C1A_A9A2_04B42F46DC3F_.wvu.FilterData" localSheetId="2" hidden="1">'Módulo 2'!$AM$77:$AP$82</definedName>
    <definedName name="Z_B968A94D_A4FB_4C1A_A9A2_04B42F46DC3F_.wvu.FilterData" localSheetId="3" hidden="1">'Módulo 3'!$D$66:$J$66</definedName>
    <definedName name="Z_B968A94D_A4FB_4C1A_A9A2_04B42F46DC3F_.wvu.PrintArea" localSheetId="1" hidden="1">'Módulo 1'!$T$20:$AB$33</definedName>
    <definedName name="Z_B968A94D_A4FB_4C1A_A9A2_04B42F46DC3F_.wvu.PrintArea" localSheetId="0" hidden="1">Presentación!$B$1:$D$31</definedName>
    <definedName name="Z_B968A94D_A4FB_4C1A_A9A2_04B42F46DC3F_.wvu.Rows" localSheetId="1" hidden="1">'Módulo 1'!$13:$19,'Módulo 1'!$43:$66</definedName>
    <definedName name="Z_B968A94D_A4FB_4C1A_A9A2_04B42F46DC3F_.wvu.Rows" localSheetId="2" hidden="1">'Módulo 2'!$37:$700</definedName>
    <definedName name="Z_B968A94D_A4FB_4C1A_A9A2_04B42F46DC3F_.wvu.Rows" localSheetId="3" hidden="1">'Módulo 3'!$30:$700</definedName>
    <definedName name="Z_B968A94D_A4FB_4C1A_A9A2_04B42F46DC3F_.wvu.Rows" localSheetId="4" hidden="1">'Tablas de Resultados'!$2:$427,'Tablas de Resultados'!$434:$545,'Tablas de Resultados'!$576:$799</definedName>
    <definedName name="Z_BCFE97EC_F949_4576_ACBE_551B1DAF3C91_.wvu.Cols" localSheetId="1" hidden="1">'Módulo 1'!$B:$B,'Módulo 1'!$L:$AG</definedName>
    <definedName name="Z_BCFE97EC_F949_4576_ACBE_551B1DAF3C91_.wvu.Cols" localSheetId="2" hidden="1">'Módulo 2'!$O:$BF</definedName>
    <definedName name="Z_BCFE97EC_F949_4576_ACBE_551B1DAF3C91_.wvu.Cols" localSheetId="3" hidden="1">'Módulo 3'!$B:$B,'Módulo 3'!$L:$Y</definedName>
    <definedName name="Z_BCFE97EC_F949_4576_ACBE_551B1DAF3C91_.wvu.Cols" localSheetId="0" hidden="1">Presentación!$C:$C</definedName>
    <definedName name="Z_BCFE97EC_F949_4576_ACBE_551B1DAF3C91_.wvu.Cols" localSheetId="4" hidden="1">'Tablas de Resultados'!$C:$Z,'Tablas de Resultados'!$AJ:$AL</definedName>
    <definedName name="Z_BCFE97EC_F949_4576_ACBE_551B1DAF3C91_.wvu.FilterData" localSheetId="2" hidden="1">'Módulo 2'!$AM$77:$AP$82</definedName>
    <definedName name="Z_BCFE97EC_F949_4576_ACBE_551B1DAF3C91_.wvu.FilterData" localSheetId="3" hidden="1">'Módulo 3'!$D$66:$J$66</definedName>
    <definedName name="Z_BCFE97EC_F949_4576_ACBE_551B1DAF3C91_.wvu.PrintArea" localSheetId="1" hidden="1">'Módulo 1'!$T$20:$AB$33</definedName>
    <definedName name="Z_BCFE97EC_F949_4576_ACBE_551B1DAF3C91_.wvu.PrintArea" localSheetId="0" hidden="1">Presentación!$B$1:$D$31</definedName>
    <definedName name="Z_BCFE97EC_F949_4576_ACBE_551B1DAF3C91_.wvu.Rows" localSheetId="1" hidden="1">'Módulo 1'!$13:$19,'Módulo 1'!$43:$66</definedName>
    <definedName name="Z_BCFE97EC_F949_4576_ACBE_551B1DAF3C91_.wvu.Rows" localSheetId="2" hidden="1">'Módulo 2'!$37:$700</definedName>
    <definedName name="Z_BCFE97EC_F949_4576_ACBE_551B1DAF3C91_.wvu.Rows" localSheetId="3" hidden="1">'Módulo 3'!$30:$700</definedName>
    <definedName name="Z_BCFE97EC_F949_4576_ACBE_551B1DAF3C91_.wvu.Rows" localSheetId="4" hidden="1">'Tablas de Resultados'!$2:$427,'Tablas de Resultados'!$463:$486,'Tablas de Resultados'!$488:$799</definedName>
    <definedName name="Z_C35CD7D2_C5FB_4E4E_BE2C_DB3B3CB5DEE1_.wvu.Cols" localSheetId="1" hidden="1">'Módulo 1'!$B:$B,'Módulo 1'!$L:$AG</definedName>
    <definedName name="Z_C35CD7D2_C5FB_4E4E_BE2C_DB3B3CB5DEE1_.wvu.Cols" localSheetId="2" hidden="1">'Módulo 2'!$O:$BF</definedName>
    <definedName name="Z_C35CD7D2_C5FB_4E4E_BE2C_DB3B3CB5DEE1_.wvu.Cols" localSheetId="3" hidden="1">'Módulo 3'!$B:$B,'Módulo 3'!$L:$Y</definedName>
    <definedName name="Z_C35CD7D2_C5FB_4E4E_BE2C_DB3B3CB5DEE1_.wvu.Cols" localSheetId="0" hidden="1">Presentación!$C:$C</definedName>
    <definedName name="Z_C35CD7D2_C5FB_4E4E_BE2C_DB3B3CB5DEE1_.wvu.Cols" localSheetId="4" hidden="1">'Tablas de Resultados'!$D:$AN</definedName>
    <definedName name="Z_C35CD7D2_C5FB_4E4E_BE2C_DB3B3CB5DEE1_.wvu.FilterData" localSheetId="2" hidden="1">'Módulo 2'!$AM$77:$AP$82</definedName>
    <definedName name="Z_C35CD7D2_C5FB_4E4E_BE2C_DB3B3CB5DEE1_.wvu.FilterData" localSheetId="3" hidden="1">'Módulo 3'!$D$66:$J$66</definedName>
    <definedName name="Z_C35CD7D2_C5FB_4E4E_BE2C_DB3B3CB5DEE1_.wvu.PrintArea" localSheetId="1" hidden="1">'Módulo 1'!$T$20:$AB$33</definedName>
    <definedName name="Z_C35CD7D2_C5FB_4E4E_BE2C_DB3B3CB5DEE1_.wvu.PrintArea" localSheetId="0" hidden="1">Presentación!$B$1:$D$31</definedName>
    <definedName name="Z_C35CD7D2_C5FB_4E4E_BE2C_DB3B3CB5DEE1_.wvu.PrintArea" localSheetId="4" hidden="1">'Tablas de Resultados'!$F$5:$M$35</definedName>
    <definedName name="Z_C35CD7D2_C5FB_4E4E_BE2C_DB3B3CB5DEE1_.wvu.Rows" localSheetId="1" hidden="1">'Módulo 1'!$13:$19,'Módulo 1'!$43:$66</definedName>
    <definedName name="Z_C35CD7D2_C5FB_4E4E_BE2C_DB3B3CB5DEE1_.wvu.Rows" localSheetId="2" hidden="1">'Módulo 2'!$37:$700</definedName>
    <definedName name="Z_C35CD7D2_C5FB_4E4E_BE2C_DB3B3CB5DEE1_.wvu.Rows" localSheetId="3" hidden="1">'Módulo 3'!$29:$700</definedName>
    <definedName name="Z_C35CD7D2_C5FB_4E4E_BE2C_DB3B3CB5DEE1_.wvu.Rows" localSheetId="4" hidden="1">'Tablas de Resultados'!$7:$797</definedName>
    <definedName name="Z_C35FE66B_7525_44A0_AF95_74B09883E972_.wvu.Cols" localSheetId="1" hidden="1">'Módulo 1'!$B:$B,'Módulo 1'!$L:$AG</definedName>
    <definedName name="Z_C35FE66B_7525_44A0_AF95_74B09883E972_.wvu.Cols" localSheetId="2" hidden="1">'Módulo 2'!$O:$BF</definedName>
    <definedName name="Z_C35FE66B_7525_44A0_AF95_74B09883E972_.wvu.Cols" localSheetId="3" hidden="1">'Módulo 3'!$B:$B,'Módulo 3'!$L:$Y</definedName>
    <definedName name="Z_C35FE66B_7525_44A0_AF95_74B09883E972_.wvu.Cols" localSheetId="0" hidden="1">Presentación!$C:$C</definedName>
    <definedName name="Z_C35FE66B_7525_44A0_AF95_74B09883E972_.wvu.Cols" localSheetId="4" hidden="1">'Tablas de Resultados'!$D:$AN</definedName>
    <definedName name="Z_C35FE66B_7525_44A0_AF95_74B09883E972_.wvu.FilterData" localSheetId="2" hidden="1">'Módulo 2'!$AM$77:$AP$82</definedName>
    <definedName name="Z_C35FE66B_7525_44A0_AF95_74B09883E972_.wvu.FilterData" localSheetId="3" hidden="1">'Módulo 3'!$D$66:$J$66</definedName>
    <definedName name="Z_C35FE66B_7525_44A0_AF95_74B09883E972_.wvu.PrintArea" localSheetId="1" hidden="1">'Módulo 1'!$T$20:$AB$33</definedName>
    <definedName name="Z_C35FE66B_7525_44A0_AF95_74B09883E972_.wvu.PrintArea" localSheetId="0" hidden="1">Presentación!$B$1:$D$31</definedName>
    <definedName name="Z_C35FE66B_7525_44A0_AF95_74B09883E972_.wvu.PrintArea" localSheetId="4" hidden="1">'Tablas de Resultados'!$F$5:$M$35</definedName>
    <definedName name="Z_C35FE66B_7525_44A0_AF95_74B09883E972_.wvu.Rows" localSheetId="1" hidden="1">'Módulo 1'!$13:$19,'Módulo 1'!$43:$66</definedName>
    <definedName name="Z_C35FE66B_7525_44A0_AF95_74B09883E972_.wvu.Rows" localSheetId="2" hidden="1">'Módulo 2'!$37:$700</definedName>
    <definedName name="Z_C35FE66B_7525_44A0_AF95_74B09883E972_.wvu.Rows" localSheetId="3" hidden="1">'Módulo 3'!$5:$232,'Módulo 3'!$324:$700</definedName>
    <definedName name="Z_C35FE66B_7525_44A0_AF95_74B09883E972_.wvu.Rows" localSheetId="4" hidden="1">'Tablas de Resultados'!$7:$797</definedName>
    <definedName name="Z_C3C3A262_9483_426C_853B_895FD8B1C27B_.wvu.Cols" localSheetId="2" hidden="1">'Módulo 2'!$B:$B,'Módulo 2'!$O:$BQ</definedName>
    <definedName name="Z_C3C3A262_9483_426C_853B_895FD8B1C27B_.wvu.Rows" localSheetId="2" hidden="1">'Módulo 2'!$111:$596</definedName>
    <definedName name="Z_C4C3192A_9920_49E5_94B5_454F08D391BF_.wvu.Cols" localSheetId="1" hidden="1">'Módulo 1'!$B:$B,'Módulo 1'!$L:$AG</definedName>
    <definedName name="Z_C4C3192A_9920_49E5_94B5_454F08D391BF_.wvu.Cols" localSheetId="2" hidden="1">'Módulo 2'!$O:$BF</definedName>
    <definedName name="Z_C4C3192A_9920_49E5_94B5_454F08D391BF_.wvu.Cols" localSheetId="3" hidden="1">'Módulo 3'!$B:$B,'Módulo 3'!$L:$Y</definedName>
    <definedName name="Z_C4C3192A_9920_49E5_94B5_454F08D391BF_.wvu.Cols" localSheetId="0" hidden="1">Presentación!$C:$C</definedName>
    <definedName name="Z_C4C3192A_9920_49E5_94B5_454F08D391BF_.wvu.Cols" localSheetId="4" hidden="1">'Tablas de Resultados'!$C:$AJ</definedName>
    <definedName name="Z_C4C3192A_9920_49E5_94B5_454F08D391BF_.wvu.FilterData" localSheetId="2" hidden="1">'Módulo 2'!$AM$77:$AP$82</definedName>
    <definedName name="Z_C4C3192A_9920_49E5_94B5_454F08D391BF_.wvu.FilterData" localSheetId="3" hidden="1">'Módulo 3'!$D$66:$J$66</definedName>
    <definedName name="Z_C4C3192A_9920_49E5_94B5_454F08D391BF_.wvu.PrintArea" localSheetId="1" hidden="1">'Módulo 1'!$T$20:$AB$33</definedName>
    <definedName name="Z_C4C3192A_9920_49E5_94B5_454F08D391BF_.wvu.PrintArea" localSheetId="0" hidden="1">Presentación!$B$1:$D$31</definedName>
    <definedName name="Z_C4C3192A_9920_49E5_94B5_454F08D391BF_.wvu.Rows" localSheetId="1" hidden="1">'Módulo 1'!$13:$19,'Módulo 1'!$43:$66</definedName>
    <definedName name="Z_C4C3192A_9920_49E5_94B5_454F08D391BF_.wvu.Rows" localSheetId="2" hidden="1">'Módulo 2'!$37:$700</definedName>
    <definedName name="Z_C4C3192A_9920_49E5_94B5_454F08D391BF_.wvu.Rows" localSheetId="3" hidden="1">'Módulo 3'!$30:$700</definedName>
    <definedName name="Z_C4C3192A_9920_49E5_94B5_454F08D391BF_.wvu.Rows" localSheetId="4" hidden="1">'Tablas de Resultados'!$2:$427,'Tablas de Resultados'!$432:$461,'Tablas de Resultados'!$464:$780,'Tablas de Resultados'!$792:$799</definedName>
    <definedName name="Z_C81FC029_D9D0_4B23_8994_EFF13144DDC6_.wvu.Cols" localSheetId="1" hidden="1">'Módulo 1'!$B:$B,'Módulo 1'!$L:$AG</definedName>
    <definedName name="Z_C81FC029_D9D0_4B23_8994_EFF13144DDC6_.wvu.Cols" localSheetId="2" hidden="1">'Módulo 2'!$O:$BF</definedName>
    <definedName name="Z_C81FC029_D9D0_4B23_8994_EFF13144DDC6_.wvu.Cols" localSheetId="3" hidden="1">'Módulo 3'!$B:$B,'Módulo 3'!$L:$Y</definedName>
    <definedName name="Z_C81FC029_D9D0_4B23_8994_EFF13144DDC6_.wvu.Cols" localSheetId="0" hidden="1">Presentación!$C:$C</definedName>
    <definedName name="Z_C81FC029_D9D0_4B23_8994_EFF13144DDC6_.wvu.Cols" localSheetId="4" hidden="1">'Tablas de Resultados'!$C:$O,'Tablas de Resultados'!$Y:$AN</definedName>
    <definedName name="Z_C81FC029_D9D0_4B23_8994_EFF13144DDC6_.wvu.FilterData" localSheetId="2" hidden="1">'Módulo 2'!$AM$77:$AP$82</definedName>
    <definedName name="Z_C81FC029_D9D0_4B23_8994_EFF13144DDC6_.wvu.FilterData" localSheetId="3" hidden="1">'Módulo 3'!$D$66:$J$66</definedName>
    <definedName name="Z_C81FC029_D9D0_4B23_8994_EFF13144DDC6_.wvu.PrintArea" localSheetId="1" hidden="1">'Módulo 1'!$T$20:$AB$33</definedName>
    <definedName name="Z_C81FC029_D9D0_4B23_8994_EFF13144DDC6_.wvu.PrintArea" localSheetId="0" hidden="1">Presentación!$B$1:$D$31</definedName>
    <definedName name="Z_C81FC029_D9D0_4B23_8994_EFF13144DDC6_.wvu.Rows" localSheetId="1" hidden="1">'Módulo 1'!$13:$19,'Módulo 1'!$43:$66</definedName>
    <definedName name="Z_C81FC029_D9D0_4B23_8994_EFF13144DDC6_.wvu.Rows" localSheetId="2" hidden="1">'Módulo 2'!$37:$700</definedName>
    <definedName name="Z_C81FC029_D9D0_4B23_8994_EFF13144DDC6_.wvu.Rows" localSheetId="3" hidden="1">'Módulo 3'!$29:$700</definedName>
    <definedName name="Z_C81FC029_D9D0_4B23_8994_EFF13144DDC6_.wvu.Rows" localSheetId="4" hidden="1">'Tablas de Resultados'!$2:$39,'Tablas de Resultados'!$48:$267,'Tablas de Resultados'!$344:$797</definedName>
    <definedName name="Z_C92837A6_C2DE_484E_8C7F_A006AA3E512A_.wvu.Cols" localSheetId="1" hidden="1">'Módulo 1'!$B:$B,'Módulo 1'!$L:$AG</definedName>
    <definedName name="Z_C92837A6_C2DE_484E_8C7F_A006AA3E512A_.wvu.Cols" localSheetId="2" hidden="1">'Módulo 2'!$O:$BF</definedName>
    <definedName name="Z_C92837A6_C2DE_484E_8C7F_A006AA3E512A_.wvu.Cols" localSheetId="3" hidden="1">'Módulo 3'!$B:$B,'Módulo 3'!$L:$Y</definedName>
    <definedName name="Z_C92837A6_C2DE_484E_8C7F_A006AA3E512A_.wvu.Cols" localSheetId="0" hidden="1">Presentación!$C:$C</definedName>
    <definedName name="Z_C92837A6_C2DE_484E_8C7F_A006AA3E512A_.wvu.Cols" localSheetId="4" hidden="1">'Tablas de Resultados'!$D:$AN</definedName>
    <definedName name="Z_C92837A6_C2DE_484E_8C7F_A006AA3E512A_.wvu.FilterData" localSheetId="2" hidden="1">'Módulo 2'!$AM$77:$AP$82</definedName>
    <definedName name="Z_C92837A6_C2DE_484E_8C7F_A006AA3E512A_.wvu.FilterData" localSheetId="3" hidden="1">'Módulo 3'!$D$66:$J$66</definedName>
    <definedName name="Z_C92837A6_C2DE_484E_8C7F_A006AA3E512A_.wvu.PrintArea" localSheetId="1" hidden="1">'Módulo 1'!$T$20:$AB$33</definedName>
    <definedName name="Z_C92837A6_C2DE_484E_8C7F_A006AA3E512A_.wvu.PrintArea" localSheetId="0" hidden="1">Presentación!$B$1:$D$31</definedName>
    <definedName name="Z_C92837A6_C2DE_484E_8C7F_A006AA3E512A_.wvu.PrintArea" localSheetId="4" hidden="1">'Tablas de Resultados'!$F$5:$M$35</definedName>
    <definedName name="Z_C92837A6_C2DE_484E_8C7F_A006AA3E512A_.wvu.Rows" localSheetId="1" hidden="1">'Módulo 1'!$13:$19,'Módulo 1'!$43:$66</definedName>
    <definedName name="Z_C92837A6_C2DE_484E_8C7F_A006AA3E512A_.wvu.Rows" localSheetId="2" hidden="1">'Módulo 2'!$37:$700</definedName>
    <definedName name="Z_C92837A6_C2DE_484E_8C7F_A006AA3E512A_.wvu.Rows" localSheetId="3" hidden="1">'Módulo 3'!$29:$700</definedName>
    <definedName name="Z_C92837A6_C2DE_484E_8C7F_A006AA3E512A_.wvu.Rows" localSheetId="4" hidden="1">'Tablas de Resultados'!$7:$797</definedName>
    <definedName name="Z_CA4A34C0_1123_4790_AF7E_BC7091ACA0A0_.wvu.Cols" localSheetId="1" hidden="1">'Módulo 1'!$B:$B,'Módulo 1'!$L:$AG</definedName>
    <definedName name="Z_CA4A34C0_1123_4790_AF7E_BC7091ACA0A0_.wvu.Cols" localSheetId="2" hidden="1">'Módulo 2'!$O:$BF</definedName>
    <definedName name="Z_CA4A34C0_1123_4790_AF7E_BC7091ACA0A0_.wvu.Cols" localSheetId="3" hidden="1">'Módulo 3'!$B:$B,'Módulo 3'!$L:$Y</definedName>
    <definedName name="Z_CA4A34C0_1123_4790_AF7E_BC7091ACA0A0_.wvu.Cols" localSheetId="0" hidden="1">Presentación!$C:$C</definedName>
    <definedName name="Z_CA4A34C0_1123_4790_AF7E_BC7091ACA0A0_.wvu.Cols" localSheetId="4" hidden="1">'Tablas de Resultados'!$D:$AN</definedName>
    <definedName name="Z_CA4A34C0_1123_4790_AF7E_BC7091ACA0A0_.wvu.FilterData" localSheetId="2" hidden="1">'Módulo 2'!$AM$77:$AP$82</definedName>
    <definedName name="Z_CA4A34C0_1123_4790_AF7E_BC7091ACA0A0_.wvu.FilterData" localSheetId="3" hidden="1">'Módulo 3'!$D$66:$J$66</definedName>
    <definedName name="Z_CA4A34C0_1123_4790_AF7E_BC7091ACA0A0_.wvu.PrintArea" localSheetId="1" hidden="1">'Módulo 1'!$T$20:$AB$33</definedName>
    <definedName name="Z_CA4A34C0_1123_4790_AF7E_BC7091ACA0A0_.wvu.PrintArea" localSheetId="0" hidden="1">Presentación!$B$1:$D$31</definedName>
    <definedName name="Z_CA4A34C0_1123_4790_AF7E_BC7091ACA0A0_.wvu.PrintArea" localSheetId="4" hidden="1">'Tablas de Resultados'!$F$5:$M$35</definedName>
    <definedName name="Z_CA4A34C0_1123_4790_AF7E_BC7091ACA0A0_.wvu.Rows" localSheetId="1" hidden="1">'Módulo 1'!$13:$19,'Módulo 1'!$43:$66</definedName>
    <definedName name="Z_CA4A34C0_1123_4790_AF7E_BC7091ACA0A0_.wvu.Rows" localSheetId="4" hidden="1">'Tablas de Resultados'!$7:$797</definedName>
    <definedName name="Z_CBD23793_6C36_4ECF_99D3_B6DB83BA0330_.wvu.Cols" localSheetId="1" hidden="1">'Módulo 1'!$B:$B,'Módulo 1'!$L:$AG</definedName>
    <definedName name="Z_CBD23793_6C36_4ECF_99D3_B6DB83BA0330_.wvu.Cols" localSheetId="2" hidden="1">'Módulo 2'!$O:$BF</definedName>
    <definedName name="Z_CBD23793_6C36_4ECF_99D3_B6DB83BA0330_.wvu.Cols" localSheetId="3" hidden="1">'Módulo 3'!$B:$B,'Módulo 3'!$L:$Y</definedName>
    <definedName name="Z_CBD23793_6C36_4ECF_99D3_B6DB83BA0330_.wvu.Cols" localSheetId="0" hidden="1">Presentación!$C:$C</definedName>
    <definedName name="Z_CBD23793_6C36_4ECF_99D3_B6DB83BA0330_.wvu.Cols" localSheetId="4" hidden="1">'Tablas de Resultados'!$D:$AN</definedName>
    <definedName name="Z_CBD23793_6C36_4ECF_99D3_B6DB83BA0330_.wvu.FilterData" localSheetId="2" hidden="1">'Módulo 2'!$AM$77:$AP$82</definedName>
    <definedName name="Z_CBD23793_6C36_4ECF_99D3_B6DB83BA0330_.wvu.FilterData" localSheetId="3" hidden="1">'Módulo 3'!$D$66:$J$66</definedName>
    <definedName name="Z_CBD23793_6C36_4ECF_99D3_B6DB83BA0330_.wvu.PrintArea" localSheetId="1" hidden="1">'Módulo 1'!$T$20:$AB$33</definedName>
    <definedName name="Z_CBD23793_6C36_4ECF_99D3_B6DB83BA0330_.wvu.PrintArea" localSheetId="0" hidden="1">Presentación!$B$1:$D$31</definedName>
    <definedName name="Z_CBD23793_6C36_4ECF_99D3_B6DB83BA0330_.wvu.PrintArea" localSheetId="4" hidden="1">'Tablas de Resultados'!$F$5:$M$35</definedName>
    <definedName name="Z_CBD23793_6C36_4ECF_99D3_B6DB83BA0330_.wvu.Rows" localSheetId="1" hidden="1">'Módulo 1'!$13:$19,'Módulo 1'!$43:$66</definedName>
    <definedName name="Z_CBD23793_6C36_4ECF_99D3_B6DB83BA0330_.wvu.Rows" localSheetId="2" hidden="1">'Módulo 2'!$37:$700</definedName>
    <definedName name="Z_CBD23793_6C36_4ECF_99D3_B6DB83BA0330_.wvu.Rows" localSheetId="3" hidden="1">'Módulo 3'!$5:$538,'Módulo 3'!$619:$700</definedName>
    <definedName name="Z_CBD23793_6C36_4ECF_99D3_B6DB83BA0330_.wvu.Rows" localSheetId="4" hidden="1">'Tablas de Resultados'!$7:$797</definedName>
    <definedName name="Z_CC6D4F34_48A1_48C1_891B_2538638C2C52_.wvu.Cols" localSheetId="2" hidden="1">'Módulo 2'!$B:$B,'Módulo 2'!$O:$BQ</definedName>
    <definedName name="Z_CC6D4F34_48A1_48C1_891B_2538638C2C52_.wvu.Rows" localSheetId="2" hidden="1">'Módulo 2'!$111:$596</definedName>
    <definedName name="Z_CFA82244_C6A8_4157_813A_DCED4C197819_.wvu.Cols" localSheetId="1" hidden="1">'Módulo 1'!$B:$B,'Módulo 1'!$L:$AG</definedName>
    <definedName name="Z_CFA82244_C6A8_4157_813A_DCED4C197819_.wvu.Cols" localSheetId="2" hidden="1">'Módulo 2'!$O:$BF</definedName>
    <definedName name="Z_CFA82244_C6A8_4157_813A_DCED4C197819_.wvu.Cols" localSheetId="3" hidden="1">'Módulo 3'!$B:$B,'Módulo 3'!$L:$Y</definedName>
    <definedName name="Z_CFA82244_C6A8_4157_813A_DCED4C197819_.wvu.Cols" localSheetId="0" hidden="1">Presentación!$C:$C</definedName>
    <definedName name="Z_CFA82244_C6A8_4157_813A_DCED4C197819_.wvu.Cols" localSheetId="4" hidden="1">'Tablas de Resultados'!$D:$AN</definedName>
    <definedName name="Z_CFA82244_C6A8_4157_813A_DCED4C197819_.wvu.FilterData" localSheetId="2" hidden="1">'Módulo 2'!$AM$77:$AP$82</definedName>
    <definedName name="Z_CFA82244_C6A8_4157_813A_DCED4C197819_.wvu.FilterData" localSheetId="3" hidden="1">'Módulo 3'!$D$66:$J$66</definedName>
    <definedName name="Z_CFA82244_C6A8_4157_813A_DCED4C197819_.wvu.PrintArea" localSheetId="1" hidden="1">'Módulo 1'!$T$20:$AB$33</definedName>
    <definedName name="Z_CFA82244_C6A8_4157_813A_DCED4C197819_.wvu.PrintArea" localSheetId="0" hidden="1">Presentación!$B$1:$D$31</definedName>
    <definedName name="Z_CFA82244_C6A8_4157_813A_DCED4C197819_.wvu.PrintArea" localSheetId="4" hidden="1">'Tablas de Resultados'!$F$5:$M$35</definedName>
    <definedName name="Z_CFA82244_C6A8_4157_813A_DCED4C197819_.wvu.Rows" localSheetId="1" hidden="1">'Módulo 1'!$13:$19,'Módulo 1'!$43:$66</definedName>
    <definedName name="Z_CFA82244_C6A8_4157_813A_DCED4C197819_.wvu.Rows" localSheetId="4" hidden="1">'Tablas de Resultados'!$7:$797</definedName>
    <definedName name="Z_D2518DB8_B560_4A78_B692_B87A07E4F79E_.wvu.Cols" localSheetId="1" hidden="1">'Módulo 1'!$B:$B,'Módulo 1'!$L:$AG</definedName>
    <definedName name="Z_D2518DB8_B560_4A78_B692_B87A07E4F79E_.wvu.Cols" localSheetId="2" hidden="1">'Módulo 2'!$O:$BF</definedName>
    <definedName name="Z_D2518DB8_B560_4A78_B692_B87A07E4F79E_.wvu.Cols" localSheetId="3" hidden="1">'Módulo 3'!$B:$B,'Módulo 3'!$L:$Y</definedName>
    <definedName name="Z_D2518DB8_B560_4A78_B692_B87A07E4F79E_.wvu.Cols" localSheetId="0" hidden="1">Presentación!$C:$C</definedName>
    <definedName name="Z_D2518DB8_B560_4A78_B692_B87A07E4F79E_.wvu.Cols" localSheetId="4" hidden="1">'Tablas de Resultados'!$D:$AN</definedName>
    <definedName name="Z_D2518DB8_B560_4A78_B692_B87A07E4F79E_.wvu.FilterData" localSheetId="2" hidden="1">'Módulo 2'!$AM$77:$AP$82</definedName>
    <definedName name="Z_D2518DB8_B560_4A78_B692_B87A07E4F79E_.wvu.FilterData" localSheetId="3" hidden="1">'Módulo 3'!$D$66:$J$66</definedName>
    <definedName name="Z_D2518DB8_B560_4A78_B692_B87A07E4F79E_.wvu.PrintArea" localSheetId="1" hidden="1">'Módulo 1'!$T$20:$AB$33</definedName>
    <definedName name="Z_D2518DB8_B560_4A78_B692_B87A07E4F79E_.wvu.PrintArea" localSheetId="0" hidden="1">Presentación!$B$1:$D$31</definedName>
    <definedName name="Z_D2518DB8_B560_4A78_B692_B87A07E4F79E_.wvu.PrintArea" localSheetId="4" hidden="1">'Tablas de Resultados'!$F$5:$M$35</definedName>
    <definedName name="Z_D2518DB8_B560_4A78_B692_B87A07E4F79E_.wvu.Rows" localSheetId="1" hidden="1">'Módulo 1'!$13:$19,'Módulo 1'!$43:$66</definedName>
    <definedName name="Z_D2518DB8_B560_4A78_B692_B87A07E4F79E_.wvu.Rows" localSheetId="2" hidden="1">'Módulo 2'!$5:$36,'Módulo 2'!$126:$700</definedName>
    <definedName name="Z_D2518DB8_B560_4A78_B692_B87A07E4F79E_.wvu.Rows" localSheetId="3" hidden="1">'Módulo 3'!$29:$700</definedName>
    <definedName name="Z_D2518DB8_B560_4A78_B692_B87A07E4F79E_.wvu.Rows" localSheetId="4" hidden="1">'Tablas de Resultados'!$7:$797</definedName>
    <definedName name="Z_D787939E_5F01_4F8F_8C48_7DC8E5F22DE5_.wvu.Cols" localSheetId="1" hidden="1">'Módulo 1'!$B:$B,'Módulo 1'!$L:$AG</definedName>
    <definedName name="Z_D787939E_5F01_4F8F_8C48_7DC8E5F22DE5_.wvu.Cols" localSheetId="2" hidden="1">'Módulo 2'!$O:$BF</definedName>
    <definedName name="Z_D787939E_5F01_4F8F_8C48_7DC8E5F22DE5_.wvu.Cols" localSheetId="3" hidden="1">'Módulo 3'!$B:$B,'Módulo 3'!$L:$Y</definedName>
    <definedName name="Z_D787939E_5F01_4F8F_8C48_7DC8E5F22DE5_.wvu.Cols" localSheetId="0" hidden="1">Presentación!$C:$C</definedName>
    <definedName name="Z_D787939E_5F01_4F8F_8C48_7DC8E5F22DE5_.wvu.Cols" localSheetId="4" hidden="1">'Tablas de Resultados'!$C:$O,'Tablas de Resultados'!$Y:$AN</definedName>
    <definedName name="Z_D787939E_5F01_4F8F_8C48_7DC8E5F22DE5_.wvu.FilterData" localSheetId="2" hidden="1">'Módulo 2'!$AM$77:$AP$82</definedName>
    <definedName name="Z_D787939E_5F01_4F8F_8C48_7DC8E5F22DE5_.wvu.FilterData" localSheetId="3" hidden="1">'Módulo 3'!$D$66:$J$66</definedName>
    <definedName name="Z_D787939E_5F01_4F8F_8C48_7DC8E5F22DE5_.wvu.PrintArea" localSheetId="1" hidden="1">'Módulo 1'!$T$20:$AB$33</definedName>
    <definedName name="Z_D787939E_5F01_4F8F_8C48_7DC8E5F22DE5_.wvu.PrintArea" localSheetId="0" hidden="1">Presentación!$B$1:$D$31</definedName>
    <definedName name="Z_D787939E_5F01_4F8F_8C48_7DC8E5F22DE5_.wvu.Rows" localSheetId="1" hidden="1">'Módulo 1'!$13:$19,'Módulo 1'!$43:$66</definedName>
    <definedName name="Z_D787939E_5F01_4F8F_8C48_7DC8E5F22DE5_.wvu.Rows" localSheetId="2" hidden="1">'Módulo 2'!$37:$700</definedName>
    <definedName name="Z_D787939E_5F01_4F8F_8C48_7DC8E5F22DE5_.wvu.Rows" localSheetId="3" hidden="1">'Módulo 3'!$29:$700</definedName>
    <definedName name="Z_D787939E_5F01_4F8F_8C48_7DC8E5F22DE5_.wvu.Rows" localSheetId="4" hidden="1">'Tablas de Resultados'!$2:$39,'Tablas de Resultados'!$48:$380,'Tablas de Resultados'!$422:$797</definedName>
    <definedName name="Z_E0F85C5C_2180_4684_9778_FC6F760CC5FD_.wvu.Cols" localSheetId="1" hidden="1">'Módulo 1'!$B:$B,'Módulo 1'!$L:$AG</definedName>
    <definedName name="Z_E0F85C5C_2180_4684_9778_FC6F760CC5FD_.wvu.Cols" localSheetId="2" hidden="1">'Módulo 2'!$O:$BF</definedName>
    <definedName name="Z_E0F85C5C_2180_4684_9778_FC6F760CC5FD_.wvu.Cols" localSheetId="3" hidden="1">'Módulo 3'!$B:$B,'Módulo 3'!$L:$Y</definedName>
    <definedName name="Z_E0F85C5C_2180_4684_9778_FC6F760CC5FD_.wvu.Cols" localSheetId="0" hidden="1">Presentación!$C:$C</definedName>
    <definedName name="Z_E0F85C5C_2180_4684_9778_FC6F760CC5FD_.wvu.Cols" localSheetId="4" hidden="1">'Tablas de Resultados'!$D:$AN</definedName>
    <definedName name="Z_E0F85C5C_2180_4684_9778_FC6F760CC5FD_.wvu.FilterData" localSheetId="2" hidden="1">'Módulo 2'!$AM$77:$AP$82</definedName>
    <definedName name="Z_E0F85C5C_2180_4684_9778_FC6F760CC5FD_.wvu.FilterData" localSheetId="3" hidden="1">'Módulo 3'!$D$66:$J$66</definedName>
    <definedName name="Z_E0F85C5C_2180_4684_9778_FC6F760CC5FD_.wvu.PrintArea" localSheetId="1" hidden="1">'Módulo 1'!$T$20:$AB$33</definedName>
    <definedName name="Z_E0F85C5C_2180_4684_9778_FC6F760CC5FD_.wvu.PrintArea" localSheetId="0" hidden="1">Presentación!$B$1:$D$31</definedName>
    <definedName name="Z_E0F85C5C_2180_4684_9778_FC6F760CC5FD_.wvu.PrintArea" localSheetId="4" hidden="1">'Tablas de Resultados'!$F$5:$M$35</definedName>
    <definedName name="Z_E0F85C5C_2180_4684_9778_FC6F760CC5FD_.wvu.Rows" localSheetId="1" hidden="1">'Módulo 1'!$13:$19,'Módulo 1'!$43:$66</definedName>
    <definedName name="Z_E0F85C5C_2180_4684_9778_FC6F760CC5FD_.wvu.Rows" localSheetId="2" hidden="1">'Módulo 2'!$37:$700</definedName>
    <definedName name="Z_E0F85C5C_2180_4684_9778_FC6F760CC5FD_.wvu.Rows" localSheetId="3" hidden="1">'Módulo 3'!$29:$700</definedName>
    <definedName name="Z_E0F85C5C_2180_4684_9778_FC6F760CC5FD_.wvu.Rows" localSheetId="4" hidden="1">'Tablas de Resultados'!$7:$797</definedName>
    <definedName name="Z_E1E93C14_89C0_47E9_80E7_72B4C8D846A8_.wvu.Cols" localSheetId="1" hidden="1">'Módulo 1'!$B:$B,'Módulo 1'!$L:$AG</definedName>
    <definedName name="Z_E1E93C14_89C0_47E9_80E7_72B4C8D846A8_.wvu.Cols" localSheetId="2" hidden="1">'Módulo 2'!$O:$BF</definedName>
    <definedName name="Z_E1E93C14_89C0_47E9_80E7_72B4C8D846A8_.wvu.Cols" localSheetId="3" hidden="1">'Módulo 3'!$B:$B,'Módulo 3'!$L:$Y</definedName>
    <definedName name="Z_E1E93C14_89C0_47E9_80E7_72B4C8D846A8_.wvu.Cols" localSheetId="0" hidden="1">Presentación!$C:$C</definedName>
    <definedName name="Z_E1E93C14_89C0_47E9_80E7_72B4C8D846A8_.wvu.Cols" localSheetId="4" hidden="1">'Tablas de Resultados'!$D:$AN</definedName>
    <definedName name="Z_E1E93C14_89C0_47E9_80E7_72B4C8D846A8_.wvu.FilterData" localSheetId="2" hidden="1">'Módulo 2'!$AM$77:$AP$82</definedName>
    <definedName name="Z_E1E93C14_89C0_47E9_80E7_72B4C8D846A8_.wvu.FilterData" localSheetId="3" hidden="1">'Módulo 3'!$D$66:$J$66</definedName>
    <definedName name="Z_E1E93C14_89C0_47E9_80E7_72B4C8D846A8_.wvu.PrintArea" localSheetId="1" hidden="1">'Módulo 1'!$T$20:$AB$33</definedName>
    <definedName name="Z_E1E93C14_89C0_47E9_80E7_72B4C8D846A8_.wvu.PrintArea" localSheetId="0" hidden="1">Presentación!$B$1:$D$31</definedName>
    <definedName name="Z_E1E93C14_89C0_47E9_80E7_72B4C8D846A8_.wvu.PrintArea" localSheetId="4" hidden="1">'Tablas de Resultados'!$F$5:$M$35</definedName>
    <definedName name="Z_E1E93C14_89C0_47E9_80E7_72B4C8D846A8_.wvu.Rows" localSheetId="1" hidden="1">'Módulo 1'!$13:$19,'Módulo 1'!$43:$66</definedName>
    <definedName name="Z_E1E93C14_89C0_47E9_80E7_72B4C8D846A8_.wvu.Rows" localSheetId="2" hidden="1">'Módulo 2'!$37:$700</definedName>
    <definedName name="Z_E1E93C14_89C0_47E9_80E7_72B4C8D846A8_.wvu.Rows" localSheetId="3" hidden="1">'Módulo 3'!$5:$323,'Módulo 3'!$418:$700</definedName>
    <definedName name="Z_E1E93C14_89C0_47E9_80E7_72B4C8D846A8_.wvu.Rows" localSheetId="4" hidden="1">'Tablas de Resultados'!$7:$797</definedName>
    <definedName name="Z_E5934065_3B24_4BDA_9F1A_CE354801B9A9_.wvu.Cols" localSheetId="1" hidden="1">'Módulo 1'!$B:$B,'Módulo 1'!$L:$AG</definedName>
    <definedName name="Z_E5934065_3B24_4BDA_9F1A_CE354801B9A9_.wvu.Cols" localSheetId="2" hidden="1">'Módulo 2'!$O:$BF</definedName>
    <definedName name="Z_E5934065_3B24_4BDA_9F1A_CE354801B9A9_.wvu.Cols" localSheetId="3" hidden="1">'Módulo 3'!$B:$B,'Módulo 3'!$L:$Y</definedName>
    <definedName name="Z_E5934065_3B24_4BDA_9F1A_CE354801B9A9_.wvu.Cols" localSheetId="0" hidden="1">Presentación!$C:$C</definedName>
    <definedName name="Z_E5934065_3B24_4BDA_9F1A_CE354801B9A9_.wvu.Cols" localSheetId="4" hidden="1">'Tablas de Resultados'!$C:$O,'Tablas de Resultados'!$Y:$AN</definedName>
    <definedName name="Z_E5934065_3B24_4BDA_9F1A_CE354801B9A9_.wvu.FilterData" localSheetId="2" hidden="1">'Módulo 2'!$AM$77:$AP$82</definedName>
    <definedName name="Z_E5934065_3B24_4BDA_9F1A_CE354801B9A9_.wvu.FilterData" localSheetId="3" hidden="1">'Módulo 3'!$D$66:$J$66</definedName>
    <definedName name="Z_E5934065_3B24_4BDA_9F1A_CE354801B9A9_.wvu.PrintArea" localSheetId="1" hidden="1">'Módulo 1'!$T$20:$AB$33</definedName>
    <definedName name="Z_E5934065_3B24_4BDA_9F1A_CE354801B9A9_.wvu.PrintArea" localSheetId="0" hidden="1">Presentación!$B$1:$D$31</definedName>
    <definedName name="Z_E5934065_3B24_4BDA_9F1A_CE354801B9A9_.wvu.Rows" localSheetId="1" hidden="1">'Módulo 1'!$13:$19,'Módulo 1'!$43:$66</definedName>
    <definedName name="Z_E5934065_3B24_4BDA_9F1A_CE354801B9A9_.wvu.Rows" localSheetId="2" hidden="1">'Módulo 2'!$37:$700</definedName>
    <definedName name="Z_E5934065_3B24_4BDA_9F1A_CE354801B9A9_.wvu.Rows" localSheetId="3" hidden="1">'Módulo 3'!$29:$700</definedName>
    <definedName name="Z_E5934065_3B24_4BDA_9F1A_CE354801B9A9_.wvu.Rows" localSheetId="4" hidden="1">'Tablas de Resultados'!$2:$39,'Tablas de Resultados'!$422:$797</definedName>
    <definedName name="Z_F18B5B93_8D1C_46BF_A46F_39AC34039376_.wvu.Cols" localSheetId="1" hidden="1">'Módulo 1'!$B:$B,'Módulo 1'!$L:$AG</definedName>
    <definedName name="Z_F18B5B93_8D1C_46BF_A46F_39AC34039376_.wvu.Cols" localSheetId="2" hidden="1">'Módulo 2'!$O:$BF</definedName>
    <definedName name="Z_F18B5B93_8D1C_46BF_A46F_39AC34039376_.wvu.Cols" localSheetId="3" hidden="1">'Módulo 3'!$B:$B,'Módulo 3'!$L:$Y</definedName>
    <definedName name="Z_F18B5B93_8D1C_46BF_A46F_39AC34039376_.wvu.Cols" localSheetId="0" hidden="1">Presentación!$C:$C</definedName>
    <definedName name="Z_F18B5B93_8D1C_46BF_A46F_39AC34039376_.wvu.Cols" localSheetId="4" hidden="1">'Tablas de Resultados'!$C:$O,'Tablas de Resultados'!$Y:$AN</definedName>
    <definedName name="Z_F18B5B93_8D1C_46BF_A46F_39AC34039376_.wvu.FilterData" localSheetId="2" hidden="1">'Módulo 2'!$AM$77:$AP$82</definedName>
    <definedName name="Z_F18B5B93_8D1C_46BF_A46F_39AC34039376_.wvu.FilterData" localSheetId="3" hidden="1">'Módulo 3'!$D$66:$J$66</definedName>
    <definedName name="Z_F18B5B93_8D1C_46BF_A46F_39AC34039376_.wvu.PrintArea" localSheetId="1" hidden="1">'Módulo 1'!$T$20:$AB$33</definedName>
    <definedName name="Z_F18B5B93_8D1C_46BF_A46F_39AC34039376_.wvu.PrintArea" localSheetId="0" hidden="1">Presentación!$B$1:$D$31</definedName>
    <definedName name="Z_F18B5B93_8D1C_46BF_A46F_39AC34039376_.wvu.Rows" localSheetId="1" hidden="1">'Módulo 1'!$13:$19,'Módulo 1'!$43:$66</definedName>
    <definedName name="Z_F18B5B93_8D1C_46BF_A46F_39AC34039376_.wvu.Rows" localSheetId="2" hidden="1">'Módulo 2'!$37:$700</definedName>
    <definedName name="Z_F18B5B93_8D1C_46BF_A46F_39AC34039376_.wvu.Rows" localSheetId="3" hidden="1">'Módulo 3'!$29:$700</definedName>
    <definedName name="Z_F18B5B93_8D1C_46BF_A46F_39AC34039376_.wvu.Rows" localSheetId="4" hidden="1">'Tablas de Resultados'!$2:$39,'Tablas de Resultados'!$48:$159,'Tablas de Resultados'!$214:$797</definedName>
    <definedName name="Z_F3D952D1_9DBF_4F3D_9E14_469C4AA258E1_.wvu.Cols" localSheetId="1" hidden="1">'Módulo 1'!$B:$B,'Módulo 1'!$L:$AG</definedName>
    <definedName name="Z_F3D952D1_9DBF_4F3D_9E14_469C4AA258E1_.wvu.Cols" localSheetId="2" hidden="1">'Módulo 2'!$O:$BF</definedName>
    <definedName name="Z_F3D952D1_9DBF_4F3D_9E14_469C4AA258E1_.wvu.Cols" localSheetId="3" hidden="1">'Módulo 3'!$B:$B,'Módulo 3'!$L:$Y</definedName>
    <definedName name="Z_F3D952D1_9DBF_4F3D_9E14_469C4AA258E1_.wvu.Cols" localSheetId="0" hidden="1">Presentación!$C:$C</definedName>
    <definedName name="Z_F3D952D1_9DBF_4F3D_9E14_469C4AA258E1_.wvu.Cols" localSheetId="4" hidden="1">'Tablas de Resultados'!$C:$AJ</definedName>
    <definedName name="Z_F3D952D1_9DBF_4F3D_9E14_469C4AA258E1_.wvu.FilterData" localSheetId="2" hidden="1">'Módulo 2'!$AM$77:$AP$82</definedName>
    <definedName name="Z_F3D952D1_9DBF_4F3D_9E14_469C4AA258E1_.wvu.FilterData" localSheetId="3" hidden="1">'Módulo 3'!$D$66:$J$66</definedName>
    <definedName name="Z_F3D952D1_9DBF_4F3D_9E14_469C4AA258E1_.wvu.PrintArea" localSheetId="1" hidden="1">'Módulo 1'!$T$20:$AB$33</definedName>
    <definedName name="Z_F3D952D1_9DBF_4F3D_9E14_469C4AA258E1_.wvu.PrintArea" localSheetId="0" hidden="1">Presentación!$B$1:$D$31</definedName>
    <definedName name="Z_F3D952D1_9DBF_4F3D_9E14_469C4AA258E1_.wvu.Rows" localSheetId="1" hidden="1">'Módulo 1'!$13:$19,'Módulo 1'!$43:$66</definedName>
    <definedName name="Z_F3D952D1_9DBF_4F3D_9E14_469C4AA258E1_.wvu.Rows" localSheetId="2" hidden="1">'Módulo 2'!$37:$700</definedName>
    <definedName name="Z_F3D952D1_9DBF_4F3D_9E14_469C4AA258E1_.wvu.Rows" localSheetId="3" hidden="1">'Módulo 3'!$30:$700</definedName>
    <definedName name="Z_F3D952D1_9DBF_4F3D_9E14_469C4AA258E1_.wvu.Rows" localSheetId="4" hidden="1">'Tablas de Resultados'!$2:$427,'Tablas de Resultados'!$432:$461,'Tablas de Resultados'!$488:$523,'Tablas de Resultados'!$525:$799</definedName>
    <definedName name="Z_FCC6B465_B403_4A38_833A_8F01BFC1F83D_.wvu.Cols" localSheetId="1" hidden="1">'Módulo 1'!$B:$B,'Módulo 1'!$L:$AG</definedName>
    <definedName name="Z_FCC6B465_B403_4A38_833A_8F01BFC1F83D_.wvu.Cols" localSheetId="2" hidden="1">'Módulo 2'!$O:$BF</definedName>
    <definedName name="Z_FCC6B465_B403_4A38_833A_8F01BFC1F83D_.wvu.Cols" localSheetId="3" hidden="1">'Módulo 3'!$B:$B,'Módulo 3'!$L:$Y</definedName>
    <definedName name="Z_FCC6B465_B403_4A38_833A_8F01BFC1F83D_.wvu.Cols" localSheetId="0" hidden="1">Presentación!$C:$C</definedName>
    <definedName name="Z_FCC6B465_B403_4A38_833A_8F01BFC1F83D_.wvu.Cols" localSheetId="4" hidden="1">'Tablas de Resultados'!$D:$AN</definedName>
    <definedName name="Z_FCC6B465_B403_4A38_833A_8F01BFC1F83D_.wvu.FilterData" localSheetId="2" hidden="1">'Módulo 2'!$AM$77:$AP$82</definedName>
    <definedName name="Z_FCC6B465_B403_4A38_833A_8F01BFC1F83D_.wvu.FilterData" localSheetId="3" hidden="1">'Módulo 3'!$D$66:$J$66</definedName>
    <definedName name="Z_FCC6B465_B403_4A38_833A_8F01BFC1F83D_.wvu.PrintArea" localSheetId="1" hidden="1">'Módulo 1'!$T$20:$AB$33</definedName>
    <definedName name="Z_FCC6B465_B403_4A38_833A_8F01BFC1F83D_.wvu.PrintArea" localSheetId="0" hidden="1">Presentación!$B$1:$D$31</definedName>
    <definedName name="Z_FCC6B465_B403_4A38_833A_8F01BFC1F83D_.wvu.PrintArea" localSheetId="4" hidden="1">'Tablas de Resultados'!$F$5:$M$35</definedName>
    <definedName name="Z_FCC6B465_B403_4A38_833A_8F01BFC1F83D_.wvu.Rows" localSheetId="1" hidden="1">'Módulo 1'!$13:$19,'Módulo 1'!$43:$66</definedName>
    <definedName name="Z_FCC6B465_B403_4A38_833A_8F01BFC1F83D_.wvu.Rows" localSheetId="2" hidden="1">'Módulo 2'!$37:$700</definedName>
    <definedName name="Z_FCC6B465_B403_4A38_833A_8F01BFC1F83D_.wvu.Rows" localSheetId="3" hidden="1">'Módulo 3'!$5:$618</definedName>
    <definedName name="Z_FCC6B465_B403_4A38_833A_8F01BFC1F83D_.wvu.Rows" localSheetId="4" hidden="1">'Tablas de Resultados'!$7:$797</definedName>
  </definedNames>
  <calcPr calcId="152511"/>
  <customWorkbookViews>
    <customWorkbookView name="OutputTable_M3_Notes_SafG" guid="{C4C3192A-9920-49E5-94B5-454F08D391BF}" maximized="1" xWindow="-8" yWindow="-8" windowWidth="1040" windowHeight="754" activeSheetId="6" showFormulaBar="0"/>
    <customWorkbookView name="OutputTable_M3_Notes_SafF" guid="{565C0F64-F4BA-4FBC-9547-A8DF7B5A2EFF}" maximized="1" xWindow="-8" yWindow="-8" windowWidth="1040" windowHeight="754" activeSheetId="6" showFormulaBar="0"/>
    <customWorkbookView name="OutputTable_M3_Notes_SafE" guid="{14B7E1D9-F05B-44BE-A36D-1131D48DE55A}" maximized="1" xWindow="-8" yWindow="-8" windowWidth="1040" windowHeight="754" activeSheetId="6" showFormulaBar="0"/>
    <customWorkbookView name="OutputTable_M3_Notes_SafD" guid="{5C446074-E11E-4485-BA91-433CA3BA4995}" maximized="1" xWindow="-8" yWindow="-8" windowWidth="1040" windowHeight="754" activeSheetId="6" showFormulaBar="0"/>
    <customWorkbookView name="OutputTable_M3_Notes_SafC" guid="{7F73AAA6-ACFF-46F7-ACED-1A539712A986}" maximized="1" xWindow="-8" yWindow="-8" windowWidth="1040" windowHeight="754" activeSheetId="6" showFormulaBar="0"/>
    <customWorkbookView name="OutputTable_M3_Notes_SafB" guid="{2D881BC0-D8D0-4107-9850-1E783069C556}" maximized="1" xWindow="-8" yWindow="-8" windowWidth="1040" windowHeight="754" activeSheetId="6" showFormulaBar="0"/>
    <customWorkbookView name="OutputTable_M3_Notes_SafA" guid="{F3D952D1-9DBF-4F3D-9E14-469C4AA258E1}" maximized="1" xWindow="-8" yWindow="-8" windowWidth="1040" windowHeight="754" activeSheetId="6" showFormulaBar="0"/>
    <customWorkbookView name="OutputTable_M3_Notes_All" guid="{75491233-9507-4EFC-A26E-AFD0CFFFCCCF}" maximized="1" xWindow="-8" yWindow="-8" windowWidth="1040" windowHeight="754" activeSheetId="6" showFormulaBar="0"/>
    <customWorkbookView name="OutputTable_M3_SafG" guid="{7120350E-2AAD-4BA0-9512-C8C1B63F3C29}" maximized="1" xWindow="-8" yWindow="-8" windowWidth="1040" windowHeight="754" activeSheetId="6" showFormulaBar="0"/>
    <customWorkbookView name="OutputTable_M3_SafF" guid="{AEAF0160-A16F-4E8E-8794-9EAE35B78BBB}" maximized="1" xWindow="-8" yWindow="-8" windowWidth="1040" windowHeight="754" activeSheetId="6" showFormulaBar="0"/>
    <customWorkbookView name="OutputTable_M3_SafE" guid="{0398F8AF-BB01-4F41-911B-6BEB5C23013B}" maximized="1" xWindow="-8" yWindow="-8" windowWidth="1040" windowHeight="754" activeSheetId="6" showFormulaBar="0"/>
    <customWorkbookView name="OutputTable_M3_SafD" guid="{AFAAF24B-41FA-469A-856B-F916DB51D4C2}" maximized="1" xWindow="-8" yWindow="-8" windowWidth="1040" windowHeight="754" activeSheetId="6" showFormulaBar="0"/>
    <customWorkbookView name="OutputTable_M3_SafC" guid="{B968A94D-A4FB-4C1A-A9A2-04B42F46DC3F}" maximized="1" xWindow="-8" yWindow="-8" windowWidth="1040" windowHeight="754" activeSheetId="6" showFormulaBar="0"/>
    <customWorkbookView name="OutputTable_M3_SafB" guid="{A3B878C9-DF82-401D-A77D-F7EF64906AFE}" maximized="1" xWindow="-8" yWindow="-8" windowWidth="1040" windowHeight="754" activeSheetId="6" showFormulaBar="0"/>
    <customWorkbookView name="OutputTable_M3_SafA" guid="{BCFE97EC-F949-4576-ACBE-551B1DAF3C91}" maximized="1" xWindow="-8" yWindow="-8" windowWidth="1040" windowHeight="754" activeSheetId="6" showFormulaBar="0"/>
    <customWorkbookView name="OutputTable_M3_All" guid="{9297575B-FD39-4E98-918C-2EBB68924E97}" maximized="1" xWindow="-8" yWindow="-8" windowWidth="1040" windowHeight="754" activeSheetId="6" showFormulaBar="0"/>
    <customWorkbookView name="OutputTable_M2_SafG" guid="{D787939E-5F01-4F8F-8C48-7DC8E5F22DE5}" maximized="1" xWindow="-8" yWindow="-8" windowWidth="1040" windowHeight="754" activeSheetId="6" showFormulaBar="0"/>
    <customWorkbookView name="OutputTable_M2_SafF" guid="{AB0B9CFE-DCC2-486B-9AE7-3C737113C1FB}" maximized="1" xWindow="-8" yWindow="-8" windowWidth="1040" windowHeight="754" activeSheetId="6" showFormulaBar="0"/>
    <customWorkbookView name="OutputTable_M2_SafE" guid="{C81FC029-D9D0-4B23-8994-EFF13144DDC6}" maximized="1" xWindow="-8" yWindow="-8" windowWidth="1040" windowHeight="754" activeSheetId="6" showFormulaBar="0"/>
    <customWorkbookView name="OutputTable_M2_SafD" guid="{83923105-D3EF-4935-AFC9-6FBD0874636C}" maximized="1" xWindow="-8" yWindow="-8" windowWidth="1040" windowHeight="754" activeSheetId="6" showFormulaBar="0"/>
    <customWorkbookView name="OutputTable_M2_SafC" guid="{F18B5B93-8D1C-46BF-A46F-39AC34039376}" maximized="1" xWindow="-8" yWindow="-8" windowWidth="1040" windowHeight="754" activeSheetId="6" showFormulaBar="0"/>
    <customWorkbookView name="OutputTable_M2_SafB" guid="{7CBE2DA3-08E4-4F49-B633-91ACF566CC50}" maximized="1" xWindow="-8" yWindow="-8" windowWidth="1040" windowHeight="754" activeSheetId="6" showFormulaBar="0"/>
    <customWorkbookView name="OutputTable_M2_SafA" guid="{127CF244-40F7-4382-B5F4-6FE7DC055927}" maximized="1" xWindow="-8" yWindow="-8" windowWidth="1040" windowHeight="754" activeSheetId="6" showFormulaBar="0"/>
    <customWorkbookView name="OutputTable_M2_All" guid="{E5934065-3B24-4BDA-9F1A-CE354801B9A9}" maximized="1" xWindow="-8" yWindow="-8" windowWidth="1040" windowHeight="754" activeSheetId="6" showFormulaBar="0"/>
    <customWorkbookView name="OutputTables_Welcome" guid="{1730E845-78B9-4800-8016-B034C4011192}" maximized="1" xWindow="-8" yWindow="-8" windowWidth="1040" windowHeight="754" activeSheetId="6" showFormulaBar="0"/>
    <customWorkbookView name="OutputTable_M1" guid="{0596A31D-1135-4C04-B235-4F7AEFBF56EB}" maximized="1" xWindow="-8" yWindow="-8" windowWidth="1040" windowHeight="754" activeSheetId="6" showFormulaBar="0"/>
    <customWorkbookView name="Module1_Table1" guid="{58172CF4-0A99-4348-8485-AC6CB3743B28}" maximized="1" xWindow="-8" yWindow="-8" windowWidth="1040" windowHeight="754" activeSheetId="2" showFormulaBar="0"/>
    <customWorkbookView name="Module1" guid="{C35CD7D2-C5FB-4E4E-BE2C-DB3B3CB5DEE1}" maximized="1" xWindow="-8" yWindow="-8" windowWidth="1040" windowHeight="754" activeSheetId="2" showFormulaBar="0"/>
    <customWorkbookView name="Module3_SafeguardG" guid="{FCC6B465-B403-4A38-833A-8F01BFC1F83D}" maximized="1" xWindow="-8" yWindow="-8" windowWidth="1040" windowHeight="754" activeSheetId="4" showFormulaBar="0"/>
    <customWorkbookView name="Module3_SafeguardF" guid="{CBD23793-6C36-4ECF-99D3-B6DB83BA0330}" maximized="1" xWindow="-8" yWindow="-8" windowWidth="1040" windowHeight="754" activeSheetId="4" showFormulaBar="0"/>
    <customWorkbookView name="Module3_SafeguardE" guid="{8C7AA061-2774-4648-9080-649D8E7084B6}" maximized="1" xWindow="-8" yWindow="-8" windowWidth="1040" windowHeight="754" activeSheetId="4" showFormulaBar="0"/>
    <customWorkbookView name="Module3_SafeguardD" guid="{E1E93C14-89C0-47E9-80E7-72B4C8D846A8}" maximized="1" xWindow="-8" yWindow="-8" windowWidth="1040" windowHeight="754" activeSheetId="4" showFormulaBar="0"/>
    <customWorkbookView name="Module3_SafeguardC" guid="{C35FE66B-7525-44A0-AF95-74B09883E972}" maximized="1" xWindow="-8" yWindow="-8" windowWidth="1040" windowHeight="754" activeSheetId="4" showFormulaBar="0"/>
    <customWorkbookView name="Module3_SafeguardB" guid="{14701618-057F-44B9-A80D-6571C2675A43}" maximized="1" xWindow="-8" yWindow="-8" windowWidth="1040" windowHeight="754" activeSheetId="4" showFormulaBar="0"/>
    <customWorkbookView name="Module3_SafeguardA" guid="{B1713CB1-717E-4290-A550-B5C8687D1DCD}" maximized="1" xWindow="-8" yWindow="-8" windowWidth="1040" windowHeight="754" activeSheetId="4" showFormulaBar="0"/>
    <customWorkbookView name="Module3" guid="{193C6D79-1DD6-46B2-B287-29B305333ABD}" maximized="1" xWindow="-8" yWindow="-8" windowWidth="1040" windowHeight="754" activeSheetId="4" showFormulaBar="0"/>
    <customWorkbookView name="Module2" guid="{3DF84044-4F18-4693-9BC0-6F1E3BB79687}" maximized="1" xWindow="-8" yWindow="-8" windowWidth="1040" windowHeight="754" activeSheetId="11" showFormulaBar="0"/>
    <customWorkbookView name="Module2_SafeguardG" guid="{3783CD60-BBDD-4DC9-8238-7D85CC9CCE38}" maximized="1" xWindow="-8" yWindow="-8" windowWidth="1040" windowHeight="754" activeSheetId="11" showFormulaBar="0"/>
    <customWorkbookView name="Module2_SafeguardF" guid="{1164E0A0-71A8-4DF7-935D-99E79791952A}" maximized="1" xWindow="-8" yWindow="-8" windowWidth="1040" windowHeight="754" activeSheetId="11" showFormulaBar="0"/>
    <customWorkbookView name="Module2_SafeguardE" guid="{58809AAB-6EBE-4F93-BC39-20A189034220}" maximized="1" xWindow="-8" yWindow="-8" windowWidth="1040" windowHeight="754" activeSheetId="11" showFormulaBar="0"/>
    <customWorkbookView name="Module2_SafeguardC" guid="{99E9AA65-9CEE-4B26-BA46-307BEC772AA0}" maximized="1" xWindow="-8" yWindow="-8" windowWidth="1040" windowHeight="754" activeSheetId="11" showFormulaBar="0"/>
    <customWorkbookView name="Module2_SafeguardD" guid="{44126E2B-CD5D-4F43-AA3C-BFC7C80D88FD}" maximized="1" xWindow="-8" yWindow="-8" windowWidth="1040" windowHeight="754" activeSheetId="11" showFormulaBar="0"/>
    <customWorkbookView name="Module2_SafeguardA" guid="{D2518DB8-B560-4A78-B692-B87A07E4F79E}" maximized="1" xWindow="-8" yWindow="-8" windowWidth="1040" windowHeight="754" activeSheetId="11" showFormulaBar="0"/>
    <customWorkbookView name="Module2_SafeguardB" guid="{5903D69A-5754-456F-9596-4F981E1004F3}" maximized="1" xWindow="-8" yWindow="-8" windowWidth="1040" windowHeight="754" activeSheetId="11" showFormulaBar="0"/>
    <customWorkbookView name="zFrontEnd" guid="{C92837A6-C2DE-484E-8C7F-A006AA3E512A}" maximized="1" xWindow="-8" yWindow="-8" windowWidth="1040" windowHeight="754" activeSheetId="1" showFormulaBar="0"/>
    <customWorkbookView name="Module3_All" guid="{CFA82244-C6A8-4157-813A-DCED4C197819}" maximized="1" xWindow="-8" yWindow="-8" windowWidth="1040" windowHeight="754" activeSheetId="4" showFormulaBar="0"/>
    <customWorkbookView name="Module2_All" guid="{CA4A34C0-1123-4790-AF7E-BC7091ACA0A0}" maximized="1" xWindow="-8" yWindow="-8" windowWidth="1040" windowHeight="754" activeSheetId="11" showFormulaBar="0"/>
    <customWorkbookView name="zBackEnd" guid="{0F44F22A-7810-43A9-8241-E43689B541F4}" maximized="1" xWindow="-8" yWindow="-8" windowWidth="1040" windowHeight="754" activeSheetId="1"/>
    <customWorkbookView name="Module2_Safeguards" guid="{8F5229F8-400B-4437-A582-E9B2FF99E882}" maximized="1" xWindow="-8" yWindow="-8" windowWidth="1040" windowHeight="754" activeSheetId="11" showFormulaBar="0"/>
    <customWorkbookView name="Module3_Safeguards" guid="{E0F85C5C-2180-4684-9778-FC6F760CC5FD}" maximized="1" xWindow="-8" yWindow="-8" windowWidth="1040" windowHeight="754" activeSheetId="4" showFormulaBar="0"/>
  </customWorkbookViews>
</workbook>
</file>

<file path=xl/calcChain.xml><?xml version="1.0" encoding="utf-8"?>
<calcChain xmlns="http://schemas.openxmlformats.org/spreadsheetml/2006/main">
  <c r="V363" i="4" l="1"/>
  <c r="E77" i="4" l="1"/>
  <c r="E66" i="4"/>
  <c r="X640" i="11" l="1"/>
  <c r="Z671" i="11" l="1"/>
  <c r="Y671" i="11"/>
  <c r="Z589" i="11"/>
  <c r="Y589" i="11"/>
  <c r="Z512" i="11"/>
  <c r="Y512" i="11"/>
  <c r="X512" i="11"/>
  <c r="W512" i="11"/>
  <c r="Z397" i="11"/>
  <c r="Y397" i="11"/>
  <c r="X397" i="11"/>
  <c r="W397" i="11"/>
  <c r="Z308" i="11"/>
  <c r="Y308" i="11"/>
  <c r="X308" i="11"/>
  <c r="W308" i="11"/>
  <c r="Z213" i="11"/>
  <c r="Y213" i="11"/>
  <c r="X213" i="11"/>
  <c r="W213" i="11"/>
  <c r="Y654" i="11" l="1"/>
  <c r="Y655" i="11"/>
  <c r="Y656" i="11"/>
  <c r="Y657" i="11"/>
  <c r="Y658" i="11"/>
  <c r="Y659" i="11"/>
  <c r="Y660" i="11"/>
  <c r="Y661" i="11"/>
  <c r="Y662" i="11"/>
  <c r="Y663" i="11"/>
  <c r="Y664" i="11"/>
  <c r="Y653" i="11"/>
  <c r="Y574" i="11"/>
  <c r="Y575" i="11"/>
  <c r="Y576" i="11"/>
  <c r="Y577" i="11"/>
  <c r="Y578" i="11"/>
  <c r="Y579" i="11"/>
  <c r="Y580" i="11"/>
  <c r="Y581" i="11"/>
  <c r="Y582" i="11"/>
  <c r="Y573" i="11"/>
  <c r="Y492" i="11"/>
  <c r="Y493" i="11"/>
  <c r="Y494" i="11"/>
  <c r="Y495" i="11"/>
  <c r="Y496" i="11"/>
  <c r="Y497" i="11"/>
  <c r="Y498" i="11"/>
  <c r="Y499" i="11"/>
  <c r="Y500" i="11"/>
  <c r="Y501" i="11"/>
  <c r="Y502" i="11"/>
  <c r="Y503" i="11"/>
  <c r="Y504" i="11"/>
  <c r="Y505" i="11"/>
  <c r="Y491" i="11"/>
  <c r="Y475" i="11"/>
  <c r="Y476" i="11"/>
  <c r="Y477" i="11"/>
  <c r="Y478" i="11"/>
  <c r="Y479" i="11"/>
  <c r="Y480" i="11"/>
  <c r="Y481" i="11"/>
  <c r="Y482" i="11"/>
  <c r="Y483" i="11"/>
  <c r="Y484" i="11"/>
  <c r="Y485" i="11"/>
  <c r="Y486" i="11"/>
  <c r="Y487" i="11"/>
  <c r="Y488" i="11"/>
  <c r="Y474" i="11"/>
  <c r="Y380" i="11"/>
  <c r="Y381" i="11"/>
  <c r="Y382" i="11"/>
  <c r="Y383" i="11"/>
  <c r="Y384" i="11"/>
  <c r="Y385" i="11"/>
  <c r="Y386" i="11"/>
  <c r="Y387" i="11"/>
  <c r="Y388" i="11"/>
  <c r="Y389" i="11"/>
  <c r="Y390" i="11"/>
  <c r="Y391" i="11"/>
  <c r="Y379" i="11"/>
  <c r="Y367" i="11"/>
  <c r="Y368" i="11"/>
  <c r="Y369" i="11"/>
  <c r="Y370" i="11"/>
  <c r="Y371" i="11"/>
  <c r="Y372" i="11"/>
  <c r="Y373" i="11"/>
  <c r="Y374" i="11"/>
  <c r="Y375" i="11"/>
  <c r="Y376" i="11"/>
  <c r="Y366" i="11"/>
  <c r="Y288" i="11"/>
  <c r="Y289" i="11"/>
  <c r="Y290" i="11"/>
  <c r="Y291" i="11"/>
  <c r="Y292" i="11"/>
  <c r="Y293" i="11"/>
  <c r="Y294" i="11"/>
  <c r="Y295" i="11"/>
  <c r="Y296" i="11"/>
  <c r="Y297" i="11"/>
  <c r="Y298" i="11"/>
  <c r="Y299" i="11"/>
  <c r="Y300" i="11"/>
  <c r="Y301" i="11"/>
  <c r="Y287" i="11"/>
  <c r="Y281" i="11"/>
  <c r="Y282" i="11"/>
  <c r="Y283" i="11"/>
  <c r="Y284" i="11"/>
  <c r="Y280" i="11"/>
  <c r="Y193" i="11"/>
  <c r="Y194" i="11"/>
  <c r="Y195" i="11"/>
  <c r="Y196" i="11"/>
  <c r="Y197" i="11"/>
  <c r="Y198" i="11"/>
  <c r="Y199" i="11"/>
  <c r="Y200" i="11"/>
  <c r="Y201" i="11"/>
  <c r="Y202" i="11"/>
  <c r="Y203" i="11"/>
  <c r="Y204" i="11"/>
  <c r="Y205" i="11"/>
  <c r="Y206" i="11"/>
  <c r="Y192" i="11"/>
  <c r="Y179" i="11"/>
  <c r="Y180" i="11"/>
  <c r="Y181" i="11"/>
  <c r="Y182" i="11"/>
  <c r="Y183" i="11"/>
  <c r="Y184" i="11"/>
  <c r="Y185" i="11"/>
  <c r="Y186" i="11"/>
  <c r="Y187" i="11"/>
  <c r="Y188" i="11"/>
  <c r="Y189" i="11"/>
  <c r="Y178" i="11"/>
  <c r="Y98" i="11"/>
  <c r="Y99" i="11"/>
  <c r="Y100" i="11"/>
  <c r="Y101" i="11"/>
  <c r="Y102" i="11"/>
  <c r="Y103" i="11"/>
  <c r="Y104" i="11"/>
  <c r="Y105" i="11"/>
  <c r="Y106" i="11"/>
  <c r="Y97" i="11"/>
  <c r="Y87" i="11"/>
  <c r="Y88" i="11"/>
  <c r="Y89" i="11"/>
  <c r="Y90" i="11"/>
  <c r="Y91" i="11"/>
  <c r="Y92" i="11"/>
  <c r="Y93" i="11"/>
  <c r="Y94" i="11"/>
  <c r="Y86" i="11"/>
  <c r="D144" i="11" l="1"/>
  <c r="C144" i="11"/>
  <c r="AA14" i="11" l="1"/>
  <c r="O3" i="4"/>
  <c r="O2" i="4"/>
  <c r="O1" i="4"/>
  <c r="AK430" i="6" l="1"/>
  <c r="AK429" i="6"/>
  <c r="AK428" i="6"/>
  <c r="AK780" i="6"/>
  <c r="AK782" i="6"/>
  <c r="AK737" i="6"/>
  <c r="AK735" i="6"/>
  <c r="AK684" i="6"/>
  <c r="AK682" i="6"/>
  <c r="AK630" i="6"/>
  <c r="AK628" i="6"/>
  <c r="AK578" i="6"/>
  <c r="AK576" i="6"/>
  <c r="AK527" i="6"/>
  <c r="AK525" i="6"/>
  <c r="AK463" i="6"/>
  <c r="S43" i="4"/>
  <c r="S44" i="4"/>
  <c r="S45" i="4"/>
  <c r="S46" i="4"/>
  <c r="S47" i="4"/>
  <c r="S48" i="4"/>
  <c r="S50" i="4"/>
  <c r="S51" i="4"/>
  <c r="S54" i="4"/>
  <c r="S55" i="4"/>
  <c r="S56" i="4"/>
  <c r="S57" i="4"/>
  <c r="S52" i="4"/>
  <c r="S53" i="4"/>
  <c r="R43" i="4"/>
  <c r="C8" i="4" l="1"/>
  <c r="C7" i="4"/>
  <c r="C8" i="11"/>
  <c r="C7" i="11"/>
  <c r="C7" i="2"/>
  <c r="C6" i="2"/>
  <c r="W606" i="11"/>
  <c r="W415" i="11"/>
  <c r="W326" i="11"/>
  <c r="W234" i="11"/>
  <c r="W130" i="11"/>
  <c r="C3" i="2" l="1"/>
  <c r="C2" i="2"/>
  <c r="C1" i="2"/>
  <c r="W2" i="11"/>
  <c r="L1" i="2"/>
  <c r="L2" i="2"/>
  <c r="L3" i="2"/>
  <c r="C24" i="2"/>
  <c r="C11" i="2"/>
  <c r="C9" i="2"/>
  <c r="C4" i="2"/>
  <c r="C5" i="2"/>
  <c r="E44" i="2"/>
  <c r="J44" i="2"/>
  <c r="I45" i="2"/>
  <c r="H45" i="2"/>
  <c r="G45" i="2"/>
  <c r="F45" i="2"/>
  <c r="E45" i="2"/>
  <c r="S631" i="4" l="1"/>
  <c r="U631" i="4" s="1"/>
  <c r="S632" i="4"/>
  <c r="U632" i="4" s="1"/>
  <c r="S633" i="4"/>
  <c r="U633" i="4" s="1"/>
  <c r="R629" i="4"/>
  <c r="R630" i="4"/>
  <c r="R631" i="4"/>
  <c r="R632" i="4"/>
  <c r="R633" i="4"/>
  <c r="R634" i="4"/>
  <c r="Q629" i="4"/>
  <c r="S629" i="4" s="1"/>
  <c r="Q630" i="4"/>
  <c r="S630" i="4" s="1"/>
  <c r="Q631" i="4"/>
  <c r="Q632" i="4"/>
  <c r="Q633" i="4"/>
  <c r="Q634" i="4"/>
  <c r="S634" i="4" s="1"/>
  <c r="T634" i="4" s="1"/>
  <c r="S628" i="4"/>
  <c r="U628" i="4" s="1"/>
  <c r="R628" i="4"/>
  <c r="Q628" i="4"/>
  <c r="R627" i="4"/>
  <c r="Q627" i="4"/>
  <c r="S627" i="4" s="1"/>
  <c r="U625" i="4"/>
  <c r="V625" i="4"/>
  <c r="S550" i="4"/>
  <c r="U550" i="4" s="1"/>
  <c r="S552" i="4"/>
  <c r="U552" i="4" s="1"/>
  <c r="S553" i="4"/>
  <c r="U553" i="4" s="1"/>
  <c r="S554" i="4"/>
  <c r="U554" i="4" s="1"/>
  <c r="S555" i="4"/>
  <c r="U555" i="4" s="1"/>
  <c r="S556" i="4"/>
  <c r="U556" i="4" s="1"/>
  <c r="S548" i="4"/>
  <c r="U548" i="4" s="1"/>
  <c r="S549" i="4"/>
  <c r="U549" i="4" s="1"/>
  <c r="R549" i="4"/>
  <c r="R550" i="4"/>
  <c r="R551" i="4"/>
  <c r="R552" i="4"/>
  <c r="R553" i="4"/>
  <c r="R554" i="4"/>
  <c r="R555" i="4"/>
  <c r="R556" i="4"/>
  <c r="Q549" i="4"/>
  <c r="Q550" i="4"/>
  <c r="Q551" i="4"/>
  <c r="S551" i="4" s="1"/>
  <c r="Q552" i="4"/>
  <c r="Q553" i="4"/>
  <c r="Q554" i="4"/>
  <c r="Q555" i="4"/>
  <c r="Q556" i="4"/>
  <c r="R548" i="4"/>
  <c r="Q548" i="4"/>
  <c r="R547" i="4"/>
  <c r="Q547" i="4"/>
  <c r="S547" i="4" s="1"/>
  <c r="U545" i="4"/>
  <c r="S441" i="4"/>
  <c r="U441" i="4" s="1"/>
  <c r="S440" i="4"/>
  <c r="U440" i="4" s="1"/>
  <c r="S429" i="4"/>
  <c r="U429" i="4" s="1"/>
  <c r="S430" i="4"/>
  <c r="S435" i="4"/>
  <c r="U435" i="4" s="1"/>
  <c r="S436" i="4"/>
  <c r="U436" i="4" s="1"/>
  <c r="S437" i="4"/>
  <c r="S438" i="4"/>
  <c r="U438" i="4" s="1"/>
  <c r="S439" i="4"/>
  <c r="U439" i="4" s="1"/>
  <c r="S442" i="4"/>
  <c r="U442" i="4" s="1"/>
  <c r="S443" i="4"/>
  <c r="S444" i="4"/>
  <c r="U444" i="4" s="1"/>
  <c r="S445" i="4"/>
  <c r="U445" i="4" s="1"/>
  <c r="S446" i="4"/>
  <c r="U446" i="4" s="1"/>
  <c r="R428" i="4"/>
  <c r="R429" i="4"/>
  <c r="R430" i="4"/>
  <c r="R431" i="4"/>
  <c r="R432" i="4"/>
  <c r="R433" i="4"/>
  <c r="R434" i="4"/>
  <c r="R435" i="4"/>
  <c r="R436" i="4"/>
  <c r="R437" i="4"/>
  <c r="R438" i="4"/>
  <c r="R439" i="4"/>
  <c r="R440" i="4"/>
  <c r="R441" i="4"/>
  <c r="R442" i="4"/>
  <c r="R443" i="4"/>
  <c r="R444" i="4"/>
  <c r="R445" i="4"/>
  <c r="R446" i="4"/>
  <c r="R447" i="4"/>
  <c r="Q428" i="4"/>
  <c r="S428" i="4" s="1"/>
  <c r="Q429" i="4"/>
  <c r="Q430" i="4"/>
  <c r="Q431" i="4"/>
  <c r="S431" i="4" s="1"/>
  <c r="Q432" i="4"/>
  <c r="S432" i="4" s="1"/>
  <c r="Q433" i="4"/>
  <c r="S433" i="4" s="1"/>
  <c r="U433" i="4" s="1"/>
  <c r="Q434" i="4"/>
  <c r="S434" i="4" s="1"/>
  <c r="T434" i="4" s="1"/>
  <c r="U434" i="4" s="1"/>
  <c r="Q435" i="4"/>
  <c r="Q436" i="4"/>
  <c r="Q437" i="4"/>
  <c r="Q438" i="4"/>
  <c r="Q439" i="4"/>
  <c r="Q440" i="4"/>
  <c r="Q441" i="4"/>
  <c r="Q442" i="4"/>
  <c r="Q443" i="4"/>
  <c r="Q444" i="4"/>
  <c r="Q445" i="4"/>
  <c r="Q446" i="4"/>
  <c r="Q447" i="4"/>
  <c r="S447" i="4" s="1"/>
  <c r="T447" i="4" s="1"/>
  <c r="U447" i="4" s="1"/>
  <c r="R427" i="4"/>
  <c r="Q427" i="4"/>
  <c r="S427" i="4" s="1"/>
  <c r="U427" i="4" s="1"/>
  <c r="R426" i="4"/>
  <c r="Q426" i="4"/>
  <c r="S426" i="4" s="1"/>
  <c r="U424" i="4"/>
  <c r="U330" i="4"/>
  <c r="U239" i="4"/>
  <c r="U132" i="4"/>
  <c r="S336" i="4"/>
  <c r="U336" i="4" s="1"/>
  <c r="S337" i="4"/>
  <c r="U337" i="4" s="1"/>
  <c r="S338" i="4"/>
  <c r="U338" i="4" s="1"/>
  <c r="T426" i="4" l="1"/>
  <c r="T445" i="4"/>
  <c r="T439" i="4"/>
  <c r="T435" i="4"/>
  <c r="T628" i="4"/>
  <c r="T547" i="4"/>
  <c r="T443" i="4"/>
  <c r="T437" i="4"/>
  <c r="U443" i="4"/>
  <c r="T555" i="4"/>
  <c r="T553" i="4"/>
  <c r="T551" i="4"/>
  <c r="U551" i="4" s="1"/>
  <c r="T549" i="4"/>
  <c r="T430" i="4"/>
  <c r="T428" i="4"/>
  <c r="U437" i="4"/>
  <c r="T429" i="4"/>
  <c r="T627" i="4"/>
  <c r="T432" i="4"/>
  <c r="U432" i="4"/>
  <c r="T446" i="4"/>
  <c r="T444" i="4"/>
  <c r="T442" i="4"/>
  <c r="T440" i="4"/>
  <c r="T438" i="4"/>
  <c r="T436" i="4"/>
  <c r="T433" i="4"/>
  <c r="U430" i="4"/>
  <c r="U428" i="4"/>
  <c r="T556" i="4"/>
  <c r="T554" i="4"/>
  <c r="T552" i="4"/>
  <c r="T550" i="4"/>
  <c r="T633" i="4"/>
  <c r="T631" i="4"/>
  <c r="T441" i="4"/>
  <c r="T632" i="4"/>
  <c r="T629" i="4"/>
  <c r="U629" i="4" s="1"/>
  <c r="U634" i="4"/>
  <c r="T630" i="4"/>
  <c r="U630" i="4" s="1"/>
  <c r="U627" i="4"/>
  <c r="T548" i="4"/>
  <c r="U547" i="4"/>
  <c r="T431" i="4"/>
  <c r="U431" i="4" s="1"/>
  <c r="T427" i="4"/>
  <c r="U426" i="4"/>
  <c r="R333" i="4"/>
  <c r="R334" i="4"/>
  <c r="R335" i="4"/>
  <c r="R336" i="4"/>
  <c r="T336" i="4" s="1"/>
  <c r="R337" i="4"/>
  <c r="T337" i="4" s="1"/>
  <c r="R338" i="4"/>
  <c r="T338" i="4" s="1"/>
  <c r="R339" i="4"/>
  <c r="Q333" i="4"/>
  <c r="S333" i="4" s="1"/>
  <c r="Q334" i="4"/>
  <c r="S334" i="4" s="1"/>
  <c r="Q335" i="4"/>
  <c r="S335" i="4" s="1"/>
  <c r="Q336" i="4"/>
  <c r="Q337" i="4"/>
  <c r="Q338" i="4"/>
  <c r="Q339" i="4"/>
  <c r="S339" i="4" s="1"/>
  <c r="R332" i="4"/>
  <c r="Q332" i="4"/>
  <c r="S332" i="4" s="1"/>
  <c r="U332" i="4" s="1"/>
  <c r="T243" i="4"/>
  <c r="T245" i="4"/>
  <c r="T246" i="4"/>
  <c r="T247" i="4"/>
  <c r="T248" i="4"/>
  <c r="T249" i="4"/>
  <c r="T250" i="4"/>
  <c r="T252" i="4"/>
  <c r="S243" i="4"/>
  <c r="U243" i="4" s="1"/>
  <c r="S245" i="4"/>
  <c r="U245" i="4" s="1"/>
  <c r="S246" i="4"/>
  <c r="U246" i="4" s="1"/>
  <c r="S247" i="4"/>
  <c r="U247" i="4" s="1"/>
  <c r="S248" i="4"/>
  <c r="U248" i="4" s="1"/>
  <c r="S249" i="4"/>
  <c r="U249" i="4" s="1"/>
  <c r="S250" i="4"/>
  <c r="U250" i="4" s="1"/>
  <c r="S252" i="4"/>
  <c r="U252" i="4" s="1"/>
  <c r="R242" i="4"/>
  <c r="T242" i="4" s="1"/>
  <c r="R243" i="4"/>
  <c r="R244" i="4"/>
  <c r="T244" i="4" s="1"/>
  <c r="R245" i="4"/>
  <c r="R246" i="4"/>
  <c r="R247" i="4"/>
  <c r="R248" i="4"/>
  <c r="R249" i="4"/>
  <c r="R250" i="4"/>
  <c r="R251" i="4"/>
  <c r="T251" i="4" s="1"/>
  <c r="R252" i="4"/>
  <c r="R253" i="4"/>
  <c r="T253" i="4" s="1"/>
  <c r="Q242" i="4"/>
  <c r="S242" i="4" s="1"/>
  <c r="Q243" i="4"/>
  <c r="Q244" i="4"/>
  <c r="S244" i="4" s="1"/>
  <c r="U244" i="4" s="1"/>
  <c r="Q245" i="4"/>
  <c r="Q246" i="4"/>
  <c r="Q247" i="4"/>
  <c r="Q248" i="4"/>
  <c r="Q249" i="4"/>
  <c r="Q250" i="4"/>
  <c r="Q251" i="4"/>
  <c r="S251" i="4" s="1"/>
  <c r="U251" i="4" s="1"/>
  <c r="Q252" i="4"/>
  <c r="Q253" i="4"/>
  <c r="S253" i="4" s="1"/>
  <c r="U253" i="4" s="1"/>
  <c r="T241" i="4"/>
  <c r="R241" i="4"/>
  <c r="Q241" i="4"/>
  <c r="S241" i="4" s="1"/>
  <c r="U241" i="4" s="1"/>
  <c r="T148" i="4"/>
  <c r="T147" i="4"/>
  <c r="T146" i="4"/>
  <c r="T145" i="4"/>
  <c r="T144" i="4"/>
  <c r="T143" i="4"/>
  <c r="T142" i="4"/>
  <c r="T141" i="4"/>
  <c r="S141" i="4"/>
  <c r="U141" i="4" s="1"/>
  <c r="S142" i="4"/>
  <c r="U142" i="4" s="1"/>
  <c r="S143" i="4"/>
  <c r="U143" i="4" s="1"/>
  <c r="S144" i="4"/>
  <c r="U144" i="4" s="1"/>
  <c r="S145" i="4"/>
  <c r="U145" i="4" s="1"/>
  <c r="S146" i="4"/>
  <c r="U146" i="4" s="1"/>
  <c r="S147" i="4"/>
  <c r="U147" i="4" s="1"/>
  <c r="S148" i="4"/>
  <c r="U148" i="4" s="1"/>
  <c r="R135" i="4"/>
  <c r="T135" i="4" s="1"/>
  <c r="R136" i="4"/>
  <c r="T136" i="4" s="1"/>
  <c r="R137" i="4"/>
  <c r="T137" i="4" s="1"/>
  <c r="R138" i="4"/>
  <c r="T138" i="4" s="1"/>
  <c r="R139" i="4"/>
  <c r="T139" i="4" s="1"/>
  <c r="R140" i="4"/>
  <c r="T140" i="4" s="1"/>
  <c r="R141" i="4"/>
  <c r="R142" i="4"/>
  <c r="R143" i="4"/>
  <c r="R144" i="4"/>
  <c r="R145" i="4"/>
  <c r="R146" i="4"/>
  <c r="R147" i="4"/>
  <c r="R148" i="4"/>
  <c r="Q135" i="4"/>
  <c r="S135" i="4" s="1"/>
  <c r="Q136" i="4"/>
  <c r="S136" i="4" s="1"/>
  <c r="U136" i="4" s="1"/>
  <c r="Q137" i="4"/>
  <c r="S137" i="4" s="1"/>
  <c r="Q138" i="4"/>
  <c r="S138" i="4" s="1"/>
  <c r="Q139" i="4"/>
  <c r="S139" i="4" s="1"/>
  <c r="Q140" i="4"/>
  <c r="S140" i="4" s="1"/>
  <c r="U140" i="4" s="1"/>
  <c r="Q141" i="4"/>
  <c r="Q142" i="4"/>
  <c r="Q143" i="4"/>
  <c r="Q144" i="4"/>
  <c r="Q145" i="4"/>
  <c r="Q146" i="4"/>
  <c r="Q147" i="4"/>
  <c r="Q148" i="4"/>
  <c r="T134" i="4"/>
  <c r="R134" i="4"/>
  <c r="Q134" i="4"/>
  <c r="S134" i="4" s="1"/>
  <c r="U134" i="4" s="1"/>
  <c r="T625" i="4"/>
  <c r="S625" i="4"/>
  <c r="R625" i="4"/>
  <c r="Q625" i="4"/>
  <c r="P625" i="4"/>
  <c r="V545" i="4"/>
  <c r="T545" i="4"/>
  <c r="S545" i="4"/>
  <c r="R545" i="4"/>
  <c r="Q545" i="4"/>
  <c r="P545" i="4"/>
  <c r="V424" i="4"/>
  <c r="T424" i="4"/>
  <c r="S424" i="4"/>
  <c r="R424" i="4"/>
  <c r="Q424" i="4"/>
  <c r="P424" i="4"/>
  <c r="V330" i="4"/>
  <c r="T330" i="4"/>
  <c r="S330" i="4"/>
  <c r="R330" i="4"/>
  <c r="Q330" i="4"/>
  <c r="P330" i="4"/>
  <c r="V239" i="4"/>
  <c r="T239" i="4"/>
  <c r="S239" i="4"/>
  <c r="R239" i="4"/>
  <c r="Q239" i="4"/>
  <c r="P239" i="4"/>
  <c r="V132" i="4"/>
  <c r="T132" i="4"/>
  <c r="S132" i="4"/>
  <c r="R132" i="4"/>
  <c r="Q132" i="4"/>
  <c r="P132" i="4"/>
  <c r="T333" i="4" l="1"/>
  <c r="U333" i="4" s="1"/>
  <c r="U242" i="4"/>
  <c r="U139" i="4"/>
  <c r="U138" i="4"/>
  <c r="U137" i="4"/>
  <c r="U135" i="4"/>
  <c r="T332" i="4"/>
  <c r="T334" i="4"/>
  <c r="U334" i="4" s="1"/>
  <c r="T339" i="4"/>
  <c r="U339" i="4" s="1"/>
  <c r="T335" i="4"/>
  <c r="U335" i="4" s="1"/>
  <c r="T46" i="4"/>
  <c r="T47" i="4"/>
  <c r="T48" i="4"/>
  <c r="T50" i="4"/>
  <c r="T51" i="4"/>
  <c r="T52" i="4"/>
  <c r="T53" i="4"/>
  <c r="T56" i="4"/>
  <c r="T57" i="4"/>
  <c r="R39" i="4"/>
  <c r="T39" i="4" s="1"/>
  <c r="R40" i="4"/>
  <c r="T40" i="4" s="1"/>
  <c r="R41" i="4"/>
  <c r="T41" i="4" s="1"/>
  <c r="R42" i="4"/>
  <c r="T42" i="4" s="1"/>
  <c r="T43" i="4"/>
  <c r="R44" i="4"/>
  <c r="T44" i="4" s="1"/>
  <c r="R45" i="4"/>
  <c r="T45" i="4" s="1"/>
  <c r="R46" i="4"/>
  <c r="R47" i="4"/>
  <c r="R48" i="4"/>
  <c r="R49" i="4"/>
  <c r="T49" i="4" s="1"/>
  <c r="R50" i="4"/>
  <c r="R51" i="4"/>
  <c r="R52" i="4"/>
  <c r="R53" i="4"/>
  <c r="R54" i="4"/>
  <c r="T54" i="4" s="1"/>
  <c r="R55" i="4"/>
  <c r="R56" i="4"/>
  <c r="R57" i="4"/>
  <c r="R38" i="4"/>
  <c r="T38" i="4" s="1"/>
  <c r="U46" i="4"/>
  <c r="U47" i="4"/>
  <c r="U48" i="4"/>
  <c r="U50" i="4"/>
  <c r="U51" i="4"/>
  <c r="U56" i="4"/>
  <c r="U57" i="4"/>
  <c r="Q39" i="4"/>
  <c r="Q40" i="4"/>
  <c r="S40" i="4" s="1"/>
  <c r="Q41" i="4"/>
  <c r="S41" i="4" s="1"/>
  <c r="Q42" i="4"/>
  <c r="S42" i="4" s="1"/>
  <c r="Q43" i="4"/>
  <c r="Q44" i="4"/>
  <c r="Q45" i="4"/>
  <c r="Q46" i="4"/>
  <c r="Q47" i="4"/>
  <c r="Q48" i="4"/>
  <c r="Q49" i="4"/>
  <c r="S49" i="4" s="1"/>
  <c r="Q50" i="4"/>
  <c r="Q51" i="4"/>
  <c r="Q52" i="4"/>
  <c r="U52" i="4" s="1"/>
  <c r="Q53" i="4"/>
  <c r="U53" i="4" s="1"/>
  <c r="Q54" i="4"/>
  <c r="Q55" i="4"/>
  <c r="Q56" i="4"/>
  <c r="Q57" i="4"/>
  <c r="Q38" i="4"/>
  <c r="S38" i="4" s="1"/>
  <c r="S39" i="4" l="1"/>
  <c r="U39" i="4" s="1"/>
  <c r="T55" i="4"/>
  <c r="U55" i="4" s="1"/>
  <c r="U49" i="4"/>
  <c r="U41" i="4"/>
  <c r="U40" i="4"/>
  <c r="U38" i="4"/>
  <c r="U54" i="4"/>
  <c r="U44" i="4"/>
  <c r="U42" i="4"/>
  <c r="U45" i="4"/>
  <c r="U43" i="4"/>
  <c r="V472" i="4"/>
  <c r="AH662" i="6" s="1"/>
  <c r="U472" i="4"/>
  <c r="AG662" i="6" s="1"/>
  <c r="T472" i="4"/>
  <c r="AF662" i="6" s="1"/>
  <c r="S472" i="4"/>
  <c r="AE662" i="6" s="1"/>
  <c r="R472" i="4"/>
  <c r="AD662" i="6" s="1"/>
  <c r="Q472" i="4"/>
  <c r="AC662" i="6" s="1"/>
  <c r="P472" i="4"/>
  <c r="AB662" i="6" s="1"/>
  <c r="V471" i="4"/>
  <c r="AH661" i="6" s="1"/>
  <c r="U471" i="4"/>
  <c r="AG661" i="6" s="1"/>
  <c r="T471" i="4"/>
  <c r="AF661" i="6" s="1"/>
  <c r="S471" i="4"/>
  <c r="AE661" i="6" s="1"/>
  <c r="R471" i="4"/>
  <c r="AD661" i="6" s="1"/>
  <c r="Q471" i="4"/>
  <c r="AC661" i="6" s="1"/>
  <c r="P471" i="4"/>
  <c r="AB661" i="6" s="1"/>
  <c r="V470" i="4"/>
  <c r="AH660" i="6" s="1"/>
  <c r="U470" i="4"/>
  <c r="AG660" i="6" s="1"/>
  <c r="T470" i="4"/>
  <c r="AF660" i="6" s="1"/>
  <c r="S470" i="4"/>
  <c r="AE660" i="6" s="1"/>
  <c r="R470" i="4"/>
  <c r="AD660" i="6" s="1"/>
  <c r="Q470" i="4"/>
  <c r="AC660" i="6" s="1"/>
  <c r="P470" i="4"/>
  <c r="AB660" i="6" s="1"/>
  <c r="V469" i="4"/>
  <c r="AH659" i="6" s="1"/>
  <c r="U469" i="4"/>
  <c r="AG659" i="6" s="1"/>
  <c r="T469" i="4"/>
  <c r="AF659" i="6" s="1"/>
  <c r="S469" i="4"/>
  <c r="AE659" i="6" s="1"/>
  <c r="R469" i="4"/>
  <c r="AD659" i="6" s="1"/>
  <c r="Q469" i="4"/>
  <c r="AC659" i="6" s="1"/>
  <c r="P469" i="4"/>
  <c r="AB659" i="6" s="1"/>
  <c r="V375" i="4"/>
  <c r="AH624" i="6" s="1"/>
  <c r="U375" i="4"/>
  <c r="AG624" i="6" s="1"/>
  <c r="T375" i="4"/>
  <c r="AF624" i="6" s="1"/>
  <c r="S375" i="4"/>
  <c r="AE624" i="6" s="1"/>
  <c r="R375" i="4"/>
  <c r="AD624" i="6" s="1"/>
  <c r="Q375" i="4"/>
  <c r="AC624" i="6" s="1"/>
  <c r="P375" i="4"/>
  <c r="AB624" i="6" s="1"/>
  <c r="P187" i="4"/>
  <c r="AB521" i="6" s="1"/>
  <c r="V187" i="4"/>
  <c r="AH521" i="6" s="1"/>
  <c r="U187" i="4"/>
  <c r="AG521" i="6" s="1"/>
  <c r="T187" i="4"/>
  <c r="AF521" i="6" s="1"/>
  <c r="S187" i="4"/>
  <c r="AE521" i="6" s="1"/>
  <c r="R187" i="4"/>
  <c r="AD521" i="6" s="1"/>
  <c r="Q187" i="4"/>
  <c r="AC521" i="6" s="1"/>
  <c r="O188" i="4"/>
  <c r="C188" i="4" s="1"/>
  <c r="Q188" i="4"/>
  <c r="V88" i="4"/>
  <c r="AH459" i="6" s="1"/>
  <c r="U88" i="4"/>
  <c r="AG459" i="6" s="1"/>
  <c r="T88" i="4"/>
  <c r="AF459" i="6" s="1"/>
  <c r="S88" i="4"/>
  <c r="AE459" i="6" s="1"/>
  <c r="R88" i="4"/>
  <c r="AD459" i="6" s="1"/>
  <c r="Q88" i="4"/>
  <c r="AC459" i="6" s="1"/>
  <c r="P88" i="4"/>
  <c r="AB459" i="6" s="1"/>
  <c r="V87" i="4"/>
  <c r="AH458" i="6" s="1"/>
  <c r="U87" i="4"/>
  <c r="AG458" i="6" s="1"/>
  <c r="T87" i="4"/>
  <c r="AF458" i="6" s="1"/>
  <c r="S87" i="4"/>
  <c r="AE458" i="6" s="1"/>
  <c r="R87" i="4"/>
  <c r="AD458" i="6" s="1"/>
  <c r="Q87" i="4"/>
  <c r="AC458" i="6" s="1"/>
  <c r="P87" i="4"/>
  <c r="AB458" i="6" s="1"/>
  <c r="BN486" i="11" l="1"/>
  <c r="AI486" i="11"/>
  <c r="AO486" i="11" s="1"/>
  <c r="AH486" i="11"/>
  <c r="AN486" i="11" s="1"/>
  <c r="AD486" i="11"/>
  <c r="AM486" i="11" s="1"/>
  <c r="P508" i="4" s="1"/>
  <c r="AL486" i="11"/>
  <c r="BN485" i="11"/>
  <c r="AI485" i="11"/>
  <c r="AO485" i="11" s="1"/>
  <c r="AH485" i="11"/>
  <c r="AN485" i="11" s="1"/>
  <c r="AD485" i="11"/>
  <c r="AM485" i="11" s="1"/>
  <c r="P507" i="4" s="1"/>
  <c r="AL485" i="11"/>
  <c r="Q287" i="6"/>
  <c r="AD487" i="11"/>
  <c r="S287" i="6" s="1"/>
  <c r="AH487" i="11"/>
  <c r="T287" i="6" s="1"/>
  <c r="AI487" i="11"/>
  <c r="U287" i="6" s="1"/>
  <c r="BN487" i="11"/>
  <c r="BN484" i="11"/>
  <c r="AI484" i="11"/>
  <c r="AO484" i="11" s="1"/>
  <c r="AH484" i="11"/>
  <c r="AN484" i="11" s="1"/>
  <c r="AD484" i="11"/>
  <c r="AM484" i="11" s="1"/>
  <c r="P506" i="4" s="1"/>
  <c r="AL484" i="11"/>
  <c r="BN390" i="11"/>
  <c r="AI390" i="11"/>
  <c r="AO390" i="11" s="1"/>
  <c r="AH390" i="11"/>
  <c r="AN390" i="11" s="1"/>
  <c r="AD390" i="11"/>
  <c r="AM390" i="11" s="1"/>
  <c r="P406" i="4" s="1"/>
  <c r="AL390" i="11"/>
  <c r="BN205" i="11"/>
  <c r="AI205" i="11"/>
  <c r="AO205" i="11" s="1"/>
  <c r="AH205" i="11"/>
  <c r="AN205" i="11" s="1"/>
  <c r="AD205" i="11"/>
  <c r="AM205" i="11" s="1"/>
  <c r="P221" i="4" s="1"/>
  <c r="AL205" i="11"/>
  <c r="AO487" i="11" l="1"/>
  <c r="AM487" i="11"/>
  <c r="P509" i="4" s="1"/>
  <c r="AN487" i="11"/>
  <c r="AL487" i="11"/>
  <c r="S285" i="6"/>
  <c r="U285" i="6"/>
  <c r="T285" i="6"/>
  <c r="S286" i="6"/>
  <c r="S284" i="6"/>
  <c r="T286" i="6"/>
  <c r="T284" i="6"/>
  <c r="U286" i="6"/>
  <c r="U284" i="6"/>
  <c r="Q285" i="6"/>
  <c r="Q286" i="6"/>
  <c r="Q284" i="6"/>
  <c r="T243" i="6"/>
  <c r="S243" i="6"/>
  <c r="U243" i="6"/>
  <c r="Q243" i="6"/>
  <c r="T132" i="6"/>
  <c r="Q132" i="6"/>
  <c r="S132" i="6"/>
  <c r="U132" i="6"/>
  <c r="BN104" i="11"/>
  <c r="AI104" i="11"/>
  <c r="AO104" i="11" s="1"/>
  <c r="AH104" i="11"/>
  <c r="AN104" i="11" s="1"/>
  <c r="AD104" i="11"/>
  <c r="AM104" i="11" s="1"/>
  <c r="P113" i="4" s="1"/>
  <c r="AL104" i="11"/>
  <c r="BN105" i="11"/>
  <c r="AI105" i="11"/>
  <c r="AO105" i="11" s="1"/>
  <c r="AH105" i="11"/>
  <c r="AN105" i="11" s="1"/>
  <c r="AD105" i="11"/>
  <c r="AM105" i="11" s="1"/>
  <c r="P114" i="4" s="1"/>
  <c r="AL105" i="11"/>
  <c r="S71" i="6" l="1"/>
  <c r="U71" i="6"/>
  <c r="T72" i="6"/>
  <c r="T71" i="6"/>
  <c r="S72" i="6"/>
  <c r="U72" i="6"/>
  <c r="Q72" i="6"/>
  <c r="Q71" i="6"/>
  <c r="AJ458" i="11"/>
  <c r="AJ455" i="11"/>
  <c r="AJ351" i="11"/>
  <c r="AJ163" i="11"/>
  <c r="AJ71" i="11"/>
  <c r="AJ72" i="11"/>
  <c r="AJ67" i="11"/>
  <c r="AB623" i="11" l="1"/>
  <c r="AB544" i="11"/>
  <c r="AB433" i="11"/>
  <c r="AB343" i="11"/>
  <c r="AB254" i="11"/>
  <c r="AB152" i="11"/>
  <c r="S626" i="11"/>
  <c r="Z626" i="11" s="1"/>
  <c r="AE626" i="11" s="1"/>
  <c r="S627" i="11"/>
  <c r="Z627" i="11" s="1"/>
  <c r="S628" i="11"/>
  <c r="Z628" i="11" s="1"/>
  <c r="AE628" i="11" s="1"/>
  <c r="S629" i="11"/>
  <c r="Z629" i="11" s="1"/>
  <c r="AE629" i="11" s="1"/>
  <c r="S630" i="11"/>
  <c r="Z630" i="11" s="1"/>
  <c r="AE630" i="11" s="1"/>
  <c r="S631" i="11"/>
  <c r="Z631" i="11" s="1"/>
  <c r="AE631" i="11" s="1"/>
  <c r="S547" i="11"/>
  <c r="Z547" i="11" s="1"/>
  <c r="AE547" i="11" s="1"/>
  <c r="S548" i="11"/>
  <c r="Z548" i="11" s="1"/>
  <c r="AE548" i="11" s="1"/>
  <c r="S549" i="11"/>
  <c r="Z549" i="11" s="1"/>
  <c r="AE549" i="11" s="1"/>
  <c r="S550" i="11"/>
  <c r="Z550" i="11" s="1"/>
  <c r="AE550" i="11" s="1"/>
  <c r="S551" i="11"/>
  <c r="Z551" i="11" s="1"/>
  <c r="AE551" i="11" s="1"/>
  <c r="S436" i="11"/>
  <c r="Z436" i="11" s="1"/>
  <c r="AE436" i="11" s="1"/>
  <c r="S437" i="11"/>
  <c r="Z437" i="11" s="1"/>
  <c r="AF437" i="11" s="1"/>
  <c r="S438" i="11"/>
  <c r="Z438" i="11" s="1"/>
  <c r="AE438" i="11" s="1"/>
  <c r="S439" i="11"/>
  <c r="Z439" i="11" s="1"/>
  <c r="AE439" i="11" s="1"/>
  <c r="S440" i="11"/>
  <c r="Z440" i="11" s="1"/>
  <c r="AE440" i="11" s="1"/>
  <c r="S441" i="11"/>
  <c r="Z441" i="11" s="1"/>
  <c r="AE441" i="11" s="1"/>
  <c r="S442" i="11"/>
  <c r="Z442" i="11" s="1"/>
  <c r="AE442" i="11" s="1"/>
  <c r="S443" i="11"/>
  <c r="Z443" i="11" s="1"/>
  <c r="AF443" i="11" s="1"/>
  <c r="S444" i="11"/>
  <c r="Z444" i="11" s="1"/>
  <c r="AE444" i="11" s="1"/>
  <c r="S445" i="11"/>
  <c r="Z445" i="11" s="1"/>
  <c r="AE445" i="11" s="1"/>
  <c r="S446" i="11"/>
  <c r="Z446" i="11" s="1"/>
  <c r="AE446" i="11" s="1"/>
  <c r="S447" i="11"/>
  <c r="Z447" i="11" s="1"/>
  <c r="AF447" i="11" s="1"/>
  <c r="S448" i="11"/>
  <c r="Z448" i="11" s="1"/>
  <c r="AK448" i="11" s="1"/>
  <c r="S449" i="11"/>
  <c r="Z449" i="11" s="1"/>
  <c r="AE449" i="11" s="1"/>
  <c r="S450" i="11"/>
  <c r="Z450" i="11" s="1"/>
  <c r="AE450" i="11" s="1"/>
  <c r="S451" i="11"/>
  <c r="Z451" i="11" s="1"/>
  <c r="AF451" i="11" s="1"/>
  <c r="S452" i="11"/>
  <c r="Z452" i="11" s="1"/>
  <c r="AE452" i="11" s="1"/>
  <c r="S453" i="11"/>
  <c r="Z453" i="11" s="1"/>
  <c r="AE453" i="11" s="1"/>
  <c r="S454" i="11"/>
  <c r="Z454" i="11" s="1"/>
  <c r="AE454" i="11" s="1"/>
  <c r="S455" i="11"/>
  <c r="Z455" i="11" s="1"/>
  <c r="AK455" i="11" s="1"/>
  <c r="S456" i="11"/>
  <c r="Z456" i="11" s="1"/>
  <c r="AE456" i="11" s="1"/>
  <c r="S457" i="11"/>
  <c r="Z457" i="11" s="1"/>
  <c r="AE457" i="11" s="1"/>
  <c r="S458" i="11"/>
  <c r="Z458" i="11" s="1"/>
  <c r="S459" i="11"/>
  <c r="Z459" i="11" s="1"/>
  <c r="AE459" i="11" s="1"/>
  <c r="S346" i="11"/>
  <c r="Z346" i="11" s="1"/>
  <c r="AE346" i="11" s="1"/>
  <c r="S347" i="11"/>
  <c r="Z347" i="11" s="1"/>
  <c r="AE347" i="11" s="1"/>
  <c r="S348" i="11"/>
  <c r="Z348" i="11" s="1"/>
  <c r="AE348" i="11" s="1"/>
  <c r="S349" i="11"/>
  <c r="Z349" i="11" s="1"/>
  <c r="AE349" i="11" s="1"/>
  <c r="S350" i="11"/>
  <c r="Z350" i="11" s="1"/>
  <c r="AE350" i="11" s="1"/>
  <c r="S351" i="11"/>
  <c r="Z351" i="11" s="1"/>
  <c r="AK351" i="11" s="1"/>
  <c r="S352" i="11"/>
  <c r="Z352" i="11" s="1"/>
  <c r="AE352" i="11" s="1"/>
  <c r="S257" i="11"/>
  <c r="S258" i="11"/>
  <c r="S259" i="11"/>
  <c r="Z259" i="11" s="1"/>
  <c r="AE259" i="11" s="1"/>
  <c r="S260" i="11"/>
  <c r="Z260" i="11" s="1"/>
  <c r="AE260" i="11" s="1"/>
  <c r="S261" i="11"/>
  <c r="Z261" i="11" s="1"/>
  <c r="AE261" i="11" s="1"/>
  <c r="S262" i="11"/>
  <c r="Z262" i="11" s="1"/>
  <c r="AE262" i="11" s="1"/>
  <c r="S263" i="11"/>
  <c r="Z263" i="11" s="1"/>
  <c r="AE263" i="11" s="1"/>
  <c r="S264" i="11"/>
  <c r="Z264" i="11" s="1"/>
  <c r="AE264" i="11" s="1"/>
  <c r="S265" i="11"/>
  <c r="Z265" i="11" s="1"/>
  <c r="AE265" i="11" s="1"/>
  <c r="S266" i="11"/>
  <c r="Z266" i="11" s="1"/>
  <c r="AE266" i="11" s="1"/>
  <c r="S157" i="11"/>
  <c r="Z157" i="11" s="1"/>
  <c r="AF157" i="11" s="1"/>
  <c r="S158" i="11"/>
  <c r="Z158" i="11" s="1"/>
  <c r="AE158" i="11" s="1"/>
  <c r="S159" i="11"/>
  <c r="Z159" i="11" s="1"/>
  <c r="AF159" i="11" s="1"/>
  <c r="S160" i="11"/>
  <c r="Z160" i="11" s="1"/>
  <c r="AE160" i="11" s="1"/>
  <c r="S161" i="11"/>
  <c r="Z161" i="11" s="1"/>
  <c r="AF161" i="11" s="1"/>
  <c r="S162" i="11"/>
  <c r="Z162" i="11" s="1"/>
  <c r="AE162" i="11" s="1"/>
  <c r="S163" i="11"/>
  <c r="Z163" i="11" s="1"/>
  <c r="AK163" i="11" s="1"/>
  <c r="S164" i="11"/>
  <c r="Z164" i="11" s="1"/>
  <c r="AE164" i="11" s="1"/>
  <c r="S155" i="11"/>
  <c r="S63" i="11"/>
  <c r="S64" i="11"/>
  <c r="Z64" i="11" s="1"/>
  <c r="AE64" i="11" s="1"/>
  <c r="S65" i="11"/>
  <c r="Z65" i="11" s="1"/>
  <c r="AE65" i="11" s="1"/>
  <c r="S66" i="11"/>
  <c r="Z66" i="11" s="1"/>
  <c r="AE66" i="11" s="1"/>
  <c r="S67" i="11"/>
  <c r="Z67" i="11" s="1"/>
  <c r="AK67" i="11" s="1"/>
  <c r="S68" i="11"/>
  <c r="Z68" i="11" s="1"/>
  <c r="AF68" i="11" s="1"/>
  <c r="S69" i="11"/>
  <c r="Z69" i="11" s="1"/>
  <c r="AE69" i="11" s="1"/>
  <c r="S70" i="11"/>
  <c r="Z70" i="11" s="1"/>
  <c r="AE70" i="11" s="1"/>
  <c r="S71" i="11"/>
  <c r="Z71" i="11" s="1"/>
  <c r="AK71" i="11" s="1"/>
  <c r="S72" i="11"/>
  <c r="Z72" i="11" s="1"/>
  <c r="AK72" i="11" s="1"/>
  <c r="C72" i="11"/>
  <c r="AF64" i="11" l="1"/>
  <c r="AE163" i="11"/>
  <c r="AF459" i="11"/>
  <c r="AF628" i="11"/>
  <c r="AF72" i="11"/>
  <c r="AF259" i="11"/>
  <c r="AF551" i="11"/>
  <c r="AE159" i="11"/>
  <c r="AF263" i="11"/>
  <c r="AF349" i="11"/>
  <c r="AF455" i="11"/>
  <c r="AF439" i="11"/>
  <c r="AF547" i="11"/>
  <c r="AE161" i="11"/>
  <c r="AE157" i="11"/>
  <c r="AF70" i="11"/>
  <c r="AF66" i="11"/>
  <c r="AF265" i="11"/>
  <c r="AF261" i="11"/>
  <c r="AF351" i="11"/>
  <c r="AF347" i="11"/>
  <c r="AF457" i="11"/>
  <c r="AF453" i="11"/>
  <c r="AF449" i="11"/>
  <c r="AF445" i="11"/>
  <c r="AF441" i="11"/>
  <c r="AF549" i="11"/>
  <c r="AF630" i="11"/>
  <c r="AF626" i="11"/>
  <c r="AK458" i="11"/>
  <c r="AF164" i="11"/>
  <c r="AF162" i="11"/>
  <c r="AF160" i="11"/>
  <c r="AF158" i="11"/>
  <c r="AF71" i="11"/>
  <c r="AF69" i="11"/>
  <c r="AF67" i="11"/>
  <c r="AF65" i="11"/>
  <c r="AF266" i="11"/>
  <c r="AF264" i="11"/>
  <c r="AF262" i="11"/>
  <c r="AF260" i="11"/>
  <c r="AF352" i="11"/>
  <c r="AF350" i="11"/>
  <c r="AF348" i="11"/>
  <c r="AF346" i="11"/>
  <c r="AF458" i="11"/>
  <c r="AF456" i="11"/>
  <c r="AF454" i="11"/>
  <c r="AF452" i="11"/>
  <c r="AF450" i="11"/>
  <c r="AF448" i="11"/>
  <c r="AF446" i="11"/>
  <c r="AF444" i="11"/>
  <c r="AF442" i="11"/>
  <c r="AF440" i="11"/>
  <c r="AF438" i="11"/>
  <c r="AF436" i="11"/>
  <c r="AF550" i="11"/>
  <c r="AF548" i="11"/>
  <c r="AF631" i="11"/>
  <c r="AF629" i="11"/>
  <c r="AF627" i="11"/>
  <c r="AF163" i="11"/>
  <c r="AE72" i="11"/>
  <c r="AE71" i="11"/>
  <c r="AE68" i="11"/>
  <c r="AE67" i="11"/>
  <c r="AE351" i="11"/>
  <c r="AE458" i="11"/>
  <c r="AE455" i="11"/>
  <c r="AE451" i="11"/>
  <c r="AE448" i="11"/>
  <c r="AE447" i="11"/>
  <c r="AE443" i="11"/>
  <c r="AE437" i="11"/>
  <c r="AE627" i="11"/>
  <c r="C458" i="11"/>
  <c r="C455" i="11"/>
  <c r="C351" i="11"/>
  <c r="C163" i="11"/>
  <c r="D614" i="11"/>
  <c r="D613" i="11"/>
  <c r="D612" i="11"/>
  <c r="D611" i="11"/>
  <c r="D610" i="11"/>
  <c r="C613" i="11"/>
  <c r="D535" i="11"/>
  <c r="D534" i="11"/>
  <c r="D533" i="11"/>
  <c r="D424" i="11"/>
  <c r="D423" i="11"/>
  <c r="D422" i="11"/>
  <c r="D421" i="11"/>
  <c r="D420" i="11"/>
  <c r="D419" i="11"/>
  <c r="C423" i="11"/>
  <c r="C333" i="11"/>
  <c r="D333" i="11"/>
  <c r="D334" i="11"/>
  <c r="D332" i="11"/>
  <c r="D331" i="11"/>
  <c r="D330" i="11"/>
  <c r="D242" i="11"/>
  <c r="D243" i="11"/>
  <c r="D244" i="11"/>
  <c r="C242" i="11"/>
  <c r="C243" i="11"/>
  <c r="C244" i="11"/>
  <c r="D245" i="11"/>
  <c r="D241" i="11"/>
  <c r="D240" i="11"/>
  <c r="D239" i="11"/>
  <c r="D238" i="11"/>
  <c r="C135" i="11"/>
  <c r="C136" i="11"/>
  <c r="C137" i="11"/>
  <c r="C138" i="11"/>
  <c r="C139" i="11"/>
  <c r="C140" i="11"/>
  <c r="C141" i="11"/>
  <c r="C142" i="11"/>
  <c r="C143" i="11"/>
  <c r="C134" i="11"/>
  <c r="C46" i="11"/>
  <c r="C47" i="11"/>
  <c r="C48" i="11"/>
  <c r="C49" i="11"/>
  <c r="C50" i="11"/>
  <c r="C51" i="11"/>
  <c r="C45" i="11"/>
  <c r="D143" i="11" l="1"/>
  <c r="D142" i="11"/>
  <c r="D141" i="11"/>
  <c r="D140" i="11"/>
  <c r="D139" i="11"/>
  <c r="D138" i="11"/>
  <c r="C71" i="11"/>
  <c r="C67" i="11"/>
  <c r="D51" i="11"/>
  <c r="D50" i="11"/>
  <c r="D23" i="2" l="1"/>
  <c r="E23" i="2"/>
  <c r="F23" i="2"/>
  <c r="G23" i="2"/>
  <c r="H23" i="2"/>
  <c r="I23" i="2"/>
  <c r="J23" i="2"/>
  <c r="AH654" i="11" l="1"/>
  <c r="AI654" i="11"/>
  <c r="AH655" i="11"/>
  <c r="AI655" i="11"/>
  <c r="AH656" i="11"/>
  <c r="AI656" i="11"/>
  <c r="AH657" i="11"/>
  <c r="AI657" i="11"/>
  <c r="AH658" i="11"/>
  <c r="AI658" i="11"/>
  <c r="AH659" i="11"/>
  <c r="AI659" i="11"/>
  <c r="AH660" i="11"/>
  <c r="AI660" i="11"/>
  <c r="AH661" i="11"/>
  <c r="AI661" i="11"/>
  <c r="AH662" i="11"/>
  <c r="AI662" i="11"/>
  <c r="AH663" i="11"/>
  <c r="AI663" i="11"/>
  <c r="AH664" i="11"/>
  <c r="AI664" i="11"/>
  <c r="AH653" i="11"/>
  <c r="AH574" i="11"/>
  <c r="AI574" i="11"/>
  <c r="AH575" i="11"/>
  <c r="AI575" i="11"/>
  <c r="AH576" i="11"/>
  <c r="AI576" i="11"/>
  <c r="AH577" i="11"/>
  <c r="AI577" i="11"/>
  <c r="AH578" i="11"/>
  <c r="AI578" i="11"/>
  <c r="AH579" i="11"/>
  <c r="AI579" i="11"/>
  <c r="AH580" i="11"/>
  <c r="AI580" i="11"/>
  <c r="AH581" i="11"/>
  <c r="AI581" i="11"/>
  <c r="AH582" i="11"/>
  <c r="AI582" i="11"/>
  <c r="AH573" i="11"/>
  <c r="AH492" i="11"/>
  <c r="AI492" i="11"/>
  <c r="AH493" i="11"/>
  <c r="AI493" i="11"/>
  <c r="AH494" i="11"/>
  <c r="AI494" i="11"/>
  <c r="AH495" i="11"/>
  <c r="AI495" i="11"/>
  <c r="AH496" i="11"/>
  <c r="AI496" i="11"/>
  <c r="AH497" i="11"/>
  <c r="AI497" i="11"/>
  <c r="AH498" i="11"/>
  <c r="AI498" i="11"/>
  <c r="AH499" i="11"/>
  <c r="AI499" i="11"/>
  <c r="AH500" i="11"/>
  <c r="AI500" i="11"/>
  <c r="AH501" i="11"/>
  <c r="AI501" i="11"/>
  <c r="AH502" i="11"/>
  <c r="AI502" i="11"/>
  <c r="AH503" i="11"/>
  <c r="AI503" i="11"/>
  <c r="AH504" i="11"/>
  <c r="AI504" i="11"/>
  <c r="AH505" i="11"/>
  <c r="AI505" i="11"/>
  <c r="AH491" i="11"/>
  <c r="AH475" i="11"/>
  <c r="AI475" i="11"/>
  <c r="AH476" i="11"/>
  <c r="AI476" i="11"/>
  <c r="AH477" i="11"/>
  <c r="AI477" i="11"/>
  <c r="AH478" i="11"/>
  <c r="AI478" i="11"/>
  <c r="AH479" i="11"/>
  <c r="AI479" i="11"/>
  <c r="AH480" i="11"/>
  <c r="AI480" i="11"/>
  <c r="AH481" i="11"/>
  <c r="AI481" i="11"/>
  <c r="AH482" i="11"/>
  <c r="AI482" i="11"/>
  <c r="AH483" i="11"/>
  <c r="AI483" i="11"/>
  <c r="AH488" i="11"/>
  <c r="AI488" i="11"/>
  <c r="AI474" i="11"/>
  <c r="AH380" i="11"/>
  <c r="AI380" i="11"/>
  <c r="AH381" i="11"/>
  <c r="AI381" i="11"/>
  <c r="AH382" i="11"/>
  <c r="AI382" i="11"/>
  <c r="AH383" i="11"/>
  <c r="AI383" i="11"/>
  <c r="AH384" i="11"/>
  <c r="AI384" i="11"/>
  <c r="AH385" i="11"/>
  <c r="AI385" i="11"/>
  <c r="AH386" i="11"/>
  <c r="AI386" i="11"/>
  <c r="AH387" i="11"/>
  <c r="AI387" i="11"/>
  <c r="AH388" i="11"/>
  <c r="AI388" i="11"/>
  <c r="AH389" i="11"/>
  <c r="AI389" i="11"/>
  <c r="AH391" i="11"/>
  <c r="AI391" i="11"/>
  <c r="AH379" i="11"/>
  <c r="AH367" i="11"/>
  <c r="AI367" i="11"/>
  <c r="AH368" i="11"/>
  <c r="AI368" i="11"/>
  <c r="AH369" i="11"/>
  <c r="AI369" i="11"/>
  <c r="AH370" i="11"/>
  <c r="AI370" i="11"/>
  <c r="AH371" i="11"/>
  <c r="AI371" i="11"/>
  <c r="AH372" i="11"/>
  <c r="AI372" i="11"/>
  <c r="AH373" i="11"/>
  <c r="AI373" i="11"/>
  <c r="AH374" i="11"/>
  <c r="AI374" i="11"/>
  <c r="AH375" i="11"/>
  <c r="AI375" i="11"/>
  <c r="AH376" i="11"/>
  <c r="AI376" i="11"/>
  <c r="AI366" i="11"/>
  <c r="AH288" i="11"/>
  <c r="AI288" i="11"/>
  <c r="AH289" i="11"/>
  <c r="AI289" i="11"/>
  <c r="AH290" i="11"/>
  <c r="AI290" i="11"/>
  <c r="AH291" i="11"/>
  <c r="AI291" i="11"/>
  <c r="AH292" i="11"/>
  <c r="AI292" i="11"/>
  <c r="AH293" i="11"/>
  <c r="AI293" i="11"/>
  <c r="AH294" i="11"/>
  <c r="AI294" i="11"/>
  <c r="AH295" i="11"/>
  <c r="AI295" i="11"/>
  <c r="AH296" i="11"/>
  <c r="AI296" i="11"/>
  <c r="AH297" i="11"/>
  <c r="AI297" i="11"/>
  <c r="AH298" i="11"/>
  <c r="AI298" i="11"/>
  <c r="AH299" i="11"/>
  <c r="AI299" i="11"/>
  <c r="AH300" i="11"/>
  <c r="AI300" i="11"/>
  <c r="AH301" i="11"/>
  <c r="AI301" i="11"/>
  <c r="AH287" i="11"/>
  <c r="AH281" i="11"/>
  <c r="AI281" i="11"/>
  <c r="AH282" i="11"/>
  <c r="AI282" i="11"/>
  <c r="AH283" i="11"/>
  <c r="AI283" i="11"/>
  <c r="AH284" i="11"/>
  <c r="AI284" i="11"/>
  <c r="AI280" i="11"/>
  <c r="AH193" i="11"/>
  <c r="AI193" i="11"/>
  <c r="AH194" i="11"/>
  <c r="AI194" i="11"/>
  <c r="AH195" i="11"/>
  <c r="AI195" i="11"/>
  <c r="AH196" i="11"/>
  <c r="AI196" i="11"/>
  <c r="AH197" i="11"/>
  <c r="AI197" i="11"/>
  <c r="AH198" i="11"/>
  <c r="AI198" i="11"/>
  <c r="AH199" i="11"/>
  <c r="AI199" i="11"/>
  <c r="AH200" i="11"/>
  <c r="AI200" i="11"/>
  <c r="AH201" i="11"/>
  <c r="AI201" i="11"/>
  <c r="AH202" i="11"/>
  <c r="AI202" i="11"/>
  <c r="AH203" i="11"/>
  <c r="AI203" i="11"/>
  <c r="AH204" i="11"/>
  <c r="AI204" i="11"/>
  <c r="AH206" i="11"/>
  <c r="AI206" i="11"/>
  <c r="AH192" i="11"/>
  <c r="AH179" i="11"/>
  <c r="AI179" i="11"/>
  <c r="AH180" i="11"/>
  <c r="AI180" i="11"/>
  <c r="AH181" i="11"/>
  <c r="AI181" i="11"/>
  <c r="AH182" i="11"/>
  <c r="AI182" i="11"/>
  <c r="AH183" i="11"/>
  <c r="AI183" i="11"/>
  <c r="AH184" i="11"/>
  <c r="AI184" i="11"/>
  <c r="AH185" i="11"/>
  <c r="AI185" i="11"/>
  <c r="AH186" i="11"/>
  <c r="AI186" i="11"/>
  <c r="AH187" i="11"/>
  <c r="AI187" i="11"/>
  <c r="AH188" i="11"/>
  <c r="AI188" i="11"/>
  <c r="AH189" i="11"/>
  <c r="AI189" i="11"/>
  <c r="AI178" i="11"/>
  <c r="AH98" i="11"/>
  <c r="AI98" i="11"/>
  <c r="AH99" i="11"/>
  <c r="AI99" i="11"/>
  <c r="AH100" i="11"/>
  <c r="AI100" i="11"/>
  <c r="AH101" i="11"/>
  <c r="AI101" i="11"/>
  <c r="AH102" i="11"/>
  <c r="AI102" i="11"/>
  <c r="AH103" i="11"/>
  <c r="T70" i="6" s="1"/>
  <c r="AI103" i="11"/>
  <c r="U70" i="6" s="1"/>
  <c r="AH106" i="11"/>
  <c r="AI106" i="11"/>
  <c r="AH97" i="11"/>
  <c r="AH87" i="11"/>
  <c r="AI87" i="11"/>
  <c r="AH88" i="11"/>
  <c r="AI88" i="11"/>
  <c r="AH89" i="11"/>
  <c r="AI89" i="11"/>
  <c r="AH90" i="11"/>
  <c r="AI90" i="11"/>
  <c r="AH91" i="11"/>
  <c r="AI91" i="11"/>
  <c r="AH92" i="11"/>
  <c r="AI92" i="11"/>
  <c r="AH93" i="11"/>
  <c r="AI93" i="11"/>
  <c r="AH94" i="11"/>
  <c r="AI94" i="11"/>
  <c r="AI86" i="11"/>
  <c r="AI653" i="11"/>
  <c r="AI573" i="11"/>
  <c r="AI491" i="11"/>
  <c r="AI379" i="11"/>
  <c r="AI287" i="11"/>
  <c r="AI192" i="11"/>
  <c r="AI97" i="11"/>
  <c r="C142" i="4" l="1"/>
  <c r="C138" i="4"/>
  <c r="AA777" i="6" l="1"/>
  <c r="AH764" i="6"/>
  <c r="AG764" i="6"/>
  <c r="AF764" i="6"/>
  <c r="AE764" i="6"/>
  <c r="AD764" i="6"/>
  <c r="AC764" i="6"/>
  <c r="AA764" i="6"/>
  <c r="AH757" i="6"/>
  <c r="AG757" i="6"/>
  <c r="AF757" i="6"/>
  <c r="AE757" i="6"/>
  <c r="AD757" i="6"/>
  <c r="AC757" i="6"/>
  <c r="AB757" i="6"/>
  <c r="AA733" i="6"/>
  <c r="AH722" i="6"/>
  <c r="AG722" i="6"/>
  <c r="AF722" i="6"/>
  <c r="AE722" i="6"/>
  <c r="AD722" i="6"/>
  <c r="AC722" i="6"/>
  <c r="AA722" i="6"/>
  <c r="AH715" i="6"/>
  <c r="AG715" i="6"/>
  <c r="AF715" i="6"/>
  <c r="AE715" i="6"/>
  <c r="AD715" i="6"/>
  <c r="AC715" i="6"/>
  <c r="AB715" i="6"/>
  <c r="AA679" i="6"/>
  <c r="AH663" i="6"/>
  <c r="AG663" i="6"/>
  <c r="AF663" i="6"/>
  <c r="AE663" i="6"/>
  <c r="AD663" i="6"/>
  <c r="AC663" i="6"/>
  <c r="AA663" i="6"/>
  <c r="AH647" i="6"/>
  <c r="AG647" i="6"/>
  <c r="AF647" i="6"/>
  <c r="AE647" i="6"/>
  <c r="AD647" i="6"/>
  <c r="AC647" i="6"/>
  <c r="AB647" i="6"/>
  <c r="AA647" i="6"/>
  <c r="AA625" i="6"/>
  <c r="AH611" i="6"/>
  <c r="AG611" i="6"/>
  <c r="AF611" i="6"/>
  <c r="AE611" i="6"/>
  <c r="AD611" i="6"/>
  <c r="AC611" i="6"/>
  <c r="AA611" i="6"/>
  <c r="AH599" i="6"/>
  <c r="AG599" i="6"/>
  <c r="AF599" i="6"/>
  <c r="AE599" i="6"/>
  <c r="AD599" i="6"/>
  <c r="AC599" i="6"/>
  <c r="AB599" i="6"/>
  <c r="AA599" i="6"/>
  <c r="AA573" i="6"/>
  <c r="AH557" i="6"/>
  <c r="AG557" i="6"/>
  <c r="AF557" i="6"/>
  <c r="AE557" i="6"/>
  <c r="AD557" i="6"/>
  <c r="AC557" i="6"/>
  <c r="AA557" i="6"/>
  <c r="AH551" i="6"/>
  <c r="AG551" i="6"/>
  <c r="AF551" i="6"/>
  <c r="AE551" i="6"/>
  <c r="AD551" i="6"/>
  <c r="AC551" i="6"/>
  <c r="AB551" i="6"/>
  <c r="AA551" i="6"/>
  <c r="AA522" i="6"/>
  <c r="AH506" i="6"/>
  <c r="AG506" i="6"/>
  <c r="AF506" i="6"/>
  <c r="AE506" i="6"/>
  <c r="AD506" i="6"/>
  <c r="AC506" i="6"/>
  <c r="AA506" i="6"/>
  <c r="AH493" i="6"/>
  <c r="AG493" i="6"/>
  <c r="AF493" i="6"/>
  <c r="AE493" i="6"/>
  <c r="AD493" i="6"/>
  <c r="AC493" i="6"/>
  <c r="AB493" i="6"/>
  <c r="AA493" i="6"/>
  <c r="AA460" i="6"/>
  <c r="AH449" i="6"/>
  <c r="AG449" i="6"/>
  <c r="AF449" i="6"/>
  <c r="AE449" i="6"/>
  <c r="AD449" i="6"/>
  <c r="AC449" i="6"/>
  <c r="AA449" i="6"/>
  <c r="AH439" i="6"/>
  <c r="AG439" i="6"/>
  <c r="AF439" i="6"/>
  <c r="AE439" i="6"/>
  <c r="AD439" i="6"/>
  <c r="AC439" i="6"/>
  <c r="AB439" i="6"/>
  <c r="AA439" i="6"/>
  <c r="AA432" i="6"/>
  <c r="AA430" i="6"/>
  <c r="AA429" i="6"/>
  <c r="AA428" i="6"/>
  <c r="Z405" i="6"/>
  <c r="U386" i="6"/>
  <c r="T386" i="6"/>
  <c r="R386" i="6"/>
  <c r="Q386" i="6"/>
  <c r="P386" i="6"/>
  <c r="P384" i="6"/>
  <c r="Z366" i="6"/>
  <c r="U349" i="6"/>
  <c r="T349" i="6"/>
  <c r="R349" i="6"/>
  <c r="Q349" i="6"/>
  <c r="P349" i="6"/>
  <c r="P347" i="6"/>
  <c r="Z310" i="6"/>
  <c r="U289" i="6"/>
  <c r="T289" i="6"/>
  <c r="R289" i="6"/>
  <c r="Q289" i="6"/>
  <c r="P289" i="6"/>
  <c r="P274" i="6"/>
  <c r="U273" i="6"/>
  <c r="T273" i="6"/>
  <c r="R273" i="6"/>
  <c r="Q273" i="6"/>
  <c r="P271" i="6"/>
  <c r="Z251" i="6"/>
  <c r="U231" i="6"/>
  <c r="T231" i="6"/>
  <c r="R231" i="6"/>
  <c r="Q231" i="6"/>
  <c r="P231" i="6"/>
  <c r="P220" i="6"/>
  <c r="U219" i="6"/>
  <c r="T219" i="6"/>
  <c r="R219" i="6"/>
  <c r="Q219" i="6"/>
  <c r="P217" i="6"/>
  <c r="Z194" i="6"/>
  <c r="U172" i="6"/>
  <c r="T172" i="6"/>
  <c r="R172" i="6"/>
  <c r="Q172" i="6"/>
  <c r="P172" i="6"/>
  <c r="P167" i="6"/>
  <c r="U166" i="6"/>
  <c r="T166" i="6"/>
  <c r="R166" i="6"/>
  <c r="Q166" i="6"/>
  <c r="Q163" i="6"/>
  <c r="P163" i="6"/>
  <c r="Z140" i="6"/>
  <c r="U118" i="6"/>
  <c r="T118" i="6"/>
  <c r="R118" i="6"/>
  <c r="Q118" i="6"/>
  <c r="P118" i="6"/>
  <c r="P106" i="6"/>
  <c r="U105" i="6"/>
  <c r="T105" i="6"/>
  <c r="R105" i="6"/>
  <c r="Q105" i="6"/>
  <c r="P103" i="6"/>
  <c r="U63" i="6"/>
  <c r="T63" i="6"/>
  <c r="R63" i="6"/>
  <c r="Q63" i="6"/>
  <c r="P63" i="6"/>
  <c r="P54" i="6"/>
  <c r="U53" i="6"/>
  <c r="T53" i="6"/>
  <c r="R53" i="6"/>
  <c r="Q53" i="6"/>
  <c r="P51" i="6"/>
  <c r="P43" i="6"/>
  <c r="P41" i="6"/>
  <c r="P40" i="6"/>
  <c r="F34" i="6"/>
  <c r="F33" i="6"/>
  <c r="F32" i="6"/>
  <c r="F31" i="6"/>
  <c r="F30" i="6"/>
  <c r="F29" i="6"/>
  <c r="F28" i="6"/>
  <c r="F27" i="6"/>
  <c r="F26" i="6"/>
  <c r="F25" i="6"/>
  <c r="F24" i="6"/>
  <c r="F23" i="6"/>
  <c r="F22" i="6"/>
  <c r="F21" i="6"/>
  <c r="F20" i="6"/>
  <c r="L19" i="6"/>
  <c r="K19" i="6"/>
  <c r="J19" i="6"/>
  <c r="I19" i="6"/>
  <c r="H19" i="6"/>
  <c r="F19" i="6"/>
  <c r="M18" i="6"/>
  <c r="H18" i="6"/>
  <c r="F16" i="6"/>
  <c r="F14" i="6"/>
  <c r="F11" i="6"/>
  <c r="F10" i="6"/>
  <c r="C2" i="6"/>
  <c r="C1" i="6"/>
  <c r="O679" i="4"/>
  <c r="O680" i="4" s="1"/>
  <c r="O681" i="4" s="1"/>
  <c r="O682" i="4" s="1"/>
  <c r="O683" i="4" s="1"/>
  <c r="O684" i="4" s="1"/>
  <c r="O685" i="4" s="1"/>
  <c r="O686" i="4" s="1"/>
  <c r="O687" i="4" s="1"/>
  <c r="O688" i="4" s="1"/>
  <c r="O689" i="4" s="1"/>
  <c r="O690" i="4" s="1"/>
  <c r="P669" i="4"/>
  <c r="Q665" i="4"/>
  <c r="AD777" i="6" s="1"/>
  <c r="O665" i="4"/>
  <c r="C665" i="4" s="1"/>
  <c r="V664" i="4"/>
  <c r="AH776" i="6" s="1"/>
  <c r="U664" i="4"/>
  <c r="AG776" i="6" s="1"/>
  <c r="T664" i="4"/>
  <c r="AF776" i="6" s="1"/>
  <c r="S664" i="4"/>
  <c r="AE776" i="6" s="1"/>
  <c r="R664" i="4"/>
  <c r="AD776" i="6" s="1"/>
  <c r="Q664" i="4"/>
  <c r="AC776" i="6" s="1"/>
  <c r="P664" i="4"/>
  <c r="AB776" i="6" s="1"/>
  <c r="V663" i="4"/>
  <c r="AH775" i="6" s="1"/>
  <c r="U663" i="4"/>
  <c r="AG775" i="6" s="1"/>
  <c r="T663" i="4"/>
  <c r="AF775" i="6" s="1"/>
  <c r="S663" i="4"/>
  <c r="AE775" i="6" s="1"/>
  <c r="R663" i="4"/>
  <c r="AD775" i="6" s="1"/>
  <c r="Q663" i="4"/>
  <c r="AC775" i="6" s="1"/>
  <c r="P663" i="4"/>
  <c r="AB775" i="6" s="1"/>
  <c r="V662" i="4"/>
  <c r="AH774" i="6" s="1"/>
  <c r="U662" i="4"/>
  <c r="AG774" i="6" s="1"/>
  <c r="T662" i="4"/>
  <c r="AF774" i="6" s="1"/>
  <c r="S662" i="4"/>
  <c r="AE774" i="6" s="1"/>
  <c r="R662" i="4"/>
  <c r="AD774" i="6" s="1"/>
  <c r="Q662" i="4"/>
  <c r="AC774" i="6" s="1"/>
  <c r="P662" i="4"/>
  <c r="AB774" i="6" s="1"/>
  <c r="V661" i="4"/>
  <c r="AH773" i="6" s="1"/>
  <c r="U661" i="4"/>
  <c r="AG773" i="6" s="1"/>
  <c r="T661" i="4"/>
  <c r="AF773" i="6" s="1"/>
  <c r="S661" i="4"/>
  <c r="AE773" i="6" s="1"/>
  <c r="R661" i="4"/>
  <c r="AD773" i="6" s="1"/>
  <c r="Q661" i="4"/>
  <c r="AC773" i="6" s="1"/>
  <c r="P661" i="4"/>
  <c r="AB773" i="6" s="1"/>
  <c r="V660" i="4"/>
  <c r="AH772" i="6" s="1"/>
  <c r="U660" i="4"/>
  <c r="AG772" i="6" s="1"/>
  <c r="T660" i="4"/>
  <c r="AF772" i="6" s="1"/>
  <c r="S660" i="4"/>
  <c r="AE772" i="6" s="1"/>
  <c r="R660" i="4"/>
  <c r="AD772" i="6" s="1"/>
  <c r="Q660" i="4"/>
  <c r="AC772" i="6" s="1"/>
  <c r="P660" i="4"/>
  <c r="AB772" i="6" s="1"/>
  <c r="V659" i="4"/>
  <c r="AH771" i="6" s="1"/>
  <c r="U659" i="4"/>
  <c r="AG771" i="6" s="1"/>
  <c r="T659" i="4"/>
  <c r="AF771" i="6" s="1"/>
  <c r="S659" i="4"/>
  <c r="AE771" i="6" s="1"/>
  <c r="R659" i="4"/>
  <c r="AD771" i="6" s="1"/>
  <c r="Q659" i="4"/>
  <c r="AC771" i="6" s="1"/>
  <c r="P659" i="4"/>
  <c r="AB771" i="6" s="1"/>
  <c r="V658" i="4"/>
  <c r="AH770" i="6" s="1"/>
  <c r="U658" i="4"/>
  <c r="AG770" i="6" s="1"/>
  <c r="T658" i="4"/>
  <c r="AF770" i="6" s="1"/>
  <c r="S658" i="4"/>
  <c r="AE770" i="6" s="1"/>
  <c r="R658" i="4"/>
  <c r="AD770" i="6" s="1"/>
  <c r="Q658" i="4"/>
  <c r="AC770" i="6" s="1"/>
  <c r="P658" i="4"/>
  <c r="AB770" i="6" s="1"/>
  <c r="V657" i="4"/>
  <c r="AH769" i="6" s="1"/>
  <c r="U657" i="4"/>
  <c r="AG769" i="6" s="1"/>
  <c r="T657" i="4"/>
  <c r="AF769" i="6" s="1"/>
  <c r="S657" i="4"/>
  <c r="AE769" i="6" s="1"/>
  <c r="R657" i="4"/>
  <c r="AD769" i="6" s="1"/>
  <c r="Q657" i="4"/>
  <c r="AC769" i="6" s="1"/>
  <c r="P657" i="4"/>
  <c r="AB769" i="6" s="1"/>
  <c r="V656" i="4"/>
  <c r="AH768" i="6" s="1"/>
  <c r="U656" i="4"/>
  <c r="AG768" i="6" s="1"/>
  <c r="T656" i="4"/>
  <c r="AF768" i="6" s="1"/>
  <c r="S656" i="4"/>
  <c r="AE768" i="6" s="1"/>
  <c r="R656" i="4"/>
  <c r="AD768" i="6" s="1"/>
  <c r="Q656" i="4"/>
  <c r="AC768" i="6" s="1"/>
  <c r="P656" i="4"/>
  <c r="AB768" i="6" s="1"/>
  <c r="V655" i="4"/>
  <c r="AH767" i="6" s="1"/>
  <c r="U655" i="4"/>
  <c r="AG767" i="6" s="1"/>
  <c r="T655" i="4"/>
  <c r="AF767" i="6" s="1"/>
  <c r="S655" i="4"/>
  <c r="AE767" i="6" s="1"/>
  <c r="R655" i="4"/>
  <c r="AD767" i="6" s="1"/>
  <c r="Q655" i="4"/>
  <c r="AC767" i="6" s="1"/>
  <c r="P655" i="4"/>
  <c r="AB767" i="6" s="1"/>
  <c r="V654" i="4"/>
  <c r="AH766" i="6" s="1"/>
  <c r="U654" i="4"/>
  <c r="AG766" i="6" s="1"/>
  <c r="T654" i="4"/>
  <c r="AF766" i="6" s="1"/>
  <c r="S654" i="4"/>
  <c r="AE766" i="6" s="1"/>
  <c r="R654" i="4"/>
  <c r="AD766" i="6" s="1"/>
  <c r="Q654" i="4"/>
  <c r="AC766" i="6" s="1"/>
  <c r="P654" i="4"/>
  <c r="AB766" i="6" s="1"/>
  <c r="V653" i="4"/>
  <c r="AH765" i="6" s="1"/>
  <c r="U653" i="4"/>
  <c r="AG765" i="6" s="1"/>
  <c r="T653" i="4"/>
  <c r="AF765" i="6" s="1"/>
  <c r="S653" i="4"/>
  <c r="AE765" i="6" s="1"/>
  <c r="R653" i="4"/>
  <c r="AD765" i="6" s="1"/>
  <c r="Q653" i="4"/>
  <c r="AC765" i="6" s="1"/>
  <c r="O653" i="4"/>
  <c r="C653" i="4" s="1"/>
  <c r="P653" i="4"/>
  <c r="AB765" i="6" s="1"/>
  <c r="O652" i="4"/>
  <c r="J652" i="4"/>
  <c r="I652" i="4"/>
  <c r="H652" i="4"/>
  <c r="G652" i="4"/>
  <c r="F652" i="4"/>
  <c r="E652" i="4"/>
  <c r="D652" i="4"/>
  <c r="C652" i="4"/>
  <c r="V651" i="4"/>
  <c r="J651" i="4" s="1"/>
  <c r="U651" i="4"/>
  <c r="I651" i="4" s="1"/>
  <c r="T651" i="4"/>
  <c r="H651" i="4" s="1"/>
  <c r="S651" i="4"/>
  <c r="G651" i="4" s="1"/>
  <c r="R651" i="4"/>
  <c r="F651" i="4" s="1"/>
  <c r="Q651" i="4"/>
  <c r="E651" i="4" s="1"/>
  <c r="V650" i="4"/>
  <c r="AH763" i="6" s="1"/>
  <c r="U650" i="4"/>
  <c r="AG763" i="6" s="1"/>
  <c r="T650" i="4"/>
  <c r="AF763" i="6" s="1"/>
  <c r="S650" i="4"/>
  <c r="AE763" i="6" s="1"/>
  <c r="R650" i="4"/>
  <c r="AD763" i="6" s="1"/>
  <c r="Q650" i="4"/>
  <c r="AC763" i="6" s="1"/>
  <c r="D650" i="4"/>
  <c r="P650" i="4" s="1"/>
  <c r="AB763" i="6" s="1"/>
  <c r="V649" i="4"/>
  <c r="AH762" i="6" s="1"/>
  <c r="U649" i="4"/>
  <c r="AG762" i="6" s="1"/>
  <c r="T649" i="4"/>
  <c r="AF762" i="6" s="1"/>
  <c r="S649" i="4"/>
  <c r="AE762" i="6" s="1"/>
  <c r="R649" i="4"/>
  <c r="AD762" i="6" s="1"/>
  <c r="Q649" i="4"/>
  <c r="AC762" i="6" s="1"/>
  <c r="D649" i="4"/>
  <c r="P649" i="4" s="1"/>
  <c r="AB762" i="6" s="1"/>
  <c r="V648" i="4"/>
  <c r="AH761" i="6" s="1"/>
  <c r="U648" i="4"/>
  <c r="AG761" i="6" s="1"/>
  <c r="T648" i="4"/>
  <c r="AF761" i="6" s="1"/>
  <c r="S648" i="4"/>
  <c r="AE761" i="6" s="1"/>
  <c r="R648" i="4"/>
  <c r="AD761" i="6" s="1"/>
  <c r="Q648" i="4"/>
  <c r="AC761" i="6" s="1"/>
  <c r="D648" i="4"/>
  <c r="P648" i="4" s="1"/>
  <c r="AB761" i="6" s="1"/>
  <c r="V647" i="4"/>
  <c r="AH760" i="6" s="1"/>
  <c r="U647" i="4"/>
  <c r="AG760" i="6" s="1"/>
  <c r="T647" i="4"/>
  <c r="AF760" i="6" s="1"/>
  <c r="S647" i="4"/>
  <c r="AE760" i="6" s="1"/>
  <c r="R647" i="4"/>
  <c r="AD760" i="6" s="1"/>
  <c r="Q647" i="4"/>
  <c r="AC760" i="6" s="1"/>
  <c r="D647" i="4"/>
  <c r="P647" i="4" s="1"/>
  <c r="AB760" i="6" s="1"/>
  <c r="V646" i="4"/>
  <c r="AH759" i="6" s="1"/>
  <c r="U646" i="4"/>
  <c r="AG759" i="6" s="1"/>
  <c r="T646" i="4"/>
  <c r="AF759" i="6" s="1"/>
  <c r="S646" i="4"/>
  <c r="AE759" i="6" s="1"/>
  <c r="R646" i="4"/>
  <c r="AD759" i="6" s="1"/>
  <c r="Q646" i="4"/>
  <c r="AC759" i="6" s="1"/>
  <c r="D646" i="4"/>
  <c r="P646" i="4" s="1"/>
  <c r="AB759" i="6" s="1"/>
  <c r="V645" i="4"/>
  <c r="AH758" i="6" s="1"/>
  <c r="U645" i="4"/>
  <c r="AG758" i="6" s="1"/>
  <c r="T645" i="4"/>
  <c r="AF758" i="6" s="1"/>
  <c r="S645" i="4"/>
  <c r="AE758" i="6" s="1"/>
  <c r="R645" i="4"/>
  <c r="AD758" i="6" s="1"/>
  <c r="Q645" i="4"/>
  <c r="AC758" i="6" s="1"/>
  <c r="O645" i="4"/>
  <c r="D645" i="4"/>
  <c r="P645" i="4" s="1"/>
  <c r="AB758" i="6" s="1"/>
  <c r="C645" i="4"/>
  <c r="O644" i="4"/>
  <c r="C644" i="4" s="1"/>
  <c r="J644" i="4"/>
  <c r="I644" i="4"/>
  <c r="H644" i="4"/>
  <c r="G644" i="4"/>
  <c r="F644" i="4"/>
  <c r="E644" i="4"/>
  <c r="D644" i="4"/>
  <c r="V643" i="4"/>
  <c r="J643" i="4" s="1"/>
  <c r="U643" i="4"/>
  <c r="T643" i="4"/>
  <c r="H643" i="4" s="1"/>
  <c r="S643" i="4"/>
  <c r="G643" i="4" s="1"/>
  <c r="R643" i="4"/>
  <c r="E643" i="4" s="1"/>
  <c r="Q643" i="4"/>
  <c r="P643" i="4"/>
  <c r="D643" i="4" s="1"/>
  <c r="I643" i="4"/>
  <c r="O636" i="4"/>
  <c r="O635" i="4"/>
  <c r="C634" i="4"/>
  <c r="C633" i="4"/>
  <c r="C632" i="4"/>
  <c r="C631" i="4"/>
  <c r="C630" i="4"/>
  <c r="C629" i="4"/>
  <c r="C628" i="4"/>
  <c r="C627" i="4"/>
  <c r="H626" i="4"/>
  <c r="O624" i="4"/>
  <c r="C624" i="4" s="1"/>
  <c r="O621" i="4"/>
  <c r="O599" i="4"/>
  <c r="O600" i="4" s="1"/>
  <c r="O601" i="4" s="1"/>
  <c r="O602" i="4" s="1"/>
  <c r="O603" i="4" s="1"/>
  <c r="O604" i="4" s="1"/>
  <c r="O605" i="4" s="1"/>
  <c r="O606" i="4" s="1"/>
  <c r="O607" i="4" s="1"/>
  <c r="O608" i="4" s="1"/>
  <c r="P589" i="4"/>
  <c r="Q585" i="4"/>
  <c r="AD733" i="6" s="1"/>
  <c r="O585" i="4"/>
  <c r="C585" i="4" s="1"/>
  <c r="V584" i="4"/>
  <c r="AH732" i="6" s="1"/>
  <c r="U584" i="4"/>
  <c r="AG732" i="6" s="1"/>
  <c r="T584" i="4"/>
  <c r="AF732" i="6" s="1"/>
  <c r="S584" i="4"/>
  <c r="AE732" i="6" s="1"/>
  <c r="R584" i="4"/>
  <c r="AD732" i="6" s="1"/>
  <c r="Q584" i="4"/>
  <c r="AC732" i="6" s="1"/>
  <c r="P584" i="4"/>
  <c r="AB732" i="6" s="1"/>
  <c r="V583" i="4"/>
  <c r="AH731" i="6" s="1"/>
  <c r="U583" i="4"/>
  <c r="AG731" i="6" s="1"/>
  <c r="T583" i="4"/>
  <c r="AF731" i="6" s="1"/>
  <c r="S583" i="4"/>
  <c r="AE731" i="6" s="1"/>
  <c r="R583" i="4"/>
  <c r="AD731" i="6" s="1"/>
  <c r="Q583" i="4"/>
  <c r="AC731" i="6" s="1"/>
  <c r="P583" i="4"/>
  <c r="AB731" i="6" s="1"/>
  <c r="V582" i="4"/>
  <c r="AH730" i="6" s="1"/>
  <c r="U582" i="4"/>
  <c r="AG730" i="6" s="1"/>
  <c r="T582" i="4"/>
  <c r="AF730" i="6" s="1"/>
  <c r="S582" i="4"/>
  <c r="AE730" i="6" s="1"/>
  <c r="R582" i="4"/>
  <c r="AD730" i="6" s="1"/>
  <c r="Q582" i="4"/>
  <c r="AC730" i="6" s="1"/>
  <c r="P582" i="4"/>
  <c r="AB730" i="6" s="1"/>
  <c r="V581" i="4"/>
  <c r="AH729" i="6" s="1"/>
  <c r="U581" i="4"/>
  <c r="AG729" i="6" s="1"/>
  <c r="T581" i="4"/>
  <c r="AF729" i="6" s="1"/>
  <c r="S581" i="4"/>
  <c r="AE729" i="6" s="1"/>
  <c r="R581" i="4"/>
  <c r="AD729" i="6" s="1"/>
  <c r="Q581" i="4"/>
  <c r="AC729" i="6" s="1"/>
  <c r="P581" i="4"/>
  <c r="AB729" i="6" s="1"/>
  <c r="V580" i="4"/>
  <c r="AH728" i="6" s="1"/>
  <c r="U580" i="4"/>
  <c r="AG728" i="6" s="1"/>
  <c r="T580" i="4"/>
  <c r="AF728" i="6" s="1"/>
  <c r="S580" i="4"/>
  <c r="AE728" i="6" s="1"/>
  <c r="R580" i="4"/>
  <c r="AD728" i="6" s="1"/>
  <c r="Q580" i="4"/>
  <c r="AC728" i="6" s="1"/>
  <c r="P580" i="4"/>
  <c r="AB728" i="6" s="1"/>
  <c r="V579" i="4"/>
  <c r="AH727" i="6" s="1"/>
  <c r="U579" i="4"/>
  <c r="AG727" i="6" s="1"/>
  <c r="T579" i="4"/>
  <c r="AF727" i="6" s="1"/>
  <c r="S579" i="4"/>
  <c r="AE727" i="6" s="1"/>
  <c r="R579" i="4"/>
  <c r="AD727" i="6" s="1"/>
  <c r="Q579" i="4"/>
  <c r="AC727" i="6" s="1"/>
  <c r="P579" i="4"/>
  <c r="AB727" i="6" s="1"/>
  <c r="V578" i="4"/>
  <c r="AH726" i="6" s="1"/>
  <c r="U578" i="4"/>
  <c r="AG726" i="6" s="1"/>
  <c r="T578" i="4"/>
  <c r="AF726" i="6" s="1"/>
  <c r="S578" i="4"/>
  <c r="AE726" i="6" s="1"/>
  <c r="R578" i="4"/>
  <c r="AD726" i="6" s="1"/>
  <c r="Q578" i="4"/>
  <c r="AC726" i="6" s="1"/>
  <c r="P578" i="4"/>
  <c r="AB726" i="6" s="1"/>
  <c r="V577" i="4"/>
  <c r="AH725" i="6" s="1"/>
  <c r="U577" i="4"/>
  <c r="AG725" i="6" s="1"/>
  <c r="T577" i="4"/>
  <c r="AF725" i="6" s="1"/>
  <c r="S577" i="4"/>
  <c r="AE725" i="6" s="1"/>
  <c r="R577" i="4"/>
  <c r="AD725" i="6" s="1"/>
  <c r="Q577" i="4"/>
  <c r="AC725" i="6" s="1"/>
  <c r="P577" i="4"/>
  <c r="AB725" i="6" s="1"/>
  <c r="V576" i="4"/>
  <c r="AH724" i="6" s="1"/>
  <c r="U576" i="4"/>
  <c r="AG724" i="6" s="1"/>
  <c r="T576" i="4"/>
  <c r="AF724" i="6" s="1"/>
  <c r="S576" i="4"/>
  <c r="AE724" i="6" s="1"/>
  <c r="R576" i="4"/>
  <c r="AD724" i="6" s="1"/>
  <c r="Q576" i="4"/>
  <c r="AC724" i="6" s="1"/>
  <c r="P576" i="4"/>
  <c r="AB724" i="6" s="1"/>
  <c r="V575" i="4"/>
  <c r="AH723" i="6" s="1"/>
  <c r="U575" i="4"/>
  <c r="AG723" i="6" s="1"/>
  <c r="T575" i="4"/>
  <c r="AF723" i="6" s="1"/>
  <c r="S575" i="4"/>
  <c r="AE723" i="6" s="1"/>
  <c r="R575" i="4"/>
  <c r="AD723" i="6" s="1"/>
  <c r="Q575" i="4"/>
  <c r="AC723" i="6" s="1"/>
  <c r="O575" i="4"/>
  <c r="C575" i="4" s="1"/>
  <c r="P575" i="4"/>
  <c r="AB723" i="6" s="1"/>
  <c r="O574" i="4"/>
  <c r="C574" i="4" s="1"/>
  <c r="J574" i="4"/>
  <c r="I574" i="4"/>
  <c r="H574" i="4"/>
  <c r="G574" i="4"/>
  <c r="F574" i="4"/>
  <c r="E574" i="4"/>
  <c r="D574" i="4"/>
  <c r="V573" i="4"/>
  <c r="U573" i="4"/>
  <c r="I573" i="4" s="1"/>
  <c r="T573" i="4"/>
  <c r="H573" i="4" s="1"/>
  <c r="S573" i="4"/>
  <c r="G573" i="4" s="1"/>
  <c r="R573" i="4"/>
  <c r="F573" i="4" s="1"/>
  <c r="Q573" i="4"/>
  <c r="E573" i="4" s="1"/>
  <c r="J573" i="4"/>
  <c r="V572" i="4"/>
  <c r="AH721" i="6" s="1"/>
  <c r="U572" i="4"/>
  <c r="AG721" i="6" s="1"/>
  <c r="T572" i="4"/>
  <c r="AF721" i="6" s="1"/>
  <c r="S572" i="4"/>
  <c r="AE721" i="6" s="1"/>
  <c r="R572" i="4"/>
  <c r="AD721" i="6" s="1"/>
  <c r="Q572" i="4"/>
  <c r="AC721" i="6" s="1"/>
  <c r="D572" i="4"/>
  <c r="P572" i="4" s="1"/>
  <c r="AB721" i="6" s="1"/>
  <c r="V571" i="4"/>
  <c r="AH720" i="6" s="1"/>
  <c r="U571" i="4"/>
  <c r="AG720" i="6" s="1"/>
  <c r="T571" i="4"/>
  <c r="AF720" i="6" s="1"/>
  <c r="S571" i="4"/>
  <c r="AE720" i="6" s="1"/>
  <c r="R571" i="4"/>
  <c r="AD720" i="6" s="1"/>
  <c r="Q571" i="4"/>
  <c r="AC720" i="6" s="1"/>
  <c r="D571" i="4"/>
  <c r="P571" i="4" s="1"/>
  <c r="AB720" i="6" s="1"/>
  <c r="V570" i="4"/>
  <c r="AH719" i="6" s="1"/>
  <c r="U570" i="4"/>
  <c r="AG719" i="6" s="1"/>
  <c r="T570" i="4"/>
  <c r="AF719" i="6" s="1"/>
  <c r="S570" i="4"/>
  <c r="AE719" i="6" s="1"/>
  <c r="R570" i="4"/>
  <c r="AD719" i="6" s="1"/>
  <c r="Q570" i="4"/>
  <c r="AC719" i="6" s="1"/>
  <c r="D570" i="4"/>
  <c r="P570" i="4" s="1"/>
  <c r="AB719" i="6" s="1"/>
  <c r="V569" i="4"/>
  <c r="AH718" i="6" s="1"/>
  <c r="U569" i="4"/>
  <c r="AG718" i="6" s="1"/>
  <c r="T569" i="4"/>
  <c r="AF718" i="6" s="1"/>
  <c r="S569" i="4"/>
  <c r="AE718" i="6" s="1"/>
  <c r="R569" i="4"/>
  <c r="AD718" i="6" s="1"/>
  <c r="Q569" i="4"/>
  <c r="AC718" i="6" s="1"/>
  <c r="D569" i="4"/>
  <c r="P569" i="4" s="1"/>
  <c r="AB718" i="6" s="1"/>
  <c r="V568" i="4"/>
  <c r="AH717" i="6" s="1"/>
  <c r="U568" i="4"/>
  <c r="AG717" i="6" s="1"/>
  <c r="T568" i="4"/>
  <c r="AF717" i="6" s="1"/>
  <c r="S568" i="4"/>
  <c r="AE717" i="6" s="1"/>
  <c r="R568" i="4"/>
  <c r="AD717" i="6" s="1"/>
  <c r="Q568" i="4"/>
  <c r="AC717" i="6" s="1"/>
  <c r="D568" i="4"/>
  <c r="P568" i="4" s="1"/>
  <c r="AB717" i="6" s="1"/>
  <c r="V567" i="4"/>
  <c r="AH716" i="6" s="1"/>
  <c r="U567" i="4"/>
  <c r="AG716" i="6" s="1"/>
  <c r="T567" i="4"/>
  <c r="AF716" i="6" s="1"/>
  <c r="S567" i="4"/>
  <c r="AE716" i="6" s="1"/>
  <c r="R567" i="4"/>
  <c r="AD716" i="6" s="1"/>
  <c r="Q567" i="4"/>
  <c r="AC716" i="6" s="1"/>
  <c r="O567" i="4"/>
  <c r="C567" i="4" s="1"/>
  <c r="D567" i="4"/>
  <c r="P567" i="4" s="1"/>
  <c r="AB716" i="6" s="1"/>
  <c r="O566" i="4"/>
  <c r="J566" i="4"/>
  <c r="I566" i="4"/>
  <c r="H566" i="4"/>
  <c r="G566" i="4"/>
  <c r="F566" i="4"/>
  <c r="E566" i="4"/>
  <c r="D566" i="4"/>
  <c r="C566" i="4"/>
  <c r="V565" i="4"/>
  <c r="J565" i="4" s="1"/>
  <c r="U565" i="4"/>
  <c r="I565" i="4" s="1"/>
  <c r="T565" i="4"/>
  <c r="H565" i="4" s="1"/>
  <c r="S565" i="4"/>
  <c r="G565" i="4" s="1"/>
  <c r="R565" i="4"/>
  <c r="E565" i="4" s="1"/>
  <c r="Q565" i="4"/>
  <c r="P565" i="4"/>
  <c r="D565" i="4" s="1"/>
  <c r="O558" i="4"/>
  <c r="O557" i="4"/>
  <c r="C556" i="4"/>
  <c r="C555" i="4"/>
  <c r="C554" i="4"/>
  <c r="C553" i="4"/>
  <c r="C552" i="4"/>
  <c r="C551" i="4"/>
  <c r="C550" i="4"/>
  <c r="C549" i="4"/>
  <c r="C548" i="4"/>
  <c r="C547" i="4"/>
  <c r="H546" i="4"/>
  <c r="O544" i="4"/>
  <c r="C544" i="4" s="1"/>
  <c r="O541" i="4"/>
  <c r="O513" i="4"/>
  <c r="O514" i="4" s="1"/>
  <c r="O515" i="4" s="1"/>
  <c r="O516" i="4" s="1"/>
  <c r="O517" i="4" s="1"/>
  <c r="O518" i="4" s="1"/>
  <c r="O519" i="4" s="1"/>
  <c r="O520" i="4" s="1"/>
  <c r="O521" i="4" s="1"/>
  <c r="O522" i="4" s="1"/>
  <c r="O523" i="4" s="1"/>
  <c r="O524" i="4" s="1"/>
  <c r="O525" i="4" s="1"/>
  <c r="O526" i="4" s="1"/>
  <c r="O527" i="4" s="1"/>
  <c r="O496" i="4"/>
  <c r="O497" i="4" s="1"/>
  <c r="O498" i="4" s="1"/>
  <c r="O499" i="4" s="1"/>
  <c r="O500" i="4" s="1"/>
  <c r="O501" i="4" s="1"/>
  <c r="P494" i="4"/>
  <c r="Q490" i="4"/>
  <c r="AD679" i="6" s="1"/>
  <c r="O490" i="4"/>
  <c r="C490" i="4" s="1"/>
  <c r="V489" i="4"/>
  <c r="AH678" i="6" s="1"/>
  <c r="U489" i="4"/>
  <c r="AG678" i="6" s="1"/>
  <c r="T489" i="4"/>
  <c r="AF678" i="6" s="1"/>
  <c r="S489" i="4"/>
  <c r="AE678" i="6" s="1"/>
  <c r="R489" i="4"/>
  <c r="AD678" i="6" s="1"/>
  <c r="Q489" i="4"/>
  <c r="AC678" i="6" s="1"/>
  <c r="P489" i="4"/>
  <c r="AB678" i="6" s="1"/>
  <c r="V488" i="4"/>
  <c r="AH677" i="6" s="1"/>
  <c r="U488" i="4"/>
  <c r="AG677" i="6" s="1"/>
  <c r="T488" i="4"/>
  <c r="AF677" i="6" s="1"/>
  <c r="S488" i="4"/>
  <c r="AE677" i="6" s="1"/>
  <c r="R488" i="4"/>
  <c r="AD677" i="6" s="1"/>
  <c r="Q488" i="4"/>
  <c r="AC677" i="6" s="1"/>
  <c r="P488" i="4"/>
  <c r="AB677" i="6" s="1"/>
  <c r="V487" i="4"/>
  <c r="AH676" i="6" s="1"/>
  <c r="U487" i="4"/>
  <c r="AG676" i="6" s="1"/>
  <c r="T487" i="4"/>
  <c r="AF676" i="6" s="1"/>
  <c r="S487" i="4"/>
  <c r="AE676" i="6" s="1"/>
  <c r="R487" i="4"/>
  <c r="AD676" i="6" s="1"/>
  <c r="Q487" i="4"/>
  <c r="AC676" i="6" s="1"/>
  <c r="P487" i="4"/>
  <c r="AB676" i="6" s="1"/>
  <c r="V486" i="4"/>
  <c r="AH675" i="6" s="1"/>
  <c r="U486" i="4"/>
  <c r="AG675" i="6" s="1"/>
  <c r="T486" i="4"/>
  <c r="AF675" i="6" s="1"/>
  <c r="S486" i="4"/>
  <c r="AE675" i="6" s="1"/>
  <c r="R486" i="4"/>
  <c r="AD675" i="6" s="1"/>
  <c r="Q486" i="4"/>
  <c r="AC675" i="6" s="1"/>
  <c r="P486" i="4"/>
  <c r="AB675" i="6" s="1"/>
  <c r="V485" i="4"/>
  <c r="AH674" i="6" s="1"/>
  <c r="U485" i="4"/>
  <c r="AG674" i="6" s="1"/>
  <c r="T485" i="4"/>
  <c r="AF674" i="6" s="1"/>
  <c r="S485" i="4"/>
  <c r="AE674" i="6" s="1"/>
  <c r="R485" i="4"/>
  <c r="AD674" i="6" s="1"/>
  <c r="Q485" i="4"/>
  <c r="AC674" i="6" s="1"/>
  <c r="P485" i="4"/>
  <c r="AB674" i="6" s="1"/>
  <c r="V484" i="4"/>
  <c r="AH673" i="6" s="1"/>
  <c r="U484" i="4"/>
  <c r="AG673" i="6" s="1"/>
  <c r="T484" i="4"/>
  <c r="AF673" i="6" s="1"/>
  <c r="S484" i="4"/>
  <c r="AE673" i="6" s="1"/>
  <c r="R484" i="4"/>
  <c r="AD673" i="6" s="1"/>
  <c r="Q484" i="4"/>
  <c r="AC673" i="6" s="1"/>
  <c r="P484" i="4"/>
  <c r="AB673" i="6" s="1"/>
  <c r="V483" i="4"/>
  <c r="AH672" i="6" s="1"/>
  <c r="U483" i="4"/>
  <c r="AG672" i="6" s="1"/>
  <c r="T483" i="4"/>
  <c r="AF672" i="6" s="1"/>
  <c r="S483" i="4"/>
  <c r="AE672" i="6" s="1"/>
  <c r="R483" i="4"/>
  <c r="AD672" i="6" s="1"/>
  <c r="Q483" i="4"/>
  <c r="AC672" i="6" s="1"/>
  <c r="P483" i="4"/>
  <c r="AB672" i="6" s="1"/>
  <c r="V482" i="4"/>
  <c r="AH671" i="6" s="1"/>
  <c r="U482" i="4"/>
  <c r="AG671" i="6" s="1"/>
  <c r="T482" i="4"/>
  <c r="AF671" i="6" s="1"/>
  <c r="S482" i="4"/>
  <c r="AE671" i="6" s="1"/>
  <c r="R482" i="4"/>
  <c r="AD671" i="6" s="1"/>
  <c r="Q482" i="4"/>
  <c r="AC671" i="6" s="1"/>
  <c r="P482" i="4"/>
  <c r="AB671" i="6" s="1"/>
  <c r="V481" i="4"/>
  <c r="AH670" i="6" s="1"/>
  <c r="U481" i="4"/>
  <c r="AG670" i="6" s="1"/>
  <c r="T481" i="4"/>
  <c r="AF670" i="6" s="1"/>
  <c r="S481" i="4"/>
  <c r="AE670" i="6" s="1"/>
  <c r="R481" i="4"/>
  <c r="AD670" i="6" s="1"/>
  <c r="Q481" i="4"/>
  <c r="AC670" i="6" s="1"/>
  <c r="P481" i="4"/>
  <c r="AB670" i="6" s="1"/>
  <c r="V480" i="4"/>
  <c r="AH669" i="6" s="1"/>
  <c r="U480" i="4"/>
  <c r="AG669" i="6" s="1"/>
  <c r="T480" i="4"/>
  <c r="AF669" i="6" s="1"/>
  <c r="S480" i="4"/>
  <c r="AE669" i="6" s="1"/>
  <c r="R480" i="4"/>
  <c r="AD669" i="6" s="1"/>
  <c r="Q480" i="4"/>
  <c r="AC669" i="6" s="1"/>
  <c r="P480" i="4"/>
  <c r="AB669" i="6" s="1"/>
  <c r="V479" i="4"/>
  <c r="AH668" i="6" s="1"/>
  <c r="U479" i="4"/>
  <c r="AG668" i="6" s="1"/>
  <c r="T479" i="4"/>
  <c r="AF668" i="6" s="1"/>
  <c r="S479" i="4"/>
  <c r="AE668" i="6" s="1"/>
  <c r="R479" i="4"/>
  <c r="AD668" i="6" s="1"/>
  <c r="Q479" i="4"/>
  <c r="AC668" i="6" s="1"/>
  <c r="P479" i="4"/>
  <c r="AB668" i="6" s="1"/>
  <c r="V478" i="4"/>
  <c r="AH667" i="6" s="1"/>
  <c r="U478" i="4"/>
  <c r="AG667" i="6" s="1"/>
  <c r="T478" i="4"/>
  <c r="AF667" i="6" s="1"/>
  <c r="S478" i="4"/>
  <c r="AE667" i="6" s="1"/>
  <c r="R478" i="4"/>
  <c r="AD667" i="6" s="1"/>
  <c r="Q478" i="4"/>
  <c r="AC667" i="6" s="1"/>
  <c r="P478" i="4"/>
  <c r="AB667" i="6" s="1"/>
  <c r="V477" i="4"/>
  <c r="AH666" i="6" s="1"/>
  <c r="U477" i="4"/>
  <c r="AG666" i="6" s="1"/>
  <c r="T477" i="4"/>
  <c r="AF666" i="6" s="1"/>
  <c r="S477" i="4"/>
  <c r="AE666" i="6" s="1"/>
  <c r="R477" i="4"/>
  <c r="AD666" i="6" s="1"/>
  <c r="Q477" i="4"/>
  <c r="AC666" i="6" s="1"/>
  <c r="P477" i="4"/>
  <c r="AB666" i="6" s="1"/>
  <c r="V476" i="4"/>
  <c r="AH665" i="6" s="1"/>
  <c r="U476" i="4"/>
  <c r="AG665" i="6" s="1"/>
  <c r="T476" i="4"/>
  <c r="AF665" i="6" s="1"/>
  <c r="S476" i="4"/>
  <c r="AE665" i="6" s="1"/>
  <c r="R476" i="4"/>
  <c r="AD665" i="6" s="1"/>
  <c r="Q476" i="4"/>
  <c r="AC665" i="6" s="1"/>
  <c r="P476" i="4"/>
  <c r="AB665" i="6" s="1"/>
  <c r="V475" i="4"/>
  <c r="AH664" i="6" s="1"/>
  <c r="U475" i="4"/>
  <c r="AG664" i="6" s="1"/>
  <c r="T475" i="4"/>
  <c r="AF664" i="6" s="1"/>
  <c r="S475" i="4"/>
  <c r="AE664" i="6" s="1"/>
  <c r="R475" i="4"/>
  <c r="AD664" i="6" s="1"/>
  <c r="Q475" i="4"/>
  <c r="AC664" i="6" s="1"/>
  <c r="O475" i="4"/>
  <c r="C475" i="4" s="1"/>
  <c r="P475" i="4"/>
  <c r="AB664" i="6" s="1"/>
  <c r="O474" i="4"/>
  <c r="C474" i="4" s="1"/>
  <c r="J474" i="4"/>
  <c r="I474" i="4"/>
  <c r="H474" i="4"/>
  <c r="G474" i="4"/>
  <c r="F474" i="4"/>
  <c r="E474" i="4"/>
  <c r="D474" i="4"/>
  <c r="V473" i="4"/>
  <c r="J473" i="4" s="1"/>
  <c r="U473" i="4"/>
  <c r="I473" i="4" s="1"/>
  <c r="T473" i="4"/>
  <c r="H473" i="4" s="1"/>
  <c r="S473" i="4"/>
  <c r="G473" i="4" s="1"/>
  <c r="R473" i="4"/>
  <c r="F473" i="4" s="1"/>
  <c r="Q473" i="4"/>
  <c r="E473" i="4" s="1"/>
  <c r="V468" i="4"/>
  <c r="AH658" i="6" s="1"/>
  <c r="U468" i="4"/>
  <c r="AG658" i="6" s="1"/>
  <c r="T468" i="4"/>
  <c r="AF658" i="6" s="1"/>
  <c r="S468" i="4"/>
  <c r="AE658" i="6" s="1"/>
  <c r="R468" i="4"/>
  <c r="AD658" i="6" s="1"/>
  <c r="Q468" i="4"/>
  <c r="AC658" i="6" s="1"/>
  <c r="P468" i="4"/>
  <c r="AB658" i="6" s="1"/>
  <c r="V467" i="4"/>
  <c r="AH657" i="6" s="1"/>
  <c r="U467" i="4"/>
  <c r="AG657" i="6" s="1"/>
  <c r="T467" i="4"/>
  <c r="AF657" i="6" s="1"/>
  <c r="S467" i="4"/>
  <c r="AE657" i="6" s="1"/>
  <c r="R467" i="4"/>
  <c r="AD657" i="6" s="1"/>
  <c r="Q467" i="4"/>
  <c r="AC657" i="6" s="1"/>
  <c r="P467" i="4"/>
  <c r="AB657" i="6" s="1"/>
  <c r="V466" i="4"/>
  <c r="AH656" i="6" s="1"/>
  <c r="U466" i="4"/>
  <c r="AG656" i="6" s="1"/>
  <c r="T466" i="4"/>
  <c r="AF656" i="6" s="1"/>
  <c r="S466" i="4"/>
  <c r="AE656" i="6" s="1"/>
  <c r="R466" i="4"/>
  <c r="AD656" i="6" s="1"/>
  <c r="Q466" i="4"/>
  <c r="AC656" i="6" s="1"/>
  <c r="P466" i="4"/>
  <c r="AB656" i="6" s="1"/>
  <c r="V465" i="4"/>
  <c r="AH655" i="6" s="1"/>
  <c r="U465" i="4"/>
  <c r="AG655" i="6" s="1"/>
  <c r="T465" i="4"/>
  <c r="AF655" i="6" s="1"/>
  <c r="S465" i="4"/>
  <c r="AE655" i="6" s="1"/>
  <c r="R465" i="4"/>
  <c r="AD655" i="6" s="1"/>
  <c r="Q465" i="4"/>
  <c r="AC655" i="6" s="1"/>
  <c r="P465" i="4"/>
  <c r="AB655" i="6" s="1"/>
  <c r="V464" i="4"/>
  <c r="AH654" i="6" s="1"/>
  <c r="U464" i="4"/>
  <c r="AG654" i="6" s="1"/>
  <c r="T464" i="4"/>
  <c r="AF654" i="6" s="1"/>
  <c r="S464" i="4"/>
  <c r="AE654" i="6" s="1"/>
  <c r="R464" i="4"/>
  <c r="AD654" i="6" s="1"/>
  <c r="Q464" i="4"/>
  <c r="AC654" i="6" s="1"/>
  <c r="P464" i="4"/>
  <c r="AB654" i="6" s="1"/>
  <c r="V463" i="4"/>
  <c r="AH653" i="6" s="1"/>
  <c r="U463" i="4"/>
  <c r="AG653" i="6" s="1"/>
  <c r="T463" i="4"/>
  <c r="AF653" i="6" s="1"/>
  <c r="S463" i="4"/>
  <c r="AE653" i="6" s="1"/>
  <c r="R463" i="4"/>
  <c r="AD653" i="6" s="1"/>
  <c r="Q463" i="4"/>
  <c r="AC653" i="6" s="1"/>
  <c r="P463" i="4"/>
  <c r="AB653" i="6" s="1"/>
  <c r="V462" i="4"/>
  <c r="AH652" i="6" s="1"/>
  <c r="U462" i="4"/>
  <c r="AG652" i="6" s="1"/>
  <c r="T462" i="4"/>
  <c r="AF652" i="6" s="1"/>
  <c r="S462" i="4"/>
  <c r="AE652" i="6" s="1"/>
  <c r="R462" i="4"/>
  <c r="AD652" i="6" s="1"/>
  <c r="Q462" i="4"/>
  <c r="AC652" i="6" s="1"/>
  <c r="P462" i="4"/>
  <c r="AB652" i="6" s="1"/>
  <c r="V461" i="4"/>
  <c r="AH651" i="6" s="1"/>
  <c r="U461" i="4"/>
  <c r="AG651" i="6" s="1"/>
  <c r="T461" i="4"/>
  <c r="AF651" i="6" s="1"/>
  <c r="S461" i="4"/>
  <c r="AE651" i="6" s="1"/>
  <c r="R461" i="4"/>
  <c r="AD651" i="6" s="1"/>
  <c r="Q461" i="4"/>
  <c r="AC651" i="6" s="1"/>
  <c r="P461" i="4"/>
  <c r="AB651" i="6" s="1"/>
  <c r="V460" i="4"/>
  <c r="AH650" i="6" s="1"/>
  <c r="U460" i="4"/>
  <c r="AG650" i="6" s="1"/>
  <c r="T460" i="4"/>
  <c r="AF650" i="6" s="1"/>
  <c r="S460" i="4"/>
  <c r="AE650" i="6" s="1"/>
  <c r="R460" i="4"/>
  <c r="AD650" i="6" s="1"/>
  <c r="Q460" i="4"/>
  <c r="AC650" i="6" s="1"/>
  <c r="P460" i="4"/>
  <c r="AB650" i="6" s="1"/>
  <c r="V459" i="4"/>
  <c r="AH649" i="6" s="1"/>
  <c r="U459" i="4"/>
  <c r="AG649" i="6" s="1"/>
  <c r="T459" i="4"/>
  <c r="AF649" i="6" s="1"/>
  <c r="S459" i="4"/>
  <c r="AE649" i="6" s="1"/>
  <c r="R459" i="4"/>
  <c r="AD649" i="6" s="1"/>
  <c r="Q459" i="4"/>
  <c r="AC649" i="6" s="1"/>
  <c r="P459" i="4"/>
  <c r="AB649" i="6" s="1"/>
  <c r="V458" i="4"/>
  <c r="AH648" i="6" s="1"/>
  <c r="U458" i="4"/>
  <c r="AG648" i="6" s="1"/>
  <c r="T458" i="4"/>
  <c r="AF648" i="6" s="1"/>
  <c r="S458" i="4"/>
  <c r="AE648" i="6" s="1"/>
  <c r="R458" i="4"/>
  <c r="AD648" i="6" s="1"/>
  <c r="Q458" i="4"/>
  <c r="AC648" i="6" s="1"/>
  <c r="O458" i="4"/>
  <c r="C458" i="4" s="1"/>
  <c r="P458" i="4"/>
  <c r="AB648" i="6" s="1"/>
  <c r="O457" i="4"/>
  <c r="J457" i="4"/>
  <c r="I457" i="4"/>
  <c r="H457" i="4"/>
  <c r="G457" i="4"/>
  <c r="F457" i="4"/>
  <c r="E457" i="4"/>
  <c r="D457" i="4"/>
  <c r="C457" i="4"/>
  <c r="V456" i="4"/>
  <c r="J456" i="4" s="1"/>
  <c r="U456" i="4"/>
  <c r="T456" i="4"/>
  <c r="H456" i="4" s="1"/>
  <c r="S456" i="4"/>
  <c r="G456" i="4" s="1"/>
  <c r="R456" i="4"/>
  <c r="F456" i="4" s="1"/>
  <c r="Q456" i="4"/>
  <c r="E456" i="4" s="1"/>
  <c r="P456" i="4"/>
  <c r="D456" i="4" s="1"/>
  <c r="I456" i="4"/>
  <c r="O449" i="4"/>
  <c r="O448" i="4"/>
  <c r="C447" i="4"/>
  <c r="C446" i="4"/>
  <c r="C445" i="4"/>
  <c r="C444" i="4"/>
  <c r="C443" i="4"/>
  <c r="C442" i="4"/>
  <c r="C441" i="4"/>
  <c r="C440" i="4"/>
  <c r="C439" i="4"/>
  <c r="C438" i="4"/>
  <c r="C437" i="4"/>
  <c r="C436" i="4"/>
  <c r="C435" i="4"/>
  <c r="C434" i="4"/>
  <c r="C433" i="4"/>
  <c r="C432" i="4"/>
  <c r="C431" i="4"/>
  <c r="C430" i="4"/>
  <c r="C429" i="4"/>
  <c r="C428" i="4"/>
  <c r="C427" i="4"/>
  <c r="C426" i="4"/>
  <c r="H425" i="4"/>
  <c r="O423" i="4"/>
  <c r="C423" i="4" s="1"/>
  <c r="O420" i="4"/>
  <c r="O395" i="4"/>
  <c r="O396" i="4" s="1"/>
  <c r="O397" i="4" s="1"/>
  <c r="O398" i="4" s="1"/>
  <c r="O399" i="4" s="1"/>
  <c r="O400" i="4" s="1"/>
  <c r="O401" i="4" s="1"/>
  <c r="O402" i="4" s="1"/>
  <c r="O403" i="4" s="1"/>
  <c r="O404" i="4" s="1"/>
  <c r="O405" i="4" s="1"/>
  <c r="O406" i="4" s="1"/>
  <c r="O407" i="4" s="1"/>
  <c r="O382" i="4"/>
  <c r="O383" i="4" s="1"/>
  <c r="O384" i="4" s="1"/>
  <c r="O385" i="4" s="1"/>
  <c r="O386" i="4" s="1"/>
  <c r="O387" i="4" s="1"/>
  <c r="O388" i="4" s="1"/>
  <c r="O389" i="4" s="1"/>
  <c r="O390" i="4" s="1"/>
  <c r="O391" i="4" s="1"/>
  <c r="O392" i="4" s="1"/>
  <c r="P380" i="4"/>
  <c r="Q376" i="4"/>
  <c r="AD625" i="6" s="1"/>
  <c r="O376" i="4"/>
  <c r="C376" i="4" s="1"/>
  <c r="V374" i="4"/>
  <c r="AH623" i="6" s="1"/>
  <c r="U374" i="4"/>
  <c r="AG623" i="6" s="1"/>
  <c r="T374" i="4"/>
  <c r="AF623" i="6" s="1"/>
  <c r="S374" i="4"/>
  <c r="AE623" i="6" s="1"/>
  <c r="R374" i="4"/>
  <c r="AD623" i="6" s="1"/>
  <c r="Q374" i="4"/>
  <c r="AC623" i="6" s="1"/>
  <c r="P374" i="4"/>
  <c r="AB623" i="6" s="1"/>
  <c r="V373" i="4"/>
  <c r="AH622" i="6" s="1"/>
  <c r="U373" i="4"/>
  <c r="AG622" i="6" s="1"/>
  <c r="T373" i="4"/>
  <c r="AF622" i="6" s="1"/>
  <c r="S373" i="4"/>
  <c r="AE622" i="6" s="1"/>
  <c r="R373" i="4"/>
  <c r="AD622" i="6" s="1"/>
  <c r="Q373" i="4"/>
  <c r="AC622" i="6" s="1"/>
  <c r="P373" i="4"/>
  <c r="AB622" i="6" s="1"/>
  <c r="V372" i="4"/>
  <c r="AH621" i="6" s="1"/>
  <c r="U372" i="4"/>
  <c r="AG621" i="6" s="1"/>
  <c r="T372" i="4"/>
  <c r="AF621" i="6" s="1"/>
  <c r="S372" i="4"/>
  <c r="AE621" i="6" s="1"/>
  <c r="R372" i="4"/>
  <c r="AD621" i="6" s="1"/>
  <c r="Q372" i="4"/>
  <c r="AC621" i="6" s="1"/>
  <c r="P372" i="4"/>
  <c r="AB621" i="6" s="1"/>
  <c r="V371" i="4"/>
  <c r="AH620" i="6" s="1"/>
  <c r="U371" i="4"/>
  <c r="AG620" i="6" s="1"/>
  <c r="T371" i="4"/>
  <c r="AF620" i="6" s="1"/>
  <c r="S371" i="4"/>
  <c r="AE620" i="6" s="1"/>
  <c r="R371" i="4"/>
  <c r="AD620" i="6" s="1"/>
  <c r="Q371" i="4"/>
  <c r="AC620" i="6" s="1"/>
  <c r="P371" i="4"/>
  <c r="AB620" i="6" s="1"/>
  <c r="V370" i="4"/>
  <c r="AH619" i="6" s="1"/>
  <c r="U370" i="4"/>
  <c r="AG619" i="6" s="1"/>
  <c r="T370" i="4"/>
  <c r="AF619" i="6" s="1"/>
  <c r="S370" i="4"/>
  <c r="AE619" i="6" s="1"/>
  <c r="R370" i="4"/>
  <c r="AD619" i="6" s="1"/>
  <c r="Q370" i="4"/>
  <c r="AC619" i="6" s="1"/>
  <c r="P370" i="4"/>
  <c r="AB619" i="6" s="1"/>
  <c r="V369" i="4"/>
  <c r="AH618" i="6" s="1"/>
  <c r="U369" i="4"/>
  <c r="AG618" i="6" s="1"/>
  <c r="T369" i="4"/>
  <c r="AF618" i="6" s="1"/>
  <c r="S369" i="4"/>
  <c r="AE618" i="6" s="1"/>
  <c r="R369" i="4"/>
  <c r="AD618" i="6" s="1"/>
  <c r="Q369" i="4"/>
  <c r="AC618" i="6" s="1"/>
  <c r="P369" i="4"/>
  <c r="AB618" i="6" s="1"/>
  <c r="V368" i="4"/>
  <c r="AH617" i="6" s="1"/>
  <c r="U368" i="4"/>
  <c r="AG617" i="6" s="1"/>
  <c r="T368" i="4"/>
  <c r="AF617" i="6" s="1"/>
  <c r="S368" i="4"/>
  <c r="AE617" i="6" s="1"/>
  <c r="R368" i="4"/>
  <c r="AD617" i="6" s="1"/>
  <c r="Q368" i="4"/>
  <c r="AC617" i="6" s="1"/>
  <c r="P368" i="4"/>
  <c r="AB617" i="6" s="1"/>
  <c r="V367" i="4"/>
  <c r="AH616" i="6" s="1"/>
  <c r="U367" i="4"/>
  <c r="AG616" i="6" s="1"/>
  <c r="T367" i="4"/>
  <c r="AF616" i="6" s="1"/>
  <c r="S367" i="4"/>
  <c r="AE616" i="6" s="1"/>
  <c r="R367" i="4"/>
  <c r="AD616" i="6" s="1"/>
  <c r="Q367" i="4"/>
  <c r="AC616" i="6" s="1"/>
  <c r="P367" i="4"/>
  <c r="AB616" i="6" s="1"/>
  <c r="V366" i="4"/>
  <c r="AH615" i="6" s="1"/>
  <c r="U366" i="4"/>
  <c r="AG615" i="6" s="1"/>
  <c r="T366" i="4"/>
  <c r="AF615" i="6" s="1"/>
  <c r="S366" i="4"/>
  <c r="AE615" i="6" s="1"/>
  <c r="R366" i="4"/>
  <c r="AD615" i="6" s="1"/>
  <c r="Q366" i="4"/>
  <c r="AC615" i="6" s="1"/>
  <c r="P366" i="4"/>
  <c r="AB615" i="6" s="1"/>
  <c r="V365" i="4"/>
  <c r="AH614" i="6" s="1"/>
  <c r="U365" i="4"/>
  <c r="AG614" i="6" s="1"/>
  <c r="T365" i="4"/>
  <c r="AF614" i="6" s="1"/>
  <c r="S365" i="4"/>
  <c r="AE614" i="6" s="1"/>
  <c r="R365" i="4"/>
  <c r="AD614" i="6" s="1"/>
  <c r="Q365" i="4"/>
  <c r="AC614" i="6" s="1"/>
  <c r="P365" i="4"/>
  <c r="AB614" i="6" s="1"/>
  <c r="V364" i="4"/>
  <c r="AH613" i="6" s="1"/>
  <c r="U364" i="4"/>
  <c r="AG613" i="6" s="1"/>
  <c r="T364" i="4"/>
  <c r="AF613" i="6" s="1"/>
  <c r="S364" i="4"/>
  <c r="AE613" i="6" s="1"/>
  <c r="R364" i="4"/>
  <c r="AD613" i="6" s="1"/>
  <c r="Q364" i="4"/>
  <c r="AC613" i="6" s="1"/>
  <c r="P364" i="4"/>
  <c r="AB613" i="6" s="1"/>
  <c r="AH612" i="6"/>
  <c r="U363" i="4"/>
  <c r="AG612" i="6" s="1"/>
  <c r="T363" i="4"/>
  <c r="AF612" i="6" s="1"/>
  <c r="S363" i="4"/>
  <c r="AE612" i="6" s="1"/>
  <c r="R363" i="4"/>
  <c r="AD612" i="6" s="1"/>
  <c r="Q363" i="4"/>
  <c r="AC612" i="6" s="1"/>
  <c r="O363" i="4"/>
  <c r="C363" i="4" s="1"/>
  <c r="P363" i="4"/>
  <c r="AB612" i="6" s="1"/>
  <c r="O362" i="4"/>
  <c r="J362" i="4"/>
  <c r="I362" i="4"/>
  <c r="H362" i="4"/>
  <c r="G362" i="4"/>
  <c r="F362" i="4"/>
  <c r="E362" i="4"/>
  <c r="D362" i="4"/>
  <c r="C362" i="4"/>
  <c r="V361" i="4"/>
  <c r="J361" i="4" s="1"/>
  <c r="U361" i="4"/>
  <c r="I361" i="4" s="1"/>
  <c r="T361" i="4"/>
  <c r="H361" i="4" s="1"/>
  <c r="S361" i="4"/>
  <c r="G361" i="4" s="1"/>
  <c r="R361" i="4"/>
  <c r="F361" i="4" s="1"/>
  <c r="Q361" i="4"/>
  <c r="E361" i="4" s="1"/>
  <c r="V360" i="4"/>
  <c r="AH610" i="6" s="1"/>
  <c r="U360" i="4"/>
  <c r="AG610" i="6" s="1"/>
  <c r="T360" i="4"/>
  <c r="AF610" i="6" s="1"/>
  <c r="S360" i="4"/>
  <c r="AE610" i="6" s="1"/>
  <c r="R360" i="4"/>
  <c r="AD610" i="6" s="1"/>
  <c r="Q360" i="4"/>
  <c r="AC610" i="6" s="1"/>
  <c r="P360" i="4"/>
  <c r="AB610" i="6" s="1"/>
  <c r="V359" i="4"/>
  <c r="AH609" i="6" s="1"/>
  <c r="U359" i="4"/>
  <c r="AG609" i="6" s="1"/>
  <c r="T359" i="4"/>
  <c r="AF609" i="6" s="1"/>
  <c r="S359" i="4"/>
  <c r="AE609" i="6" s="1"/>
  <c r="R359" i="4"/>
  <c r="AD609" i="6" s="1"/>
  <c r="Q359" i="4"/>
  <c r="AC609" i="6" s="1"/>
  <c r="P359" i="4"/>
  <c r="AB609" i="6" s="1"/>
  <c r="V358" i="4"/>
  <c r="AH608" i="6" s="1"/>
  <c r="U358" i="4"/>
  <c r="AG608" i="6" s="1"/>
  <c r="T358" i="4"/>
  <c r="AF608" i="6" s="1"/>
  <c r="S358" i="4"/>
  <c r="AE608" i="6" s="1"/>
  <c r="R358" i="4"/>
  <c r="AD608" i="6" s="1"/>
  <c r="Q358" i="4"/>
  <c r="AC608" i="6" s="1"/>
  <c r="P358" i="4"/>
  <c r="AB608" i="6" s="1"/>
  <c r="V357" i="4"/>
  <c r="AH607" i="6" s="1"/>
  <c r="U357" i="4"/>
  <c r="AG607" i="6" s="1"/>
  <c r="T357" i="4"/>
  <c r="AF607" i="6" s="1"/>
  <c r="S357" i="4"/>
  <c r="AE607" i="6" s="1"/>
  <c r="R357" i="4"/>
  <c r="AD607" i="6" s="1"/>
  <c r="Q357" i="4"/>
  <c r="AC607" i="6" s="1"/>
  <c r="P357" i="4"/>
  <c r="AB607" i="6" s="1"/>
  <c r="V356" i="4"/>
  <c r="AH606" i="6" s="1"/>
  <c r="U356" i="4"/>
  <c r="AG606" i="6" s="1"/>
  <c r="T356" i="4"/>
  <c r="AF606" i="6" s="1"/>
  <c r="S356" i="4"/>
  <c r="AE606" i="6" s="1"/>
  <c r="R356" i="4"/>
  <c r="AD606" i="6" s="1"/>
  <c r="Q356" i="4"/>
  <c r="AC606" i="6" s="1"/>
  <c r="P356" i="4"/>
  <c r="AB606" i="6" s="1"/>
  <c r="V355" i="4"/>
  <c r="AH605" i="6" s="1"/>
  <c r="U355" i="4"/>
  <c r="AG605" i="6" s="1"/>
  <c r="T355" i="4"/>
  <c r="AF605" i="6" s="1"/>
  <c r="S355" i="4"/>
  <c r="AE605" i="6" s="1"/>
  <c r="R355" i="4"/>
  <c r="AD605" i="6" s="1"/>
  <c r="Q355" i="4"/>
  <c r="AC605" i="6" s="1"/>
  <c r="P355" i="4"/>
  <c r="AB605" i="6" s="1"/>
  <c r="V354" i="4"/>
  <c r="AH604" i="6" s="1"/>
  <c r="U354" i="4"/>
  <c r="AG604" i="6" s="1"/>
  <c r="T354" i="4"/>
  <c r="AF604" i="6" s="1"/>
  <c r="S354" i="4"/>
  <c r="AE604" i="6" s="1"/>
  <c r="R354" i="4"/>
  <c r="AD604" i="6" s="1"/>
  <c r="Q354" i="4"/>
  <c r="AC604" i="6" s="1"/>
  <c r="P354" i="4"/>
  <c r="AB604" i="6" s="1"/>
  <c r="V353" i="4"/>
  <c r="AH603" i="6" s="1"/>
  <c r="U353" i="4"/>
  <c r="AG603" i="6" s="1"/>
  <c r="T353" i="4"/>
  <c r="AF603" i="6" s="1"/>
  <c r="S353" i="4"/>
  <c r="AE603" i="6" s="1"/>
  <c r="R353" i="4"/>
  <c r="AD603" i="6" s="1"/>
  <c r="Q353" i="4"/>
  <c r="AC603" i="6" s="1"/>
  <c r="P353" i="4"/>
  <c r="AB603" i="6" s="1"/>
  <c r="V352" i="4"/>
  <c r="AH602" i="6" s="1"/>
  <c r="U352" i="4"/>
  <c r="AG602" i="6" s="1"/>
  <c r="T352" i="4"/>
  <c r="AF602" i="6" s="1"/>
  <c r="S352" i="4"/>
  <c r="AE602" i="6" s="1"/>
  <c r="R352" i="4"/>
  <c r="AD602" i="6" s="1"/>
  <c r="Q352" i="4"/>
  <c r="AC602" i="6" s="1"/>
  <c r="P352" i="4"/>
  <c r="AB602" i="6" s="1"/>
  <c r="V351" i="4"/>
  <c r="AH601" i="6" s="1"/>
  <c r="U351" i="4"/>
  <c r="AG601" i="6" s="1"/>
  <c r="T351" i="4"/>
  <c r="AF601" i="6" s="1"/>
  <c r="S351" i="4"/>
  <c r="AE601" i="6" s="1"/>
  <c r="R351" i="4"/>
  <c r="AD601" i="6" s="1"/>
  <c r="Q351" i="4"/>
  <c r="AC601" i="6" s="1"/>
  <c r="P351" i="4"/>
  <c r="AB601" i="6" s="1"/>
  <c r="V350" i="4"/>
  <c r="AH600" i="6" s="1"/>
  <c r="U350" i="4"/>
  <c r="AG600" i="6" s="1"/>
  <c r="T350" i="4"/>
  <c r="AF600" i="6" s="1"/>
  <c r="S350" i="4"/>
  <c r="AE600" i="6" s="1"/>
  <c r="R350" i="4"/>
  <c r="AD600" i="6" s="1"/>
  <c r="Q350" i="4"/>
  <c r="AC600" i="6" s="1"/>
  <c r="O350" i="4"/>
  <c r="C350" i="4" s="1"/>
  <c r="P350" i="4"/>
  <c r="AB600" i="6" s="1"/>
  <c r="O349" i="4"/>
  <c r="J349" i="4"/>
  <c r="I349" i="4"/>
  <c r="H349" i="4"/>
  <c r="G349" i="4"/>
  <c r="F349" i="4"/>
  <c r="E349" i="4"/>
  <c r="D349" i="4"/>
  <c r="C349" i="4"/>
  <c r="V348" i="4"/>
  <c r="J348" i="4" s="1"/>
  <c r="U348" i="4"/>
  <c r="T348" i="4"/>
  <c r="H348" i="4" s="1"/>
  <c r="S348" i="4"/>
  <c r="G348" i="4" s="1"/>
  <c r="R348" i="4"/>
  <c r="F348" i="4" s="1"/>
  <c r="Q348" i="4"/>
  <c r="E348" i="4" s="1"/>
  <c r="P348" i="4"/>
  <c r="D348" i="4" s="1"/>
  <c r="I348" i="4"/>
  <c r="O341" i="4"/>
  <c r="O340" i="4"/>
  <c r="C339" i="4"/>
  <c r="C338" i="4"/>
  <c r="C337" i="4"/>
  <c r="C336" i="4"/>
  <c r="C335" i="4"/>
  <c r="C334" i="4"/>
  <c r="C333" i="4"/>
  <c r="C332" i="4"/>
  <c r="H331" i="4"/>
  <c r="O329" i="4"/>
  <c r="C329" i="4" s="1"/>
  <c r="O326" i="4"/>
  <c r="O299" i="4"/>
  <c r="O300" i="4" s="1"/>
  <c r="O301" i="4" s="1"/>
  <c r="O302" i="4" s="1"/>
  <c r="O303" i="4" s="1"/>
  <c r="O304" i="4" s="1"/>
  <c r="O305" i="4" s="1"/>
  <c r="O306" i="4" s="1"/>
  <c r="O307" i="4" s="1"/>
  <c r="O308" i="4" s="1"/>
  <c r="O309" i="4" s="1"/>
  <c r="O310" i="4" s="1"/>
  <c r="O311" i="4" s="1"/>
  <c r="O312" i="4" s="1"/>
  <c r="O313" i="4" s="1"/>
  <c r="O292" i="4"/>
  <c r="O293" i="4" s="1"/>
  <c r="O294" i="4" s="1"/>
  <c r="O295" i="4" s="1"/>
  <c r="O296" i="4" s="1"/>
  <c r="P290" i="4"/>
  <c r="Q286" i="4"/>
  <c r="AD573" i="6" s="1"/>
  <c r="O286" i="4"/>
  <c r="C286" i="4" s="1"/>
  <c r="V285" i="4"/>
  <c r="AH572" i="6" s="1"/>
  <c r="U285" i="4"/>
  <c r="AG572" i="6" s="1"/>
  <c r="T285" i="4"/>
  <c r="AF572" i="6" s="1"/>
  <c r="S285" i="4"/>
  <c r="AE572" i="6" s="1"/>
  <c r="R285" i="4"/>
  <c r="AD572" i="6" s="1"/>
  <c r="Q285" i="4"/>
  <c r="AC572" i="6" s="1"/>
  <c r="P285" i="4"/>
  <c r="AB572" i="6" s="1"/>
  <c r="V284" i="4"/>
  <c r="AH571" i="6" s="1"/>
  <c r="U284" i="4"/>
  <c r="AG571" i="6" s="1"/>
  <c r="T284" i="4"/>
  <c r="AF571" i="6" s="1"/>
  <c r="S284" i="4"/>
  <c r="AE571" i="6" s="1"/>
  <c r="R284" i="4"/>
  <c r="AD571" i="6" s="1"/>
  <c r="Q284" i="4"/>
  <c r="AC571" i="6" s="1"/>
  <c r="P284" i="4"/>
  <c r="AB571" i="6" s="1"/>
  <c r="V283" i="4"/>
  <c r="AH570" i="6" s="1"/>
  <c r="U283" i="4"/>
  <c r="AG570" i="6" s="1"/>
  <c r="T283" i="4"/>
  <c r="AF570" i="6" s="1"/>
  <c r="S283" i="4"/>
  <c r="AE570" i="6" s="1"/>
  <c r="R283" i="4"/>
  <c r="AD570" i="6" s="1"/>
  <c r="Q283" i="4"/>
  <c r="AC570" i="6" s="1"/>
  <c r="P283" i="4"/>
  <c r="AB570" i="6" s="1"/>
  <c r="V282" i="4"/>
  <c r="AH569" i="6" s="1"/>
  <c r="U282" i="4"/>
  <c r="AG569" i="6" s="1"/>
  <c r="T282" i="4"/>
  <c r="AF569" i="6" s="1"/>
  <c r="S282" i="4"/>
  <c r="AE569" i="6" s="1"/>
  <c r="R282" i="4"/>
  <c r="AD569" i="6" s="1"/>
  <c r="Q282" i="4"/>
  <c r="AC569" i="6" s="1"/>
  <c r="P282" i="4"/>
  <c r="AB569" i="6" s="1"/>
  <c r="V281" i="4"/>
  <c r="AH568" i="6" s="1"/>
  <c r="U281" i="4"/>
  <c r="AG568" i="6" s="1"/>
  <c r="T281" i="4"/>
  <c r="AF568" i="6" s="1"/>
  <c r="S281" i="4"/>
  <c r="AE568" i="6" s="1"/>
  <c r="R281" i="4"/>
  <c r="AD568" i="6" s="1"/>
  <c r="Q281" i="4"/>
  <c r="AC568" i="6" s="1"/>
  <c r="P281" i="4"/>
  <c r="AB568" i="6" s="1"/>
  <c r="V280" i="4"/>
  <c r="AH567" i="6" s="1"/>
  <c r="U280" i="4"/>
  <c r="AG567" i="6" s="1"/>
  <c r="T280" i="4"/>
  <c r="AF567" i="6" s="1"/>
  <c r="S280" i="4"/>
  <c r="AE567" i="6" s="1"/>
  <c r="R280" i="4"/>
  <c r="AD567" i="6" s="1"/>
  <c r="Q280" i="4"/>
  <c r="AC567" i="6" s="1"/>
  <c r="P280" i="4"/>
  <c r="AB567" i="6" s="1"/>
  <c r="V279" i="4"/>
  <c r="AH566" i="6" s="1"/>
  <c r="U279" i="4"/>
  <c r="AG566" i="6" s="1"/>
  <c r="T279" i="4"/>
  <c r="AF566" i="6" s="1"/>
  <c r="S279" i="4"/>
  <c r="AE566" i="6" s="1"/>
  <c r="R279" i="4"/>
  <c r="AD566" i="6" s="1"/>
  <c r="Q279" i="4"/>
  <c r="AC566" i="6" s="1"/>
  <c r="P279" i="4"/>
  <c r="AB566" i="6" s="1"/>
  <c r="V278" i="4"/>
  <c r="AH565" i="6" s="1"/>
  <c r="U278" i="4"/>
  <c r="AG565" i="6" s="1"/>
  <c r="T278" i="4"/>
  <c r="AF565" i="6" s="1"/>
  <c r="S278" i="4"/>
  <c r="AE565" i="6" s="1"/>
  <c r="R278" i="4"/>
  <c r="AD565" i="6" s="1"/>
  <c r="Q278" i="4"/>
  <c r="AC565" i="6" s="1"/>
  <c r="P278" i="4"/>
  <c r="AB565" i="6" s="1"/>
  <c r="V277" i="4"/>
  <c r="AH564" i="6" s="1"/>
  <c r="U277" i="4"/>
  <c r="AG564" i="6" s="1"/>
  <c r="T277" i="4"/>
  <c r="AF564" i="6" s="1"/>
  <c r="S277" i="4"/>
  <c r="AE564" i="6" s="1"/>
  <c r="R277" i="4"/>
  <c r="AD564" i="6" s="1"/>
  <c r="Q277" i="4"/>
  <c r="AC564" i="6" s="1"/>
  <c r="P277" i="4"/>
  <c r="AB564" i="6" s="1"/>
  <c r="V276" i="4"/>
  <c r="AH563" i="6" s="1"/>
  <c r="U276" i="4"/>
  <c r="AG563" i="6" s="1"/>
  <c r="T276" i="4"/>
  <c r="AF563" i="6" s="1"/>
  <c r="S276" i="4"/>
  <c r="AE563" i="6" s="1"/>
  <c r="R276" i="4"/>
  <c r="AD563" i="6" s="1"/>
  <c r="Q276" i="4"/>
  <c r="AC563" i="6" s="1"/>
  <c r="P276" i="4"/>
  <c r="AB563" i="6" s="1"/>
  <c r="V275" i="4"/>
  <c r="AH562" i="6" s="1"/>
  <c r="U275" i="4"/>
  <c r="AG562" i="6" s="1"/>
  <c r="T275" i="4"/>
  <c r="AF562" i="6" s="1"/>
  <c r="S275" i="4"/>
  <c r="AE562" i="6" s="1"/>
  <c r="R275" i="4"/>
  <c r="AD562" i="6" s="1"/>
  <c r="Q275" i="4"/>
  <c r="AC562" i="6" s="1"/>
  <c r="P275" i="4"/>
  <c r="AB562" i="6" s="1"/>
  <c r="V274" i="4"/>
  <c r="AH561" i="6" s="1"/>
  <c r="U274" i="4"/>
  <c r="AG561" i="6" s="1"/>
  <c r="T274" i="4"/>
  <c r="AF561" i="6" s="1"/>
  <c r="S274" i="4"/>
  <c r="AE561" i="6" s="1"/>
  <c r="R274" i="4"/>
  <c r="AD561" i="6" s="1"/>
  <c r="Q274" i="4"/>
  <c r="AC561" i="6" s="1"/>
  <c r="P274" i="4"/>
  <c r="AB561" i="6" s="1"/>
  <c r="V273" i="4"/>
  <c r="AH560" i="6" s="1"/>
  <c r="U273" i="4"/>
  <c r="AG560" i="6" s="1"/>
  <c r="T273" i="4"/>
  <c r="AF560" i="6" s="1"/>
  <c r="S273" i="4"/>
  <c r="AE560" i="6" s="1"/>
  <c r="R273" i="4"/>
  <c r="AD560" i="6" s="1"/>
  <c r="Q273" i="4"/>
  <c r="AC560" i="6" s="1"/>
  <c r="P273" i="4"/>
  <c r="AB560" i="6" s="1"/>
  <c r="V272" i="4"/>
  <c r="AH559" i="6" s="1"/>
  <c r="U272" i="4"/>
  <c r="AG559" i="6" s="1"/>
  <c r="T272" i="4"/>
  <c r="AF559" i="6" s="1"/>
  <c r="S272" i="4"/>
  <c r="AE559" i="6" s="1"/>
  <c r="R272" i="4"/>
  <c r="AD559" i="6" s="1"/>
  <c r="Q272" i="4"/>
  <c r="AC559" i="6" s="1"/>
  <c r="P272" i="4"/>
  <c r="AB559" i="6" s="1"/>
  <c r="V271" i="4"/>
  <c r="AH558" i="6" s="1"/>
  <c r="U271" i="4"/>
  <c r="AG558" i="6" s="1"/>
  <c r="T271" i="4"/>
  <c r="AF558" i="6" s="1"/>
  <c r="S271" i="4"/>
  <c r="AE558" i="6" s="1"/>
  <c r="R271" i="4"/>
  <c r="AD558" i="6" s="1"/>
  <c r="Q271" i="4"/>
  <c r="AC558" i="6" s="1"/>
  <c r="O271" i="4"/>
  <c r="C271" i="4" s="1"/>
  <c r="P271" i="4"/>
  <c r="AB558" i="6" s="1"/>
  <c r="O270" i="4"/>
  <c r="J270" i="4"/>
  <c r="I270" i="4"/>
  <c r="H270" i="4"/>
  <c r="G270" i="4"/>
  <c r="F270" i="4"/>
  <c r="E270" i="4"/>
  <c r="D270" i="4"/>
  <c r="C270" i="4"/>
  <c r="V269" i="4"/>
  <c r="J269" i="4" s="1"/>
  <c r="U269" i="4"/>
  <c r="I269" i="4" s="1"/>
  <c r="T269" i="4"/>
  <c r="H269" i="4" s="1"/>
  <c r="S269" i="4"/>
  <c r="G269" i="4" s="1"/>
  <c r="R269" i="4"/>
  <c r="F269" i="4" s="1"/>
  <c r="Q269" i="4"/>
  <c r="E269" i="4" s="1"/>
  <c r="V268" i="4"/>
  <c r="AH556" i="6" s="1"/>
  <c r="U268" i="4"/>
  <c r="AG556" i="6" s="1"/>
  <c r="T268" i="4"/>
  <c r="AF556" i="6" s="1"/>
  <c r="S268" i="4"/>
  <c r="AE556" i="6" s="1"/>
  <c r="R268" i="4"/>
  <c r="AD556" i="6" s="1"/>
  <c r="Q268" i="4"/>
  <c r="AC556" i="6" s="1"/>
  <c r="P268" i="4"/>
  <c r="AB556" i="6" s="1"/>
  <c r="V267" i="4"/>
  <c r="AH555" i="6" s="1"/>
  <c r="U267" i="4"/>
  <c r="AG555" i="6" s="1"/>
  <c r="T267" i="4"/>
  <c r="AF555" i="6" s="1"/>
  <c r="S267" i="4"/>
  <c r="AE555" i="6" s="1"/>
  <c r="R267" i="4"/>
  <c r="AD555" i="6" s="1"/>
  <c r="Q267" i="4"/>
  <c r="AC555" i="6" s="1"/>
  <c r="P267" i="4"/>
  <c r="AB555" i="6" s="1"/>
  <c r="V266" i="4"/>
  <c r="AH554" i="6" s="1"/>
  <c r="U266" i="4"/>
  <c r="AG554" i="6" s="1"/>
  <c r="T266" i="4"/>
  <c r="AF554" i="6" s="1"/>
  <c r="S266" i="4"/>
  <c r="AE554" i="6" s="1"/>
  <c r="R266" i="4"/>
  <c r="AD554" i="6" s="1"/>
  <c r="Q266" i="4"/>
  <c r="AC554" i="6" s="1"/>
  <c r="P266" i="4"/>
  <c r="AB554" i="6" s="1"/>
  <c r="V265" i="4"/>
  <c r="AH553" i="6" s="1"/>
  <c r="U265" i="4"/>
  <c r="AG553" i="6" s="1"/>
  <c r="T265" i="4"/>
  <c r="AF553" i="6" s="1"/>
  <c r="S265" i="4"/>
  <c r="AE553" i="6" s="1"/>
  <c r="R265" i="4"/>
  <c r="AD553" i="6" s="1"/>
  <c r="Q265" i="4"/>
  <c r="AC553" i="6" s="1"/>
  <c r="P265" i="4"/>
  <c r="AB553" i="6" s="1"/>
  <c r="V264" i="4"/>
  <c r="AH552" i="6" s="1"/>
  <c r="U264" i="4"/>
  <c r="AG552" i="6" s="1"/>
  <c r="T264" i="4"/>
  <c r="AF552" i="6" s="1"/>
  <c r="S264" i="4"/>
  <c r="AE552" i="6" s="1"/>
  <c r="R264" i="4"/>
  <c r="AD552" i="6" s="1"/>
  <c r="Q264" i="4"/>
  <c r="AC552" i="6" s="1"/>
  <c r="O264" i="4"/>
  <c r="C264" i="4" s="1"/>
  <c r="P264" i="4"/>
  <c r="AB552" i="6" s="1"/>
  <c r="O263" i="4"/>
  <c r="J263" i="4"/>
  <c r="I263" i="4"/>
  <c r="H263" i="4"/>
  <c r="G263" i="4"/>
  <c r="F263" i="4"/>
  <c r="E263" i="4"/>
  <c r="D263" i="4"/>
  <c r="C263" i="4"/>
  <c r="V262" i="4"/>
  <c r="J262" i="4" s="1"/>
  <c r="U262" i="4"/>
  <c r="T262" i="4"/>
  <c r="H262" i="4" s="1"/>
  <c r="S262" i="4"/>
  <c r="G262" i="4" s="1"/>
  <c r="R262" i="4"/>
  <c r="F262" i="4" s="1"/>
  <c r="Q262" i="4"/>
  <c r="E262" i="4" s="1"/>
  <c r="P262" i="4"/>
  <c r="D262" i="4" s="1"/>
  <c r="I262" i="4"/>
  <c r="O255" i="4"/>
  <c r="O254" i="4"/>
  <c r="C253" i="4"/>
  <c r="C252" i="4"/>
  <c r="C251" i="4"/>
  <c r="C250" i="4"/>
  <c r="C249" i="4"/>
  <c r="C248" i="4"/>
  <c r="C247" i="4"/>
  <c r="C246" i="4"/>
  <c r="C245" i="4"/>
  <c r="C244" i="4"/>
  <c r="C243" i="4"/>
  <c r="C242" i="4"/>
  <c r="C241" i="4"/>
  <c r="H240" i="4"/>
  <c r="O238" i="4"/>
  <c r="C238" i="4" s="1"/>
  <c r="O235" i="4"/>
  <c r="O208" i="4"/>
  <c r="O209" i="4" s="1"/>
  <c r="O210" i="4" s="1"/>
  <c r="O211" i="4" s="1"/>
  <c r="O212" i="4" s="1"/>
  <c r="O213" i="4" s="1"/>
  <c r="O214" i="4" s="1"/>
  <c r="O215" i="4" s="1"/>
  <c r="O216" i="4" s="1"/>
  <c r="O217" i="4" s="1"/>
  <c r="O218" i="4" s="1"/>
  <c r="O219" i="4" s="1"/>
  <c r="O194" i="4"/>
  <c r="O195" i="4" s="1"/>
  <c r="O196" i="4" s="1"/>
  <c r="O197" i="4" s="1"/>
  <c r="O198" i="4" s="1"/>
  <c r="O199" i="4" s="1"/>
  <c r="O200" i="4" s="1"/>
  <c r="O201" i="4" s="1"/>
  <c r="O202" i="4" s="1"/>
  <c r="O203" i="4" s="1"/>
  <c r="O204" i="4" s="1"/>
  <c r="O205" i="4" s="1"/>
  <c r="P192" i="4"/>
  <c r="AD522" i="6"/>
  <c r="V186" i="4"/>
  <c r="AH520" i="6" s="1"/>
  <c r="U186" i="4"/>
  <c r="AG520" i="6" s="1"/>
  <c r="T186" i="4"/>
  <c r="AF520" i="6" s="1"/>
  <c r="S186" i="4"/>
  <c r="AE520" i="6" s="1"/>
  <c r="R186" i="4"/>
  <c r="AD520" i="6" s="1"/>
  <c r="Q186" i="4"/>
  <c r="AC520" i="6" s="1"/>
  <c r="P186" i="4"/>
  <c r="AB520" i="6" s="1"/>
  <c r="V185" i="4"/>
  <c r="AH519" i="6" s="1"/>
  <c r="U185" i="4"/>
  <c r="AG519" i="6" s="1"/>
  <c r="T185" i="4"/>
  <c r="AF519" i="6" s="1"/>
  <c r="S185" i="4"/>
  <c r="AE519" i="6" s="1"/>
  <c r="R185" i="4"/>
  <c r="AD519" i="6" s="1"/>
  <c r="Q185" i="4"/>
  <c r="AC519" i="6" s="1"/>
  <c r="P185" i="4"/>
  <c r="AB519" i="6" s="1"/>
  <c r="V184" i="4"/>
  <c r="AH518" i="6" s="1"/>
  <c r="U184" i="4"/>
  <c r="AG518" i="6" s="1"/>
  <c r="T184" i="4"/>
  <c r="AF518" i="6" s="1"/>
  <c r="S184" i="4"/>
  <c r="AE518" i="6" s="1"/>
  <c r="R184" i="4"/>
  <c r="AD518" i="6" s="1"/>
  <c r="Q184" i="4"/>
  <c r="AC518" i="6" s="1"/>
  <c r="P184" i="4"/>
  <c r="AB518" i="6" s="1"/>
  <c r="V183" i="4"/>
  <c r="AH517" i="6" s="1"/>
  <c r="U183" i="4"/>
  <c r="AG517" i="6" s="1"/>
  <c r="T183" i="4"/>
  <c r="AF517" i="6" s="1"/>
  <c r="S183" i="4"/>
  <c r="AE517" i="6" s="1"/>
  <c r="R183" i="4"/>
  <c r="AD517" i="6" s="1"/>
  <c r="Q183" i="4"/>
  <c r="AC517" i="6" s="1"/>
  <c r="P183" i="4"/>
  <c r="AB517" i="6" s="1"/>
  <c r="V182" i="4"/>
  <c r="AH516" i="6" s="1"/>
  <c r="U182" i="4"/>
  <c r="AG516" i="6" s="1"/>
  <c r="T182" i="4"/>
  <c r="AF516" i="6" s="1"/>
  <c r="S182" i="4"/>
  <c r="AE516" i="6" s="1"/>
  <c r="R182" i="4"/>
  <c r="AD516" i="6" s="1"/>
  <c r="Q182" i="4"/>
  <c r="AC516" i="6" s="1"/>
  <c r="P182" i="4"/>
  <c r="AB516" i="6" s="1"/>
  <c r="V181" i="4"/>
  <c r="AH515" i="6" s="1"/>
  <c r="U181" i="4"/>
  <c r="AG515" i="6" s="1"/>
  <c r="T181" i="4"/>
  <c r="AF515" i="6" s="1"/>
  <c r="S181" i="4"/>
  <c r="AE515" i="6" s="1"/>
  <c r="R181" i="4"/>
  <c r="AD515" i="6" s="1"/>
  <c r="Q181" i="4"/>
  <c r="AC515" i="6" s="1"/>
  <c r="P181" i="4"/>
  <c r="AB515" i="6" s="1"/>
  <c r="V180" i="4"/>
  <c r="AH514" i="6" s="1"/>
  <c r="U180" i="4"/>
  <c r="AG514" i="6" s="1"/>
  <c r="T180" i="4"/>
  <c r="AF514" i="6" s="1"/>
  <c r="S180" i="4"/>
  <c r="AE514" i="6" s="1"/>
  <c r="R180" i="4"/>
  <c r="AD514" i="6" s="1"/>
  <c r="Q180" i="4"/>
  <c r="AC514" i="6" s="1"/>
  <c r="P180" i="4"/>
  <c r="AB514" i="6" s="1"/>
  <c r="V179" i="4"/>
  <c r="AH513" i="6" s="1"/>
  <c r="U179" i="4"/>
  <c r="AG513" i="6" s="1"/>
  <c r="T179" i="4"/>
  <c r="AF513" i="6" s="1"/>
  <c r="S179" i="4"/>
  <c r="AE513" i="6" s="1"/>
  <c r="R179" i="4"/>
  <c r="AD513" i="6" s="1"/>
  <c r="Q179" i="4"/>
  <c r="AC513" i="6" s="1"/>
  <c r="P179" i="4"/>
  <c r="AB513" i="6" s="1"/>
  <c r="V178" i="4"/>
  <c r="AH512" i="6" s="1"/>
  <c r="U178" i="4"/>
  <c r="AG512" i="6" s="1"/>
  <c r="T178" i="4"/>
  <c r="AF512" i="6" s="1"/>
  <c r="S178" i="4"/>
  <c r="AE512" i="6" s="1"/>
  <c r="R178" i="4"/>
  <c r="AD512" i="6" s="1"/>
  <c r="Q178" i="4"/>
  <c r="AC512" i="6" s="1"/>
  <c r="P178" i="4"/>
  <c r="AB512" i="6" s="1"/>
  <c r="V177" i="4"/>
  <c r="AH511" i="6" s="1"/>
  <c r="U177" i="4"/>
  <c r="AG511" i="6" s="1"/>
  <c r="T177" i="4"/>
  <c r="AF511" i="6" s="1"/>
  <c r="S177" i="4"/>
  <c r="AE511" i="6" s="1"/>
  <c r="R177" i="4"/>
  <c r="AD511" i="6" s="1"/>
  <c r="Q177" i="4"/>
  <c r="AC511" i="6" s="1"/>
  <c r="P177" i="4"/>
  <c r="AB511" i="6" s="1"/>
  <c r="V176" i="4"/>
  <c r="AH510" i="6" s="1"/>
  <c r="U176" i="4"/>
  <c r="AG510" i="6" s="1"/>
  <c r="T176" i="4"/>
  <c r="AF510" i="6" s="1"/>
  <c r="S176" i="4"/>
  <c r="AE510" i="6" s="1"/>
  <c r="R176" i="4"/>
  <c r="AD510" i="6" s="1"/>
  <c r="Q176" i="4"/>
  <c r="AC510" i="6" s="1"/>
  <c r="P176" i="4"/>
  <c r="AB510" i="6" s="1"/>
  <c r="V175" i="4"/>
  <c r="AH509" i="6" s="1"/>
  <c r="U175" i="4"/>
  <c r="AG509" i="6" s="1"/>
  <c r="T175" i="4"/>
  <c r="AF509" i="6" s="1"/>
  <c r="S175" i="4"/>
  <c r="AE509" i="6" s="1"/>
  <c r="R175" i="4"/>
  <c r="AD509" i="6" s="1"/>
  <c r="Q175" i="4"/>
  <c r="AC509" i="6" s="1"/>
  <c r="P175" i="4"/>
  <c r="AB509" i="6" s="1"/>
  <c r="V174" i="4"/>
  <c r="AH508" i="6" s="1"/>
  <c r="U174" i="4"/>
  <c r="AG508" i="6" s="1"/>
  <c r="T174" i="4"/>
  <c r="AF508" i="6" s="1"/>
  <c r="S174" i="4"/>
  <c r="AE508" i="6" s="1"/>
  <c r="R174" i="4"/>
  <c r="AD508" i="6" s="1"/>
  <c r="Q174" i="4"/>
  <c r="AC508" i="6" s="1"/>
  <c r="P174" i="4"/>
  <c r="AB508" i="6" s="1"/>
  <c r="V173" i="4"/>
  <c r="AH507" i="6" s="1"/>
  <c r="U173" i="4"/>
  <c r="AG507" i="6" s="1"/>
  <c r="T173" i="4"/>
  <c r="AF507" i="6" s="1"/>
  <c r="S173" i="4"/>
  <c r="AE507" i="6" s="1"/>
  <c r="R173" i="4"/>
  <c r="AD507" i="6" s="1"/>
  <c r="Q173" i="4"/>
  <c r="AC507" i="6" s="1"/>
  <c r="O173" i="4"/>
  <c r="C173" i="4" s="1"/>
  <c r="P173" i="4"/>
  <c r="AB507" i="6" s="1"/>
  <c r="O172" i="4"/>
  <c r="J172" i="4"/>
  <c r="I172" i="4"/>
  <c r="H172" i="4"/>
  <c r="G172" i="4"/>
  <c r="F172" i="4"/>
  <c r="E172" i="4"/>
  <c r="D172" i="4"/>
  <c r="C172" i="4"/>
  <c r="V171" i="4"/>
  <c r="J171" i="4" s="1"/>
  <c r="U171" i="4"/>
  <c r="I171" i="4" s="1"/>
  <c r="T171" i="4"/>
  <c r="H171" i="4" s="1"/>
  <c r="S171" i="4"/>
  <c r="G171" i="4" s="1"/>
  <c r="R171" i="4"/>
  <c r="F171" i="4" s="1"/>
  <c r="Q171" i="4"/>
  <c r="E171" i="4" s="1"/>
  <c r="V170" i="4"/>
  <c r="AH505" i="6" s="1"/>
  <c r="U170" i="4"/>
  <c r="AG505" i="6" s="1"/>
  <c r="T170" i="4"/>
  <c r="AF505" i="6" s="1"/>
  <c r="S170" i="4"/>
  <c r="AE505" i="6" s="1"/>
  <c r="R170" i="4"/>
  <c r="AD505" i="6" s="1"/>
  <c r="Q170" i="4"/>
  <c r="AC505" i="6" s="1"/>
  <c r="P170" i="4"/>
  <c r="AB505" i="6" s="1"/>
  <c r="V169" i="4"/>
  <c r="AH504" i="6" s="1"/>
  <c r="U169" i="4"/>
  <c r="AG504" i="6" s="1"/>
  <c r="T169" i="4"/>
  <c r="AF504" i="6" s="1"/>
  <c r="S169" i="4"/>
  <c r="AE504" i="6" s="1"/>
  <c r="R169" i="4"/>
  <c r="AD504" i="6" s="1"/>
  <c r="Q169" i="4"/>
  <c r="AC504" i="6" s="1"/>
  <c r="P169" i="4"/>
  <c r="AB504" i="6" s="1"/>
  <c r="V168" i="4"/>
  <c r="AH503" i="6" s="1"/>
  <c r="U168" i="4"/>
  <c r="AG503" i="6" s="1"/>
  <c r="T168" i="4"/>
  <c r="AF503" i="6" s="1"/>
  <c r="S168" i="4"/>
  <c r="AE503" i="6" s="1"/>
  <c r="R168" i="4"/>
  <c r="AD503" i="6" s="1"/>
  <c r="Q168" i="4"/>
  <c r="AC503" i="6" s="1"/>
  <c r="P168" i="4"/>
  <c r="AB503" i="6" s="1"/>
  <c r="V167" i="4"/>
  <c r="AH502" i="6" s="1"/>
  <c r="U167" i="4"/>
  <c r="AG502" i="6" s="1"/>
  <c r="T167" i="4"/>
  <c r="AF502" i="6" s="1"/>
  <c r="S167" i="4"/>
  <c r="AE502" i="6" s="1"/>
  <c r="R167" i="4"/>
  <c r="AD502" i="6" s="1"/>
  <c r="Q167" i="4"/>
  <c r="AC502" i="6" s="1"/>
  <c r="P167" i="4"/>
  <c r="AB502" i="6" s="1"/>
  <c r="V166" i="4"/>
  <c r="AH501" i="6" s="1"/>
  <c r="U166" i="4"/>
  <c r="AG501" i="6" s="1"/>
  <c r="T166" i="4"/>
  <c r="AF501" i="6" s="1"/>
  <c r="S166" i="4"/>
  <c r="AE501" i="6" s="1"/>
  <c r="R166" i="4"/>
  <c r="AD501" i="6" s="1"/>
  <c r="Q166" i="4"/>
  <c r="AC501" i="6" s="1"/>
  <c r="P166" i="4"/>
  <c r="AB501" i="6" s="1"/>
  <c r="V165" i="4"/>
  <c r="AH500" i="6" s="1"/>
  <c r="U165" i="4"/>
  <c r="AG500" i="6" s="1"/>
  <c r="T165" i="4"/>
  <c r="AF500" i="6" s="1"/>
  <c r="S165" i="4"/>
  <c r="AE500" i="6" s="1"/>
  <c r="R165" i="4"/>
  <c r="AD500" i="6" s="1"/>
  <c r="Q165" i="4"/>
  <c r="AC500" i="6" s="1"/>
  <c r="P165" i="4"/>
  <c r="AB500" i="6" s="1"/>
  <c r="V164" i="4"/>
  <c r="AH499" i="6" s="1"/>
  <c r="U164" i="4"/>
  <c r="AG499" i="6" s="1"/>
  <c r="T164" i="4"/>
  <c r="AF499" i="6" s="1"/>
  <c r="S164" i="4"/>
  <c r="AE499" i="6" s="1"/>
  <c r="R164" i="4"/>
  <c r="AD499" i="6" s="1"/>
  <c r="Q164" i="4"/>
  <c r="AC499" i="6" s="1"/>
  <c r="P164" i="4"/>
  <c r="AB499" i="6" s="1"/>
  <c r="V163" i="4"/>
  <c r="AH498" i="6" s="1"/>
  <c r="U163" i="4"/>
  <c r="AG498" i="6" s="1"/>
  <c r="T163" i="4"/>
  <c r="AF498" i="6" s="1"/>
  <c r="S163" i="4"/>
  <c r="AE498" i="6" s="1"/>
  <c r="R163" i="4"/>
  <c r="AD498" i="6" s="1"/>
  <c r="Q163" i="4"/>
  <c r="AC498" i="6" s="1"/>
  <c r="P163" i="4"/>
  <c r="AB498" i="6" s="1"/>
  <c r="V162" i="4"/>
  <c r="AH497" i="6" s="1"/>
  <c r="U162" i="4"/>
  <c r="AG497" i="6" s="1"/>
  <c r="T162" i="4"/>
  <c r="AF497" i="6" s="1"/>
  <c r="S162" i="4"/>
  <c r="AE497" i="6" s="1"/>
  <c r="R162" i="4"/>
  <c r="AD497" i="6" s="1"/>
  <c r="Q162" i="4"/>
  <c r="AC497" i="6" s="1"/>
  <c r="P162" i="4"/>
  <c r="AB497" i="6" s="1"/>
  <c r="V161" i="4"/>
  <c r="AH496" i="6" s="1"/>
  <c r="U161" i="4"/>
  <c r="AG496" i="6" s="1"/>
  <c r="T161" i="4"/>
  <c r="AF496" i="6" s="1"/>
  <c r="S161" i="4"/>
  <c r="AE496" i="6" s="1"/>
  <c r="R161" i="4"/>
  <c r="AD496" i="6" s="1"/>
  <c r="Q161" i="4"/>
  <c r="AC496" i="6" s="1"/>
  <c r="P161" i="4"/>
  <c r="AB496" i="6" s="1"/>
  <c r="V160" i="4"/>
  <c r="AH495" i="6" s="1"/>
  <c r="U160" i="4"/>
  <c r="AG495" i="6" s="1"/>
  <c r="T160" i="4"/>
  <c r="AF495" i="6" s="1"/>
  <c r="S160" i="4"/>
  <c r="AE495" i="6" s="1"/>
  <c r="R160" i="4"/>
  <c r="AD495" i="6" s="1"/>
  <c r="Q160" i="4"/>
  <c r="AC495" i="6" s="1"/>
  <c r="P160" i="4"/>
  <c r="AB495" i="6" s="1"/>
  <c r="V159" i="4"/>
  <c r="AH494" i="6" s="1"/>
  <c r="U159" i="4"/>
  <c r="AG494" i="6" s="1"/>
  <c r="T159" i="4"/>
  <c r="AF494" i="6" s="1"/>
  <c r="S159" i="4"/>
  <c r="AE494" i="6" s="1"/>
  <c r="R159" i="4"/>
  <c r="AD494" i="6" s="1"/>
  <c r="Q159" i="4"/>
  <c r="AC494" i="6" s="1"/>
  <c r="O159" i="4"/>
  <c r="C159" i="4" s="1"/>
  <c r="P159" i="4"/>
  <c r="AB494" i="6" s="1"/>
  <c r="O158" i="4"/>
  <c r="J158" i="4"/>
  <c r="I158" i="4"/>
  <c r="H158" i="4"/>
  <c r="G158" i="4"/>
  <c r="F158" i="4"/>
  <c r="E158" i="4"/>
  <c r="D158" i="4"/>
  <c r="C158" i="4"/>
  <c r="V157" i="4"/>
  <c r="J157" i="4" s="1"/>
  <c r="U157" i="4"/>
  <c r="T157" i="4"/>
  <c r="H157" i="4" s="1"/>
  <c r="S157" i="4"/>
  <c r="G157" i="4" s="1"/>
  <c r="R157" i="4"/>
  <c r="F157" i="4" s="1"/>
  <c r="Q157" i="4"/>
  <c r="E157" i="4" s="1"/>
  <c r="P157" i="4"/>
  <c r="D157" i="4" s="1"/>
  <c r="I157" i="4"/>
  <c r="O150" i="4"/>
  <c r="O149" i="4"/>
  <c r="C148" i="4"/>
  <c r="C147" i="4"/>
  <c r="C146" i="4"/>
  <c r="C145" i="4"/>
  <c r="C144" i="4"/>
  <c r="C143" i="4"/>
  <c r="C141" i="4"/>
  <c r="C140" i="4"/>
  <c r="C139" i="4"/>
  <c r="C137" i="4"/>
  <c r="C136" i="4"/>
  <c r="C135" i="4"/>
  <c r="C134" i="4"/>
  <c r="H133" i="4"/>
  <c r="O131" i="4"/>
  <c r="C131" i="4" s="1"/>
  <c r="O128" i="4"/>
  <c r="O106" i="4"/>
  <c r="O107" i="4" s="1"/>
  <c r="O108" i="4" s="1"/>
  <c r="O109" i="4" s="1"/>
  <c r="O110" i="4" s="1"/>
  <c r="O111" i="4" s="1"/>
  <c r="O112" i="4" s="1"/>
  <c r="O113" i="4" s="1"/>
  <c r="O114" i="4" s="1"/>
  <c r="O115" i="4" s="1"/>
  <c r="P104" i="4"/>
  <c r="P597" i="4" s="1"/>
  <c r="O95" i="4"/>
  <c r="O96" i="4" s="1"/>
  <c r="O97" i="4" s="1"/>
  <c r="O98" i="4" s="1"/>
  <c r="O99" i="4" s="1"/>
  <c r="O100" i="4" s="1"/>
  <c r="O101" i="4" s="1"/>
  <c r="O102" i="4" s="1"/>
  <c r="O103" i="4" s="1"/>
  <c r="Q93" i="4"/>
  <c r="Q589" i="4" s="1"/>
  <c r="Q89" i="4"/>
  <c r="AD460" i="6" s="1"/>
  <c r="C89" i="4"/>
  <c r="V86" i="4"/>
  <c r="AH457" i="6" s="1"/>
  <c r="U86" i="4"/>
  <c r="AG457" i="6" s="1"/>
  <c r="T86" i="4"/>
  <c r="AF457" i="6" s="1"/>
  <c r="S86" i="4"/>
  <c r="AE457" i="6" s="1"/>
  <c r="R86" i="4"/>
  <c r="AD457" i="6" s="1"/>
  <c r="Q86" i="4"/>
  <c r="AC457" i="6" s="1"/>
  <c r="P86" i="4"/>
  <c r="AB457" i="6" s="1"/>
  <c r="V85" i="4"/>
  <c r="AH456" i="6" s="1"/>
  <c r="U85" i="4"/>
  <c r="AG456" i="6" s="1"/>
  <c r="T85" i="4"/>
  <c r="AF456" i="6" s="1"/>
  <c r="S85" i="4"/>
  <c r="AE456" i="6" s="1"/>
  <c r="R85" i="4"/>
  <c r="AD456" i="6" s="1"/>
  <c r="Q85" i="4"/>
  <c r="AC456" i="6" s="1"/>
  <c r="P85" i="4"/>
  <c r="AB456" i="6" s="1"/>
  <c r="V84" i="4"/>
  <c r="AH455" i="6" s="1"/>
  <c r="U84" i="4"/>
  <c r="AG455" i="6" s="1"/>
  <c r="T84" i="4"/>
  <c r="AF455" i="6" s="1"/>
  <c r="S84" i="4"/>
  <c r="AE455" i="6" s="1"/>
  <c r="R84" i="4"/>
  <c r="AD455" i="6" s="1"/>
  <c r="Q84" i="4"/>
  <c r="AC455" i="6" s="1"/>
  <c r="P84" i="4"/>
  <c r="AB455" i="6" s="1"/>
  <c r="V83" i="4"/>
  <c r="AH454" i="6" s="1"/>
  <c r="U83" i="4"/>
  <c r="AG454" i="6" s="1"/>
  <c r="T83" i="4"/>
  <c r="AF454" i="6" s="1"/>
  <c r="S83" i="4"/>
  <c r="AE454" i="6" s="1"/>
  <c r="R83" i="4"/>
  <c r="AD454" i="6" s="1"/>
  <c r="Q83" i="4"/>
  <c r="AC454" i="6" s="1"/>
  <c r="P83" i="4"/>
  <c r="AB454" i="6" s="1"/>
  <c r="V82" i="4"/>
  <c r="AH453" i="6" s="1"/>
  <c r="U82" i="4"/>
  <c r="AG453" i="6" s="1"/>
  <c r="T82" i="4"/>
  <c r="AF453" i="6" s="1"/>
  <c r="S82" i="4"/>
  <c r="AE453" i="6" s="1"/>
  <c r="R82" i="4"/>
  <c r="AD453" i="6" s="1"/>
  <c r="Q82" i="4"/>
  <c r="AC453" i="6" s="1"/>
  <c r="P82" i="4"/>
  <c r="AB453" i="6" s="1"/>
  <c r="V81" i="4"/>
  <c r="AH452" i="6" s="1"/>
  <c r="U81" i="4"/>
  <c r="AG452" i="6" s="1"/>
  <c r="T81" i="4"/>
  <c r="AF452" i="6" s="1"/>
  <c r="S81" i="4"/>
  <c r="AE452" i="6" s="1"/>
  <c r="R81" i="4"/>
  <c r="AD452" i="6" s="1"/>
  <c r="Q81" i="4"/>
  <c r="AC452" i="6" s="1"/>
  <c r="P81" i="4"/>
  <c r="AB452" i="6" s="1"/>
  <c r="V80" i="4"/>
  <c r="AH451" i="6" s="1"/>
  <c r="U80" i="4"/>
  <c r="AG451" i="6" s="1"/>
  <c r="T80" i="4"/>
  <c r="AF451" i="6" s="1"/>
  <c r="S80" i="4"/>
  <c r="AE451" i="6" s="1"/>
  <c r="R80" i="4"/>
  <c r="AD451" i="6" s="1"/>
  <c r="Q80" i="4"/>
  <c r="AC451" i="6" s="1"/>
  <c r="P80" i="4"/>
  <c r="AB451" i="6" s="1"/>
  <c r="V79" i="4"/>
  <c r="AH450" i="6" s="1"/>
  <c r="U79" i="4"/>
  <c r="AG450" i="6" s="1"/>
  <c r="T79" i="4"/>
  <c r="AF450" i="6" s="1"/>
  <c r="S79" i="4"/>
  <c r="AE450" i="6" s="1"/>
  <c r="R79" i="4"/>
  <c r="AD450" i="6" s="1"/>
  <c r="Q79" i="4"/>
  <c r="AC450" i="6" s="1"/>
  <c r="P79" i="4"/>
  <c r="AB450" i="6" s="1"/>
  <c r="C79" i="4"/>
  <c r="J78" i="4"/>
  <c r="I78" i="4"/>
  <c r="H78" i="4"/>
  <c r="G78" i="4"/>
  <c r="F78" i="4"/>
  <c r="E78" i="4"/>
  <c r="D78" i="4"/>
  <c r="C78" i="4"/>
  <c r="AB449" i="6"/>
  <c r="J77" i="4"/>
  <c r="I77" i="4"/>
  <c r="H77" i="4"/>
  <c r="G77" i="4"/>
  <c r="F77" i="4"/>
  <c r="V76" i="4"/>
  <c r="AH448" i="6" s="1"/>
  <c r="U76" i="4"/>
  <c r="AG448" i="6" s="1"/>
  <c r="T76" i="4"/>
  <c r="AF448" i="6" s="1"/>
  <c r="S76" i="4"/>
  <c r="AE448" i="6" s="1"/>
  <c r="R76" i="4"/>
  <c r="AD448" i="6" s="1"/>
  <c r="Q76" i="4"/>
  <c r="AC448" i="6" s="1"/>
  <c r="P76" i="4"/>
  <c r="AB448" i="6" s="1"/>
  <c r="V75" i="4"/>
  <c r="AH447" i="6" s="1"/>
  <c r="U75" i="4"/>
  <c r="AG447" i="6" s="1"/>
  <c r="T75" i="4"/>
  <c r="AF447" i="6" s="1"/>
  <c r="S75" i="4"/>
  <c r="AE447" i="6" s="1"/>
  <c r="R75" i="4"/>
  <c r="AD447" i="6" s="1"/>
  <c r="Q75" i="4"/>
  <c r="AC447" i="6" s="1"/>
  <c r="P75" i="4"/>
  <c r="AB447" i="6" s="1"/>
  <c r="V74" i="4"/>
  <c r="AH446" i="6" s="1"/>
  <c r="U74" i="4"/>
  <c r="AG446" i="6" s="1"/>
  <c r="T74" i="4"/>
  <c r="AF446" i="6" s="1"/>
  <c r="S74" i="4"/>
  <c r="AE446" i="6" s="1"/>
  <c r="R74" i="4"/>
  <c r="AD446" i="6" s="1"/>
  <c r="Q74" i="4"/>
  <c r="AC446" i="6" s="1"/>
  <c r="P74" i="4"/>
  <c r="AB446" i="6" s="1"/>
  <c r="V73" i="4"/>
  <c r="AH445" i="6" s="1"/>
  <c r="U73" i="4"/>
  <c r="AG445" i="6" s="1"/>
  <c r="T73" i="4"/>
  <c r="AF445" i="6" s="1"/>
  <c r="S73" i="4"/>
  <c r="AE445" i="6" s="1"/>
  <c r="R73" i="4"/>
  <c r="AD445" i="6" s="1"/>
  <c r="Q73" i="4"/>
  <c r="AC445" i="6" s="1"/>
  <c r="P73" i="4"/>
  <c r="AB445" i="6" s="1"/>
  <c r="V72" i="4"/>
  <c r="AH444" i="6" s="1"/>
  <c r="U72" i="4"/>
  <c r="AG444" i="6" s="1"/>
  <c r="T72" i="4"/>
  <c r="AF444" i="6" s="1"/>
  <c r="S72" i="4"/>
  <c r="AE444" i="6" s="1"/>
  <c r="R72" i="4"/>
  <c r="AD444" i="6" s="1"/>
  <c r="Q72" i="4"/>
  <c r="AC444" i="6" s="1"/>
  <c r="P72" i="4"/>
  <c r="AB444" i="6" s="1"/>
  <c r="V71" i="4"/>
  <c r="AH443" i="6" s="1"/>
  <c r="U71" i="4"/>
  <c r="AG443" i="6" s="1"/>
  <c r="T71" i="4"/>
  <c r="AF443" i="6" s="1"/>
  <c r="S71" i="4"/>
  <c r="AE443" i="6" s="1"/>
  <c r="R71" i="4"/>
  <c r="AD443" i="6" s="1"/>
  <c r="Q71" i="4"/>
  <c r="AC443" i="6" s="1"/>
  <c r="P71" i="4"/>
  <c r="AB443" i="6" s="1"/>
  <c r="V70" i="4"/>
  <c r="AH442" i="6" s="1"/>
  <c r="U70" i="4"/>
  <c r="AG442" i="6" s="1"/>
  <c r="T70" i="4"/>
  <c r="AF442" i="6" s="1"/>
  <c r="S70" i="4"/>
  <c r="AE442" i="6" s="1"/>
  <c r="R70" i="4"/>
  <c r="AD442" i="6" s="1"/>
  <c r="Q70" i="4"/>
  <c r="AC442" i="6" s="1"/>
  <c r="P70" i="4"/>
  <c r="AB442" i="6" s="1"/>
  <c r="V69" i="4"/>
  <c r="AH441" i="6" s="1"/>
  <c r="U69" i="4"/>
  <c r="AG441" i="6" s="1"/>
  <c r="T69" i="4"/>
  <c r="AF441" i="6" s="1"/>
  <c r="S69" i="4"/>
  <c r="AE441" i="6" s="1"/>
  <c r="R69" i="4"/>
  <c r="AD441" i="6" s="1"/>
  <c r="Q69" i="4"/>
  <c r="AC441" i="6" s="1"/>
  <c r="P69" i="4"/>
  <c r="AB441" i="6" s="1"/>
  <c r="V68" i="4"/>
  <c r="AH440" i="6" s="1"/>
  <c r="U68" i="4"/>
  <c r="T68" i="4"/>
  <c r="AF440" i="6" s="1"/>
  <c r="S68" i="4"/>
  <c r="AE440" i="6" s="1"/>
  <c r="R68" i="4"/>
  <c r="AD440" i="6" s="1"/>
  <c r="Q68" i="4"/>
  <c r="AC440" i="6" s="1"/>
  <c r="P68" i="4"/>
  <c r="AB440" i="6" s="1"/>
  <c r="C68" i="4"/>
  <c r="J67" i="4"/>
  <c r="I67" i="4"/>
  <c r="H67" i="4"/>
  <c r="G67" i="4"/>
  <c r="F67" i="4"/>
  <c r="E67" i="4"/>
  <c r="D67" i="4"/>
  <c r="C67" i="4"/>
  <c r="J66" i="4"/>
  <c r="I66" i="4"/>
  <c r="H66" i="4"/>
  <c r="G66" i="4"/>
  <c r="F66" i="4"/>
  <c r="D66" i="4"/>
  <c r="C57" i="4"/>
  <c r="C56" i="4"/>
  <c r="C55" i="4"/>
  <c r="C54" i="4"/>
  <c r="C53" i="4"/>
  <c r="C52" i="4"/>
  <c r="C51" i="4"/>
  <c r="C50" i="4"/>
  <c r="C49" i="4"/>
  <c r="C48" i="4"/>
  <c r="C47" i="4"/>
  <c r="C46" i="4"/>
  <c r="C45" i="4"/>
  <c r="C44" i="4"/>
  <c r="C43" i="4"/>
  <c r="C42" i="4"/>
  <c r="C41" i="4"/>
  <c r="C40" i="4"/>
  <c r="C39" i="4"/>
  <c r="C38" i="4"/>
  <c r="C35" i="4"/>
  <c r="R19" i="4"/>
  <c r="Q19" i="4"/>
  <c r="P19" i="4"/>
  <c r="R18" i="4"/>
  <c r="Q18" i="4"/>
  <c r="P18" i="4"/>
  <c r="S18" i="4" s="1"/>
  <c r="O561" i="4" s="1"/>
  <c r="C561" i="4" s="1"/>
  <c r="AA713" i="6" s="1"/>
  <c r="R17" i="4"/>
  <c r="Q17" i="4"/>
  <c r="P17" i="4"/>
  <c r="R16" i="4"/>
  <c r="Q16" i="4"/>
  <c r="P16" i="4"/>
  <c r="R15" i="4"/>
  <c r="Q15" i="4"/>
  <c r="P15" i="4"/>
  <c r="R14" i="4"/>
  <c r="Q14" i="4"/>
  <c r="P14" i="4"/>
  <c r="R13" i="4"/>
  <c r="Q13" i="4"/>
  <c r="P13" i="4"/>
  <c r="S13" i="4" s="1"/>
  <c r="P12" i="4"/>
  <c r="C10" i="4"/>
  <c r="C9" i="4"/>
  <c r="C6" i="4"/>
  <c r="C5" i="4"/>
  <c r="C3" i="4"/>
  <c r="C2" i="4"/>
  <c r="C1" i="4"/>
  <c r="AA673" i="11"/>
  <c r="AG673" i="11" s="1"/>
  <c r="AG672" i="11"/>
  <c r="AF672" i="11"/>
  <c r="AG671" i="11"/>
  <c r="AF671" i="11"/>
  <c r="D652" i="11" s="1"/>
  <c r="AC668" i="11"/>
  <c r="BN664" i="11"/>
  <c r="U398" i="6"/>
  <c r="T398" i="6"/>
  <c r="AD664" i="11"/>
  <c r="S398" i="6" s="1"/>
  <c r="Q398" i="6"/>
  <c r="BN663" i="11"/>
  <c r="U397" i="6"/>
  <c r="T397" i="6"/>
  <c r="AD663" i="11"/>
  <c r="S397" i="6" s="1"/>
  <c r="Q397" i="6"/>
  <c r="BN662" i="11"/>
  <c r="U396" i="6"/>
  <c r="T396" i="6"/>
  <c r="AD662" i="11"/>
  <c r="S396" i="6" s="1"/>
  <c r="Q396" i="6"/>
  <c r="BN661" i="11"/>
  <c r="U395" i="6"/>
  <c r="T395" i="6"/>
  <c r="AD661" i="11"/>
  <c r="S395" i="6" s="1"/>
  <c r="Q395" i="6"/>
  <c r="BN660" i="11"/>
  <c r="U394" i="6"/>
  <c r="T394" i="6"/>
  <c r="AD660" i="11"/>
  <c r="S394" i="6" s="1"/>
  <c r="Q394" i="6"/>
  <c r="BN659" i="11"/>
  <c r="U393" i="6"/>
  <c r="T393" i="6"/>
  <c r="AD659" i="11"/>
  <c r="S393" i="6" s="1"/>
  <c r="Q393" i="6"/>
  <c r="BN658" i="11"/>
  <c r="U392" i="6"/>
  <c r="T392" i="6"/>
  <c r="AD658" i="11"/>
  <c r="S392" i="6" s="1"/>
  <c r="Q392" i="6"/>
  <c r="BN657" i="11"/>
  <c r="U391" i="6"/>
  <c r="T391" i="6"/>
  <c r="AD657" i="11"/>
  <c r="S391" i="6" s="1"/>
  <c r="Q391" i="6"/>
  <c r="BN656" i="11"/>
  <c r="U390" i="6"/>
  <c r="T390" i="6"/>
  <c r="AD656" i="11"/>
  <c r="S390" i="6" s="1"/>
  <c r="Q390" i="6"/>
  <c r="BN655" i="11"/>
  <c r="U389" i="6"/>
  <c r="T389" i="6"/>
  <c r="AD655" i="11"/>
  <c r="S389" i="6" s="1"/>
  <c r="Q389" i="6"/>
  <c r="BN654" i="11"/>
  <c r="U388" i="6"/>
  <c r="T388" i="6"/>
  <c r="AD654" i="11"/>
  <c r="S388" i="6" s="1"/>
  <c r="Q388" i="6"/>
  <c r="BN653" i="11"/>
  <c r="U387" i="6"/>
  <c r="T387" i="6"/>
  <c r="AD653" i="11"/>
  <c r="S387" i="6" s="1"/>
  <c r="Q387" i="6"/>
  <c r="AX652" i="11"/>
  <c r="AW652" i="11"/>
  <c r="AV652" i="11"/>
  <c r="AU652" i="11"/>
  <c r="AO652" i="11"/>
  <c r="AN652" i="11"/>
  <c r="AM652" i="11"/>
  <c r="AL652" i="11"/>
  <c r="AI652" i="11"/>
  <c r="M652" i="11" s="1"/>
  <c r="AH652" i="11"/>
  <c r="K652" i="11" s="1"/>
  <c r="T652" i="11"/>
  <c r="S652" i="11"/>
  <c r="AH651" i="11"/>
  <c r="K651" i="11" s="1"/>
  <c r="AC651" i="11"/>
  <c r="J651" i="11" s="1"/>
  <c r="X651" i="11"/>
  <c r="D651" i="11" s="1"/>
  <c r="W651" i="11"/>
  <c r="C651" i="11" s="1"/>
  <c r="BN650" i="11"/>
  <c r="AI650" i="11"/>
  <c r="AO650" i="11" s="1"/>
  <c r="AH650" i="11"/>
  <c r="AN650" i="11" s="1"/>
  <c r="AD650" i="11"/>
  <c r="AM650" i="11" s="1"/>
  <c r="P676" i="4" s="1"/>
  <c r="Y650" i="11"/>
  <c r="AL650" i="11" s="1"/>
  <c r="BN649" i="11"/>
  <c r="AI649" i="11"/>
  <c r="AO649" i="11" s="1"/>
  <c r="AH649" i="11"/>
  <c r="AN649" i="11" s="1"/>
  <c r="AD649" i="11"/>
  <c r="AM649" i="11" s="1"/>
  <c r="P675" i="4" s="1"/>
  <c r="Y649" i="11"/>
  <c r="AL649" i="11" s="1"/>
  <c r="BN648" i="11"/>
  <c r="AI648" i="11"/>
  <c r="AO648" i="11" s="1"/>
  <c r="AH648" i="11"/>
  <c r="AN648" i="11" s="1"/>
  <c r="AD648" i="11"/>
  <c r="AM648" i="11" s="1"/>
  <c r="P674" i="4" s="1"/>
  <c r="Y648" i="11"/>
  <c r="AL648" i="11" s="1"/>
  <c r="BN647" i="11"/>
  <c r="AI647" i="11"/>
  <c r="AO647" i="11" s="1"/>
  <c r="AH647" i="11"/>
  <c r="AN647" i="11" s="1"/>
  <c r="AD647" i="11"/>
  <c r="AM647" i="11" s="1"/>
  <c r="P673" i="4" s="1"/>
  <c r="Y647" i="11"/>
  <c r="AL647" i="11" s="1"/>
  <c r="BN646" i="11"/>
  <c r="AI646" i="11"/>
  <c r="AO646" i="11" s="1"/>
  <c r="AH646" i="11"/>
  <c r="AN646" i="11" s="1"/>
  <c r="AD646" i="11"/>
  <c r="AM646" i="11" s="1"/>
  <c r="P672" i="4" s="1"/>
  <c r="Y646" i="11"/>
  <c r="AL646" i="11" s="1"/>
  <c r="BN645" i="11"/>
  <c r="AI645" i="11"/>
  <c r="AO645" i="11" s="1"/>
  <c r="AH645" i="11"/>
  <c r="AN645" i="11" s="1"/>
  <c r="AD645" i="11"/>
  <c r="AM645" i="11" s="1"/>
  <c r="P671" i="4" s="1"/>
  <c r="Y645" i="11"/>
  <c r="AL645" i="11" s="1"/>
  <c r="AV644" i="11"/>
  <c r="AU644" i="11"/>
  <c r="AM644" i="11"/>
  <c r="AL644" i="11"/>
  <c r="AI644" i="11"/>
  <c r="AO644" i="11" s="1"/>
  <c r="AX644" i="11" s="1"/>
  <c r="AH644" i="11"/>
  <c r="AN644" i="11" s="1"/>
  <c r="AW644" i="11" s="1"/>
  <c r="AH643" i="11"/>
  <c r="AC643" i="11"/>
  <c r="X643" i="11"/>
  <c r="W643" i="11"/>
  <c r="W640" i="11"/>
  <c r="C640" i="11" s="1"/>
  <c r="D640" i="11"/>
  <c r="W639" i="11"/>
  <c r="W636" i="11"/>
  <c r="R636" i="11"/>
  <c r="W635" i="11"/>
  <c r="R635" i="11"/>
  <c r="AA634" i="11"/>
  <c r="AJ631" i="11"/>
  <c r="C631" i="11"/>
  <c r="AJ630" i="11"/>
  <c r="C630" i="11"/>
  <c r="AJ629" i="11"/>
  <c r="C629" i="11"/>
  <c r="AJ628" i="11"/>
  <c r="C628" i="11"/>
  <c r="AJ627" i="11"/>
  <c r="C627" i="11"/>
  <c r="AJ626" i="11"/>
  <c r="AK626" i="11" s="1"/>
  <c r="C626" i="11"/>
  <c r="AJ625" i="11"/>
  <c r="S625" i="11"/>
  <c r="Z625" i="11" s="1"/>
  <c r="C625" i="11"/>
  <c r="AH624" i="11"/>
  <c r="AG624" i="11"/>
  <c r="AF624" i="11"/>
  <c r="AE624" i="11"/>
  <c r="M624" i="11"/>
  <c r="L624" i="11"/>
  <c r="K624" i="11"/>
  <c r="AL623" i="11"/>
  <c r="AK623" i="11"/>
  <c r="AJ623" i="11"/>
  <c r="AG623" i="11"/>
  <c r="AE623" i="11"/>
  <c r="AD623" i="11"/>
  <c r="AC623" i="11"/>
  <c r="AA623" i="11"/>
  <c r="Z623" i="11"/>
  <c r="Y623" i="11"/>
  <c r="X623" i="11"/>
  <c r="C623" i="11"/>
  <c r="W621" i="11"/>
  <c r="C621" i="11" s="1"/>
  <c r="W619" i="11"/>
  <c r="W618" i="11"/>
  <c r="C614" i="11"/>
  <c r="C612" i="11"/>
  <c r="C611" i="11"/>
  <c r="C610" i="11"/>
  <c r="W608" i="11"/>
  <c r="C608" i="11" s="1"/>
  <c r="C606" i="11"/>
  <c r="W604" i="11"/>
  <c r="C604" i="11" s="1"/>
  <c r="W602" i="11"/>
  <c r="AA591" i="11"/>
  <c r="AG590" i="11"/>
  <c r="AF590" i="11"/>
  <c r="AG589" i="11"/>
  <c r="AF589" i="11"/>
  <c r="D572" i="11" s="1"/>
  <c r="AC586" i="11"/>
  <c r="BN582" i="11"/>
  <c r="U359" i="6"/>
  <c r="AD582" i="11"/>
  <c r="S359" i="6" s="1"/>
  <c r="AL582" i="11"/>
  <c r="BN581" i="11"/>
  <c r="T358" i="6"/>
  <c r="AD581" i="11"/>
  <c r="AL581" i="11"/>
  <c r="BN580" i="11"/>
  <c r="U357" i="6"/>
  <c r="AD580" i="11"/>
  <c r="S357" i="6" s="1"/>
  <c r="AL580" i="11"/>
  <c r="BN579" i="11"/>
  <c r="T356" i="6"/>
  <c r="AD579" i="11"/>
  <c r="Q356" i="6"/>
  <c r="BN578" i="11"/>
  <c r="U355" i="6"/>
  <c r="AD578" i="11"/>
  <c r="S355" i="6" s="1"/>
  <c r="Q355" i="6"/>
  <c r="BN577" i="11"/>
  <c r="T354" i="6"/>
  <c r="AD577" i="11"/>
  <c r="Q354" i="6"/>
  <c r="BN576" i="11"/>
  <c r="AD576" i="11"/>
  <c r="Q353" i="6"/>
  <c r="BN575" i="11"/>
  <c r="T352" i="6"/>
  <c r="AD575" i="11"/>
  <c r="Q352" i="6"/>
  <c r="BN574" i="11"/>
  <c r="U351" i="6"/>
  <c r="AD574" i="11"/>
  <c r="S351" i="6" s="1"/>
  <c r="Q351" i="6"/>
  <c r="BN573" i="11"/>
  <c r="T350" i="6"/>
  <c r="AD573" i="11"/>
  <c r="Q350" i="6"/>
  <c r="AX572" i="11"/>
  <c r="AW572" i="11"/>
  <c r="AV572" i="11"/>
  <c r="AU572" i="11"/>
  <c r="AO572" i="11"/>
  <c r="AN572" i="11"/>
  <c r="AM572" i="11"/>
  <c r="AL572" i="11"/>
  <c r="AI572" i="11"/>
  <c r="M572" i="11" s="1"/>
  <c r="AH572" i="11"/>
  <c r="K572" i="11" s="1"/>
  <c r="T572" i="11"/>
  <c r="S572" i="11"/>
  <c r="AH571" i="11"/>
  <c r="K571" i="11" s="1"/>
  <c r="AC571" i="11"/>
  <c r="J571" i="11" s="1"/>
  <c r="X571" i="11"/>
  <c r="D571" i="11" s="1"/>
  <c r="W571" i="11"/>
  <c r="C571" i="11" s="1"/>
  <c r="BN570" i="11"/>
  <c r="AI570" i="11"/>
  <c r="AO570" i="11" s="1"/>
  <c r="AH570" i="11"/>
  <c r="AN570" i="11" s="1"/>
  <c r="AD570" i="11"/>
  <c r="AM570" i="11" s="1"/>
  <c r="P596" i="4" s="1"/>
  <c r="Y570" i="11"/>
  <c r="AL570" i="11" s="1"/>
  <c r="BN569" i="11"/>
  <c r="AI569" i="11"/>
  <c r="AO569" i="11" s="1"/>
  <c r="AH569" i="11"/>
  <c r="AN569" i="11" s="1"/>
  <c r="AD569" i="11"/>
  <c r="AM569" i="11" s="1"/>
  <c r="P595" i="4" s="1"/>
  <c r="Y569" i="11"/>
  <c r="AL569" i="11" s="1"/>
  <c r="BN568" i="11"/>
  <c r="AI568" i="11"/>
  <c r="AO568" i="11" s="1"/>
  <c r="AH568" i="11"/>
  <c r="AN568" i="11" s="1"/>
  <c r="AD568" i="11"/>
  <c r="AM568" i="11" s="1"/>
  <c r="P594" i="4" s="1"/>
  <c r="Y568" i="11"/>
  <c r="AL568" i="11" s="1"/>
  <c r="BN567" i="11"/>
  <c r="AI567" i="11"/>
  <c r="AO567" i="11" s="1"/>
  <c r="AH567" i="11"/>
  <c r="AN567" i="11" s="1"/>
  <c r="AD567" i="11"/>
  <c r="AM567" i="11" s="1"/>
  <c r="P593" i="4" s="1"/>
  <c r="Y567" i="11"/>
  <c r="AL567" i="11" s="1"/>
  <c r="BN566" i="11"/>
  <c r="AI566" i="11"/>
  <c r="AO566" i="11" s="1"/>
  <c r="AH566" i="11"/>
  <c r="AN566" i="11" s="1"/>
  <c r="AD566" i="11"/>
  <c r="AM566" i="11" s="1"/>
  <c r="P592" i="4" s="1"/>
  <c r="Y566" i="11"/>
  <c r="AL566" i="11" s="1"/>
  <c r="BN565" i="11"/>
  <c r="AI565" i="11"/>
  <c r="AO565" i="11" s="1"/>
  <c r="AH565" i="11"/>
  <c r="AN565" i="11" s="1"/>
  <c r="AD565" i="11"/>
  <c r="AM565" i="11" s="1"/>
  <c r="P591" i="4" s="1"/>
  <c r="Y565" i="11"/>
  <c r="AL565" i="11" s="1"/>
  <c r="AV564" i="11"/>
  <c r="AU564" i="11"/>
  <c r="AM564" i="11"/>
  <c r="AL564" i="11"/>
  <c r="AI564" i="11"/>
  <c r="AO564" i="11" s="1"/>
  <c r="AX564" i="11" s="1"/>
  <c r="AH564" i="11"/>
  <c r="AN564" i="11" s="1"/>
  <c r="AW564" i="11" s="1"/>
  <c r="AH563" i="11"/>
  <c r="AC563" i="11"/>
  <c r="X563" i="11"/>
  <c r="W563" i="11"/>
  <c r="W560" i="11"/>
  <c r="C560" i="11" s="1"/>
  <c r="D560" i="11"/>
  <c r="W559" i="11"/>
  <c r="W556" i="11"/>
  <c r="W555" i="11"/>
  <c r="AA554" i="11"/>
  <c r="AJ551" i="11"/>
  <c r="C551" i="11"/>
  <c r="AJ550" i="11"/>
  <c r="C550" i="11"/>
  <c r="AJ549" i="11"/>
  <c r="C549" i="11"/>
  <c r="AJ548" i="11"/>
  <c r="C548" i="11"/>
  <c r="AJ547" i="11"/>
  <c r="C547" i="11"/>
  <c r="AJ546" i="11"/>
  <c r="S546" i="11"/>
  <c r="Z546" i="11" s="1"/>
  <c r="C546" i="11"/>
  <c r="AH545" i="11"/>
  <c r="AG545" i="11"/>
  <c r="AF545" i="11"/>
  <c r="AE545" i="11"/>
  <c r="M545" i="11"/>
  <c r="L545" i="11"/>
  <c r="K545" i="11"/>
  <c r="AL544" i="11"/>
  <c r="AK544" i="11"/>
  <c r="AJ544" i="11"/>
  <c r="AG544" i="11"/>
  <c r="AE544" i="11"/>
  <c r="AD544" i="11"/>
  <c r="AC544" i="11"/>
  <c r="AA544" i="11"/>
  <c r="Z544" i="11"/>
  <c r="Y544" i="11"/>
  <c r="X544" i="11"/>
  <c r="C544" i="11"/>
  <c r="W542" i="11"/>
  <c r="C542" i="11" s="1"/>
  <c r="W540" i="11"/>
  <c r="W539" i="11"/>
  <c r="C535" i="11"/>
  <c r="C534" i="11"/>
  <c r="C533" i="11"/>
  <c r="W531" i="11"/>
  <c r="C531" i="11" s="1"/>
  <c r="C529" i="11"/>
  <c r="W527" i="11"/>
  <c r="C527" i="11" s="1"/>
  <c r="W525" i="11"/>
  <c r="AA514" i="11"/>
  <c r="AG513" i="11"/>
  <c r="AF513" i="11"/>
  <c r="AD513" i="11"/>
  <c r="AC513" i="11"/>
  <c r="AG512" i="11"/>
  <c r="J490" i="11" s="1"/>
  <c r="AF512" i="11"/>
  <c r="D490" i="11" s="1"/>
  <c r="AD512" i="11"/>
  <c r="AC512" i="11"/>
  <c r="D473" i="11" s="1"/>
  <c r="AD511" i="11"/>
  <c r="AC511" i="11"/>
  <c r="AC509" i="11"/>
  <c r="BN505" i="11"/>
  <c r="U304" i="6"/>
  <c r="T304" i="6"/>
  <c r="AD505" i="11"/>
  <c r="S304" i="6" s="1"/>
  <c r="Q304" i="6"/>
  <c r="BN504" i="11"/>
  <c r="U303" i="6"/>
  <c r="AD504" i="11"/>
  <c r="S303" i="6" s="1"/>
  <c r="Q303" i="6"/>
  <c r="BN503" i="11"/>
  <c r="T302" i="6"/>
  <c r="AD503" i="11"/>
  <c r="Q302" i="6"/>
  <c r="BN502" i="11"/>
  <c r="U301" i="6"/>
  <c r="AD502" i="11"/>
  <c r="S301" i="6" s="1"/>
  <c r="Q301" i="6"/>
  <c r="BN501" i="11"/>
  <c r="T300" i="6"/>
  <c r="AD501" i="11"/>
  <c r="Q300" i="6"/>
  <c r="BN500" i="11"/>
  <c r="U299" i="6"/>
  <c r="AD500" i="11"/>
  <c r="S299" i="6" s="1"/>
  <c r="Q299" i="6"/>
  <c r="BN499" i="11"/>
  <c r="T298" i="6"/>
  <c r="AD499" i="11"/>
  <c r="Q298" i="6"/>
  <c r="BN498" i="11"/>
  <c r="U297" i="6"/>
  <c r="T297" i="6"/>
  <c r="AD498" i="11"/>
  <c r="Q297" i="6"/>
  <c r="BN497" i="11"/>
  <c r="U296" i="6"/>
  <c r="T296" i="6"/>
  <c r="AD497" i="11"/>
  <c r="S296" i="6" s="1"/>
  <c r="Q296" i="6"/>
  <c r="BN496" i="11"/>
  <c r="U295" i="6"/>
  <c r="T295" i="6"/>
  <c r="AD496" i="11"/>
  <c r="S295" i="6" s="1"/>
  <c r="Q295" i="6"/>
  <c r="BN495" i="11"/>
  <c r="U294" i="6"/>
  <c r="T294" i="6"/>
  <c r="AD495" i="11"/>
  <c r="S294" i="6" s="1"/>
  <c r="Q294" i="6"/>
  <c r="BN494" i="11"/>
  <c r="U293" i="6"/>
  <c r="T293" i="6"/>
  <c r="AD494" i="11"/>
  <c r="Q293" i="6"/>
  <c r="BN493" i="11"/>
  <c r="U292" i="6"/>
  <c r="T292" i="6"/>
  <c r="AD493" i="11"/>
  <c r="S292" i="6" s="1"/>
  <c r="Q292" i="6"/>
  <c r="BN492" i="11"/>
  <c r="U291" i="6"/>
  <c r="T291" i="6"/>
  <c r="AD492" i="11"/>
  <c r="S291" i="6" s="1"/>
  <c r="Q291" i="6"/>
  <c r="BN491" i="11"/>
  <c r="U290" i="6"/>
  <c r="T290" i="6"/>
  <c r="AD491" i="11"/>
  <c r="S290" i="6" s="1"/>
  <c r="Q290" i="6"/>
  <c r="AX490" i="11"/>
  <c r="AW490" i="11"/>
  <c r="AV490" i="11"/>
  <c r="AU490" i="11"/>
  <c r="AO490" i="11"/>
  <c r="AN490" i="11"/>
  <c r="AM490" i="11"/>
  <c r="AL490" i="11"/>
  <c r="AI490" i="11"/>
  <c r="M490" i="11" s="1"/>
  <c r="AH490" i="11"/>
  <c r="K490" i="11" s="1"/>
  <c r="T490" i="11"/>
  <c r="S490" i="11"/>
  <c r="AH489" i="11"/>
  <c r="AC489" i="11"/>
  <c r="X489" i="11"/>
  <c r="D489" i="11" s="1"/>
  <c r="W489" i="11"/>
  <c r="C489" i="11" s="1"/>
  <c r="K489" i="11"/>
  <c r="J489" i="11"/>
  <c r="BN488" i="11"/>
  <c r="U288" i="6"/>
  <c r="T288" i="6"/>
  <c r="AD488" i="11"/>
  <c r="S288" i="6" s="1"/>
  <c r="BN483" i="11"/>
  <c r="U283" i="6"/>
  <c r="T283" i="6"/>
  <c r="AD483" i="11"/>
  <c r="S283" i="6" s="1"/>
  <c r="Q283" i="6"/>
  <c r="BN482" i="11"/>
  <c r="U282" i="6"/>
  <c r="T282" i="6"/>
  <c r="AD482" i="11"/>
  <c r="S282" i="6" s="1"/>
  <c r="Q282" i="6"/>
  <c r="BN481" i="11"/>
  <c r="U281" i="6"/>
  <c r="T281" i="6"/>
  <c r="AD481" i="11"/>
  <c r="S281" i="6" s="1"/>
  <c r="Q281" i="6"/>
  <c r="BN480" i="11"/>
  <c r="U280" i="6"/>
  <c r="T280" i="6"/>
  <c r="AD480" i="11"/>
  <c r="S280" i="6" s="1"/>
  <c r="Q280" i="6"/>
  <c r="BN479" i="11"/>
  <c r="U279" i="6"/>
  <c r="T279" i="6"/>
  <c r="AD479" i="11"/>
  <c r="S279" i="6" s="1"/>
  <c r="Q279" i="6"/>
  <c r="BN478" i="11"/>
  <c r="U278" i="6"/>
  <c r="T278" i="6"/>
  <c r="AD478" i="11"/>
  <c r="S278" i="6" s="1"/>
  <c r="Q278" i="6"/>
  <c r="BN477" i="11"/>
  <c r="U277" i="6"/>
  <c r="T277" i="6"/>
  <c r="AD477" i="11"/>
  <c r="S277" i="6" s="1"/>
  <c r="Q277" i="6"/>
  <c r="BN476" i="11"/>
  <c r="U276" i="6"/>
  <c r="T276" i="6"/>
  <c r="AD476" i="11"/>
  <c r="S276" i="6" s="1"/>
  <c r="Q276" i="6"/>
  <c r="BN475" i="11"/>
  <c r="U275" i="6"/>
  <c r="T275" i="6"/>
  <c r="AD475" i="11"/>
  <c r="S275" i="6" s="1"/>
  <c r="Q275" i="6"/>
  <c r="BN474" i="11"/>
  <c r="U274" i="6"/>
  <c r="AH474" i="11"/>
  <c r="T274" i="6" s="1"/>
  <c r="AD474" i="11"/>
  <c r="S274" i="6" s="1"/>
  <c r="Q274" i="6"/>
  <c r="AV473" i="11"/>
  <c r="AU473" i="11"/>
  <c r="AM473" i="11"/>
  <c r="AL473" i="11"/>
  <c r="AI473" i="11"/>
  <c r="AO473" i="11" s="1"/>
  <c r="AX473" i="11" s="1"/>
  <c r="AH473" i="11"/>
  <c r="AN473" i="11" s="1"/>
  <c r="AW473" i="11" s="1"/>
  <c r="AH472" i="11"/>
  <c r="K472" i="11" s="1"/>
  <c r="AC472" i="11"/>
  <c r="J472" i="11" s="1"/>
  <c r="X472" i="11"/>
  <c r="D472" i="11" s="1"/>
  <c r="W472" i="11"/>
  <c r="C472" i="11" s="1"/>
  <c r="X469" i="11"/>
  <c r="D469" i="11" s="1"/>
  <c r="W469" i="11"/>
  <c r="C469" i="11" s="1"/>
  <c r="W468" i="11"/>
  <c r="W464" i="11"/>
  <c r="R464" i="11"/>
  <c r="W463" i="11"/>
  <c r="R463" i="11"/>
  <c r="AA462" i="11"/>
  <c r="AJ459" i="11"/>
  <c r="C459" i="11"/>
  <c r="AJ457" i="11"/>
  <c r="AK457" i="11" s="1"/>
  <c r="C457" i="11"/>
  <c r="AJ456" i="11"/>
  <c r="C456" i="11"/>
  <c r="AJ454" i="11"/>
  <c r="C454" i="11"/>
  <c r="AJ453" i="11"/>
  <c r="C453" i="11"/>
  <c r="AJ452" i="11"/>
  <c r="C452" i="11"/>
  <c r="AJ451" i="11"/>
  <c r="C451" i="11"/>
  <c r="AJ450" i="11"/>
  <c r="AK450" i="11" s="1"/>
  <c r="C450" i="11"/>
  <c r="AJ449" i="11"/>
  <c r="AK449" i="11" s="1"/>
  <c r="C449" i="11"/>
  <c r="AJ448" i="11"/>
  <c r="C448" i="11"/>
  <c r="AJ447" i="11"/>
  <c r="AK447" i="11" s="1"/>
  <c r="C447" i="11"/>
  <c r="AJ446" i="11"/>
  <c r="AK446" i="11" s="1"/>
  <c r="C446" i="11"/>
  <c r="AJ445" i="11"/>
  <c r="AK445" i="11" s="1"/>
  <c r="C445" i="11"/>
  <c r="AJ444" i="11"/>
  <c r="AK444" i="11" s="1"/>
  <c r="C444" i="11"/>
  <c r="AJ443" i="11"/>
  <c r="AK443" i="11" s="1"/>
  <c r="C443" i="11"/>
  <c r="AJ442" i="11"/>
  <c r="AK442" i="11" s="1"/>
  <c r="C442" i="11"/>
  <c r="AJ441" i="11"/>
  <c r="AK441" i="11" s="1"/>
  <c r="C441" i="11"/>
  <c r="AJ440" i="11"/>
  <c r="AK440" i="11" s="1"/>
  <c r="C440" i="11"/>
  <c r="AJ439" i="11"/>
  <c r="C439" i="11"/>
  <c r="AJ438" i="11"/>
  <c r="AK438" i="11" s="1"/>
  <c r="C438" i="11"/>
  <c r="AJ437" i="11"/>
  <c r="AK437" i="11" s="1"/>
  <c r="C437" i="11"/>
  <c r="AJ436" i="11"/>
  <c r="C436" i="11"/>
  <c r="AJ435" i="11"/>
  <c r="AK435" i="11" s="1"/>
  <c r="S435" i="11"/>
  <c r="Z435" i="11" s="1"/>
  <c r="C435" i="11"/>
  <c r="AH434" i="11"/>
  <c r="AG434" i="11"/>
  <c r="AF434" i="11"/>
  <c r="AE434" i="11"/>
  <c r="M434" i="11"/>
  <c r="L434" i="11"/>
  <c r="K434" i="11"/>
  <c r="AL433" i="11"/>
  <c r="AK433" i="11"/>
  <c r="AJ433" i="11"/>
  <c r="AG433" i="11"/>
  <c r="AE433" i="11"/>
  <c r="AD433" i="11"/>
  <c r="AC433" i="11"/>
  <c r="AA433" i="11"/>
  <c r="Z433" i="11"/>
  <c r="Y433" i="11"/>
  <c r="X433" i="11"/>
  <c r="C433" i="11"/>
  <c r="W431" i="11"/>
  <c r="C431" i="11" s="1"/>
  <c r="W429" i="11"/>
  <c r="W428" i="11"/>
  <c r="C424" i="11"/>
  <c r="C422" i="11"/>
  <c r="C421" i="11"/>
  <c r="C420" i="11"/>
  <c r="C419" i="11"/>
  <c r="W417" i="11"/>
  <c r="C417" i="11" s="1"/>
  <c r="C415" i="11"/>
  <c r="W413" i="11"/>
  <c r="C413" i="11" s="1"/>
  <c r="W411" i="11"/>
  <c r="P268" i="6" s="1"/>
  <c r="AA399" i="11"/>
  <c r="AG399" i="11" s="1"/>
  <c r="AG398" i="11"/>
  <c r="AF398" i="11"/>
  <c r="AD398" i="11"/>
  <c r="AC398" i="11"/>
  <c r="AG397" i="11"/>
  <c r="AF397" i="11"/>
  <c r="AD397" i="11"/>
  <c r="J365" i="11" s="1"/>
  <c r="AC397" i="11"/>
  <c r="D365" i="11" s="1"/>
  <c r="AD396" i="11"/>
  <c r="AC396" i="11"/>
  <c r="AC392" i="11"/>
  <c r="BN391" i="11"/>
  <c r="U244" i="6"/>
  <c r="T244" i="6"/>
  <c r="AD391" i="11"/>
  <c r="S244" i="6" s="1"/>
  <c r="Q244" i="6"/>
  <c r="BN389" i="11"/>
  <c r="U242" i="6"/>
  <c r="T242" i="6"/>
  <c r="AD389" i="11"/>
  <c r="Q242" i="6"/>
  <c r="BN388" i="11"/>
  <c r="U241" i="6"/>
  <c r="T241" i="6"/>
  <c r="AD388" i="11"/>
  <c r="S241" i="6" s="1"/>
  <c r="Q241" i="6"/>
  <c r="BN387" i="11"/>
  <c r="U240" i="6"/>
  <c r="T240" i="6"/>
  <c r="AD387" i="11"/>
  <c r="S240" i="6" s="1"/>
  <c r="Q240" i="6"/>
  <c r="BN386" i="11"/>
  <c r="U239" i="6"/>
  <c r="T239" i="6"/>
  <c r="AD386" i="11"/>
  <c r="S239" i="6" s="1"/>
  <c r="Q239" i="6"/>
  <c r="BN385" i="11"/>
  <c r="U238" i="6"/>
  <c r="T238" i="6"/>
  <c r="AD385" i="11"/>
  <c r="Q238" i="6"/>
  <c r="BN384" i="11"/>
  <c r="U237" i="6"/>
  <c r="T237" i="6"/>
  <c r="AD384" i="11"/>
  <c r="S237" i="6" s="1"/>
  <c r="Q237" i="6"/>
  <c r="BN383" i="11"/>
  <c r="U236" i="6"/>
  <c r="T236" i="6"/>
  <c r="AD383" i="11"/>
  <c r="S236" i="6" s="1"/>
  <c r="Q236" i="6"/>
  <c r="BN382" i="11"/>
  <c r="U235" i="6"/>
  <c r="T235" i="6"/>
  <c r="AD382" i="11"/>
  <c r="S235" i="6" s="1"/>
  <c r="Q235" i="6"/>
  <c r="BN381" i="11"/>
  <c r="U234" i="6"/>
  <c r="T234" i="6"/>
  <c r="AD381" i="11"/>
  <c r="Q234" i="6"/>
  <c r="BN380" i="11"/>
  <c r="U233" i="6"/>
  <c r="T233" i="6"/>
  <c r="AD380" i="11"/>
  <c r="S233" i="6" s="1"/>
  <c r="Q233" i="6"/>
  <c r="BN379" i="11"/>
  <c r="U232" i="6"/>
  <c r="T232" i="6"/>
  <c r="AD379" i="11"/>
  <c r="S232" i="6" s="1"/>
  <c r="Q232" i="6"/>
  <c r="AX378" i="11"/>
  <c r="AW378" i="11"/>
  <c r="AV378" i="11"/>
  <c r="AU378" i="11"/>
  <c r="AO378" i="11"/>
  <c r="AN378" i="11"/>
  <c r="AM378" i="11"/>
  <c r="AL378" i="11"/>
  <c r="AI378" i="11"/>
  <c r="M378" i="11" s="1"/>
  <c r="AH378" i="11"/>
  <c r="K378" i="11" s="1"/>
  <c r="T378" i="11"/>
  <c r="S378" i="11"/>
  <c r="AH377" i="11"/>
  <c r="AC377" i="11"/>
  <c r="X377" i="11"/>
  <c r="D377" i="11" s="1"/>
  <c r="W377" i="11"/>
  <c r="C377" i="11" s="1"/>
  <c r="K377" i="11"/>
  <c r="J377" i="11"/>
  <c r="BN376" i="11"/>
  <c r="U230" i="6"/>
  <c r="T230" i="6"/>
  <c r="AD376" i="11"/>
  <c r="Q230" i="6"/>
  <c r="BN375" i="11"/>
  <c r="U229" i="6"/>
  <c r="AD375" i="11"/>
  <c r="S229" i="6" s="1"/>
  <c r="Q229" i="6"/>
  <c r="BN374" i="11"/>
  <c r="U228" i="6"/>
  <c r="AD374" i="11"/>
  <c r="S228" i="6" s="1"/>
  <c r="AL374" i="11"/>
  <c r="BN373" i="11"/>
  <c r="U227" i="6"/>
  <c r="AD373" i="11"/>
  <c r="S227" i="6" s="1"/>
  <c r="Q227" i="6"/>
  <c r="BN372" i="11"/>
  <c r="U226" i="6"/>
  <c r="AD372" i="11"/>
  <c r="S226" i="6" s="1"/>
  <c r="AL372" i="11"/>
  <c r="BN371" i="11"/>
  <c r="U225" i="6"/>
  <c r="AD371" i="11"/>
  <c r="S225" i="6" s="1"/>
  <c r="Q225" i="6"/>
  <c r="BN370" i="11"/>
  <c r="U224" i="6"/>
  <c r="AD370" i="11"/>
  <c r="S224" i="6" s="1"/>
  <c r="AL370" i="11"/>
  <c r="BN369" i="11"/>
  <c r="U223" i="6"/>
  <c r="AD369" i="11"/>
  <c r="S223" i="6" s="1"/>
  <c r="Q223" i="6"/>
  <c r="BN368" i="11"/>
  <c r="U222" i="6"/>
  <c r="AD368" i="11"/>
  <c r="S222" i="6" s="1"/>
  <c r="AL368" i="11"/>
  <c r="BN367" i="11"/>
  <c r="U221" i="6"/>
  <c r="AD367" i="11"/>
  <c r="S221" i="6" s="1"/>
  <c r="Q221" i="6"/>
  <c r="BN366" i="11"/>
  <c r="U220" i="6"/>
  <c r="AH366" i="11"/>
  <c r="AD366" i="11"/>
  <c r="S220" i="6" s="1"/>
  <c r="AL366" i="11"/>
  <c r="AV365" i="11"/>
  <c r="AU365" i="11"/>
  <c r="AM365" i="11"/>
  <c r="AL365" i="11"/>
  <c r="AI365" i="11"/>
  <c r="AO365" i="11" s="1"/>
  <c r="AX365" i="11" s="1"/>
  <c r="AH365" i="11"/>
  <c r="AN365" i="11" s="1"/>
  <c r="AW365" i="11" s="1"/>
  <c r="AH364" i="11"/>
  <c r="AC364" i="11"/>
  <c r="X364" i="11"/>
  <c r="W364" i="11"/>
  <c r="K364" i="11"/>
  <c r="J364" i="11"/>
  <c r="D364" i="11"/>
  <c r="C364" i="11"/>
  <c r="X361" i="11"/>
  <c r="D361" i="11" s="1"/>
  <c r="W361" i="11"/>
  <c r="C361" i="11" s="1"/>
  <c r="W360" i="11"/>
  <c r="W357" i="11"/>
  <c r="W356" i="11"/>
  <c r="AA355" i="11"/>
  <c r="AJ352" i="11"/>
  <c r="C352" i="11"/>
  <c r="AJ350" i="11"/>
  <c r="C350" i="11"/>
  <c r="AJ349" i="11"/>
  <c r="AK349" i="11" s="1"/>
  <c r="C349" i="11"/>
  <c r="AJ348" i="11"/>
  <c r="C348" i="11"/>
  <c r="AJ347" i="11"/>
  <c r="AK347" i="11" s="1"/>
  <c r="C347" i="11"/>
  <c r="AJ346" i="11"/>
  <c r="C346" i="11"/>
  <c r="AJ345" i="11"/>
  <c r="S345" i="11"/>
  <c r="Z345" i="11" s="1"/>
  <c r="C345" i="11"/>
  <c r="AH344" i="11"/>
  <c r="AG344" i="11"/>
  <c r="AF344" i="11"/>
  <c r="AE344" i="11"/>
  <c r="M344" i="11"/>
  <c r="L344" i="11"/>
  <c r="K344" i="11"/>
  <c r="AL343" i="11"/>
  <c r="AK343" i="11"/>
  <c r="AJ343" i="11"/>
  <c r="AG343" i="11"/>
  <c r="AE343" i="11"/>
  <c r="AD343" i="11"/>
  <c r="AC343" i="11"/>
  <c r="AA343" i="11"/>
  <c r="Z343" i="11"/>
  <c r="Y343" i="11"/>
  <c r="X343" i="11"/>
  <c r="C343" i="11"/>
  <c r="W341" i="11"/>
  <c r="C341" i="11" s="1"/>
  <c r="W339" i="11"/>
  <c r="W338" i="11"/>
  <c r="C334" i="11"/>
  <c r="C332" i="11"/>
  <c r="C331" i="11"/>
  <c r="C330" i="11"/>
  <c r="W328" i="11"/>
  <c r="C328" i="11" s="1"/>
  <c r="C326" i="11"/>
  <c r="W324" i="11"/>
  <c r="C324" i="11" s="1"/>
  <c r="W322" i="11"/>
  <c r="P214" i="6" s="1"/>
  <c r="AA311" i="11"/>
  <c r="AG311" i="11" s="1"/>
  <c r="AA310" i="11"/>
  <c r="AG310" i="11" s="1"/>
  <c r="AG309" i="11"/>
  <c r="AF309" i="11"/>
  <c r="AD309" i="11"/>
  <c r="AC309" i="11"/>
  <c r="AG308" i="11"/>
  <c r="J286" i="11" s="1"/>
  <c r="AF308" i="11"/>
  <c r="D286" i="11" s="1"/>
  <c r="AD308" i="11"/>
  <c r="J279" i="11" s="1"/>
  <c r="AC308" i="11"/>
  <c r="D279" i="11" s="1"/>
  <c r="AD307" i="11"/>
  <c r="AC307" i="11"/>
  <c r="AC305" i="11"/>
  <c r="BN301" i="11"/>
  <c r="U187" i="6"/>
  <c r="T187" i="6"/>
  <c r="AD301" i="11"/>
  <c r="AL301" i="11"/>
  <c r="BN300" i="11"/>
  <c r="U186" i="6"/>
  <c r="T186" i="6"/>
  <c r="AD300" i="11"/>
  <c r="S186" i="6" s="1"/>
  <c r="AL300" i="11"/>
  <c r="BN299" i="11"/>
  <c r="U185" i="6"/>
  <c r="T185" i="6"/>
  <c r="AD299" i="11"/>
  <c r="S185" i="6" s="1"/>
  <c r="Q185" i="6"/>
  <c r="BN298" i="11"/>
  <c r="U184" i="6"/>
  <c r="T184" i="6"/>
  <c r="AD298" i="11"/>
  <c r="Q184" i="6"/>
  <c r="BN297" i="11"/>
  <c r="U183" i="6"/>
  <c r="T183" i="6"/>
  <c r="AD297" i="11"/>
  <c r="S183" i="6" s="1"/>
  <c r="Q183" i="6"/>
  <c r="BN296" i="11"/>
  <c r="U182" i="6"/>
  <c r="T182" i="6"/>
  <c r="AD296" i="11"/>
  <c r="S182" i="6" s="1"/>
  <c r="Q182" i="6"/>
  <c r="BN295" i="11"/>
  <c r="U181" i="6"/>
  <c r="T181" i="6"/>
  <c r="AD295" i="11"/>
  <c r="S181" i="6" s="1"/>
  <c r="Q181" i="6"/>
  <c r="BN294" i="11"/>
  <c r="U180" i="6"/>
  <c r="T180" i="6"/>
  <c r="AD294" i="11"/>
  <c r="Q180" i="6"/>
  <c r="BN293" i="11"/>
  <c r="U179" i="6"/>
  <c r="T179" i="6"/>
  <c r="AD293" i="11"/>
  <c r="S179" i="6" s="1"/>
  <c r="Q179" i="6"/>
  <c r="BN292" i="11"/>
  <c r="U178" i="6"/>
  <c r="T178" i="6"/>
  <c r="AD292" i="11"/>
  <c r="S178" i="6" s="1"/>
  <c r="Q178" i="6"/>
  <c r="BN291" i="11"/>
  <c r="U177" i="6"/>
  <c r="T177" i="6"/>
  <c r="AD291" i="11"/>
  <c r="S177" i="6" s="1"/>
  <c r="Q177" i="6"/>
  <c r="BN290" i="11"/>
  <c r="U176" i="6"/>
  <c r="T176" i="6"/>
  <c r="AD290" i="11"/>
  <c r="Q176" i="6"/>
  <c r="BN289" i="11"/>
  <c r="U175" i="6"/>
  <c r="T175" i="6"/>
  <c r="AD289" i="11"/>
  <c r="S175" i="6" s="1"/>
  <c r="Q175" i="6"/>
  <c r="BN288" i="11"/>
  <c r="U174" i="6"/>
  <c r="T174" i="6"/>
  <c r="AD288" i="11"/>
  <c r="S174" i="6" s="1"/>
  <c r="Q174" i="6"/>
  <c r="BN287" i="11"/>
  <c r="U173" i="6"/>
  <c r="T173" i="6"/>
  <c r="AD287" i="11"/>
  <c r="S173" i="6" s="1"/>
  <c r="Q173" i="6"/>
  <c r="AX286" i="11"/>
  <c r="AW286" i="11"/>
  <c r="AV286" i="11"/>
  <c r="AU286" i="11"/>
  <c r="AO286" i="11"/>
  <c r="AN286" i="11"/>
  <c r="AM286" i="11"/>
  <c r="AL286" i="11"/>
  <c r="AI286" i="11"/>
  <c r="M286" i="11" s="1"/>
  <c r="AH286" i="11"/>
  <c r="K286" i="11" s="1"/>
  <c r="T286" i="11"/>
  <c r="S286" i="11"/>
  <c r="AH285" i="11"/>
  <c r="K285" i="11" s="1"/>
  <c r="AC285" i="11"/>
  <c r="J285" i="11" s="1"/>
  <c r="X285" i="11"/>
  <c r="D285" i="11" s="1"/>
  <c r="W285" i="11"/>
  <c r="C285" i="11" s="1"/>
  <c r="BN284" i="11"/>
  <c r="U171" i="6"/>
  <c r="T171" i="6"/>
  <c r="AD284" i="11"/>
  <c r="S171" i="6" s="1"/>
  <c r="Q171" i="6"/>
  <c r="BN283" i="11"/>
  <c r="U170" i="6"/>
  <c r="T170" i="6"/>
  <c r="AD283" i="11"/>
  <c r="S170" i="6" s="1"/>
  <c r="Q170" i="6"/>
  <c r="BN282" i="11"/>
  <c r="U169" i="6"/>
  <c r="T169" i="6"/>
  <c r="AD282" i="11"/>
  <c r="S169" i="6" s="1"/>
  <c r="Q169" i="6"/>
  <c r="BN281" i="11"/>
  <c r="U168" i="6"/>
  <c r="T168" i="6"/>
  <c r="AD281" i="11"/>
  <c r="S168" i="6" s="1"/>
  <c r="Q168" i="6"/>
  <c r="BN280" i="11"/>
  <c r="U167" i="6"/>
  <c r="AH280" i="11"/>
  <c r="T167" i="6" s="1"/>
  <c r="AD280" i="11"/>
  <c r="S167" i="6" s="1"/>
  <c r="Q167" i="6"/>
  <c r="AV279" i="11"/>
  <c r="AU279" i="11"/>
  <c r="AM279" i="11"/>
  <c r="AL279" i="11"/>
  <c r="AI279" i="11"/>
  <c r="AO279" i="11" s="1"/>
  <c r="AX279" i="11" s="1"/>
  <c r="AH279" i="11"/>
  <c r="AN279" i="11" s="1"/>
  <c r="AW279" i="11" s="1"/>
  <c r="AH278" i="11"/>
  <c r="AC278" i="11"/>
  <c r="X278" i="11"/>
  <c r="D278" i="11" s="1"/>
  <c r="W278" i="11"/>
  <c r="C278" i="11" s="1"/>
  <c r="K278" i="11"/>
  <c r="J278" i="11"/>
  <c r="X275" i="11"/>
  <c r="D275" i="11" s="1"/>
  <c r="W275" i="11"/>
  <c r="C275" i="11" s="1"/>
  <c r="W274" i="11"/>
  <c r="W271" i="11"/>
  <c r="W270" i="11"/>
  <c r="AA269" i="11"/>
  <c r="AJ266" i="11"/>
  <c r="C266" i="11"/>
  <c r="AJ265" i="11"/>
  <c r="C265" i="11"/>
  <c r="AJ264" i="11"/>
  <c r="C264" i="11"/>
  <c r="AJ263" i="11"/>
  <c r="C263" i="11"/>
  <c r="AJ262" i="11"/>
  <c r="C262" i="11"/>
  <c r="AJ261" i="11"/>
  <c r="C261" i="11"/>
  <c r="AJ260" i="11"/>
  <c r="C260" i="11"/>
  <c r="AJ259" i="11"/>
  <c r="C259" i="11"/>
  <c r="AJ258" i="11"/>
  <c r="Z258" i="11"/>
  <c r="C258" i="11"/>
  <c r="AJ257" i="11"/>
  <c r="Z257" i="11"/>
  <c r="C257" i="11"/>
  <c r="AJ256" i="11"/>
  <c r="S256" i="11"/>
  <c r="Z256" i="11" s="1"/>
  <c r="C256" i="11"/>
  <c r="AH255" i="11"/>
  <c r="AG255" i="11"/>
  <c r="AF255" i="11"/>
  <c r="AE255" i="11"/>
  <c r="M255" i="11"/>
  <c r="L255" i="11"/>
  <c r="K255" i="11"/>
  <c r="AL254" i="11"/>
  <c r="AK254" i="11"/>
  <c r="AJ254" i="11"/>
  <c r="AG254" i="11"/>
  <c r="AE254" i="11"/>
  <c r="AD254" i="11"/>
  <c r="AC254" i="11"/>
  <c r="AA254" i="11"/>
  <c r="Z254" i="11"/>
  <c r="Y254" i="11"/>
  <c r="X254" i="11"/>
  <c r="C254" i="11"/>
  <c r="W252" i="11"/>
  <c r="C252" i="11" s="1"/>
  <c r="W250" i="11"/>
  <c r="W249" i="11"/>
  <c r="C245" i="11"/>
  <c r="C241" i="11"/>
  <c r="C240" i="11"/>
  <c r="C239" i="11"/>
  <c r="C238" i="11"/>
  <c r="W236" i="11"/>
  <c r="C236" i="11" s="1"/>
  <c r="C234" i="11"/>
  <c r="W232" i="11"/>
  <c r="C232" i="11" s="1"/>
  <c r="W230" i="11"/>
  <c r="P160" i="6" s="1"/>
  <c r="AA215" i="11"/>
  <c r="AG215" i="11" s="1"/>
  <c r="AG214" i="11"/>
  <c r="AF214" i="11"/>
  <c r="AD214" i="11"/>
  <c r="AC214" i="11"/>
  <c r="AG213" i="11"/>
  <c r="AF213" i="11"/>
  <c r="AD213" i="11"/>
  <c r="J177" i="11" s="1"/>
  <c r="AC213" i="11"/>
  <c r="D177" i="11" s="1"/>
  <c r="AD212" i="11"/>
  <c r="AC212" i="11"/>
  <c r="AC210" i="11"/>
  <c r="BN206" i="11"/>
  <c r="U133" i="6"/>
  <c r="T133" i="6"/>
  <c r="AD206" i="11"/>
  <c r="Q133" i="6"/>
  <c r="U131" i="6"/>
  <c r="T131" i="6"/>
  <c r="AD204" i="11"/>
  <c r="S131" i="6" s="1"/>
  <c r="Q131" i="6"/>
  <c r="U130" i="6"/>
  <c r="T130" i="6"/>
  <c r="AD203" i="11"/>
  <c r="Q130" i="6"/>
  <c r="U129" i="6"/>
  <c r="T129" i="6"/>
  <c r="AD202" i="11"/>
  <c r="S129" i="6" s="1"/>
  <c r="Q129" i="6"/>
  <c r="U128" i="6"/>
  <c r="T128" i="6"/>
  <c r="AD201" i="11"/>
  <c r="Q128" i="6"/>
  <c r="U127" i="6"/>
  <c r="T127" i="6"/>
  <c r="AD200" i="11"/>
  <c r="S127" i="6" s="1"/>
  <c r="Q127" i="6"/>
  <c r="U126" i="6"/>
  <c r="T126" i="6"/>
  <c r="AD199" i="11"/>
  <c r="Q126" i="6"/>
  <c r="BN198" i="11"/>
  <c r="U125" i="6"/>
  <c r="T125" i="6"/>
  <c r="AD198" i="11"/>
  <c r="S125" i="6" s="1"/>
  <c r="Q125" i="6"/>
  <c r="BN197" i="11"/>
  <c r="U124" i="6"/>
  <c r="T124" i="6"/>
  <c r="AD197" i="11"/>
  <c r="S124" i="6" s="1"/>
  <c r="Q124" i="6"/>
  <c r="BN196" i="11"/>
  <c r="U123" i="6"/>
  <c r="T123" i="6"/>
  <c r="AD196" i="11"/>
  <c r="S123" i="6" s="1"/>
  <c r="Q123" i="6"/>
  <c r="BN195" i="11"/>
  <c r="U122" i="6"/>
  <c r="T122" i="6"/>
  <c r="AD195" i="11"/>
  <c r="Q122" i="6"/>
  <c r="BN194" i="11"/>
  <c r="U121" i="6"/>
  <c r="T121" i="6"/>
  <c r="AD194" i="11"/>
  <c r="S121" i="6" s="1"/>
  <c r="Q121" i="6"/>
  <c r="BN193" i="11"/>
  <c r="U120" i="6"/>
  <c r="T120" i="6"/>
  <c r="AD193" i="11"/>
  <c r="S120" i="6" s="1"/>
  <c r="Q120" i="6"/>
  <c r="BN192" i="11"/>
  <c r="U119" i="6"/>
  <c r="T119" i="6"/>
  <c r="AD192" i="11"/>
  <c r="S119" i="6" s="1"/>
  <c r="Q119" i="6"/>
  <c r="AX191" i="11"/>
  <c r="AW191" i="11"/>
  <c r="AV191" i="11"/>
  <c r="AU191" i="11"/>
  <c r="AO191" i="11"/>
  <c r="AN191" i="11"/>
  <c r="AM191" i="11"/>
  <c r="AL191" i="11"/>
  <c r="AI191" i="11"/>
  <c r="M191" i="11" s="1"/>
  <c r="AH191" i="11"/>
  <c r="K191" i="11" s="1"/>
  <c r="T191" i="11"/>
  <c r="S191" i="11"/>
  <c r="AH190" i="11"/>
  <c r="AC190" i="11"/>
  <c r="X190" i="11"/>
  <c r="D190" i="11" s="1"/>
  <c r="W190" i="11"/>
  <c r="C190" i="11" s="1"/>
  <c r="K190" i="11"/>
  <c r="J190" i="11"/>
  <c r="BN189" i="11"/>
  <c r="U117" i="6"/>
  <c r="T117" i="6"/>
  <c r="AD189" i="11"/>
  <c r="S117" i="6" s="1"/>
  <c r="Q117" i="6"/>
  <c r="U116" i="6"/>
  <c r="T116" i="6"/>
  <c r="AD188" i="11"/>
  <c r="S116" i="6" s="1"/>
  <c r="Q116" i="6"/>
  <c r="U115" i="6"/>
  <c r="T115" i="6"/>
  <c r="AD187" i="11"/>
  <c r="S115" i="6" s="1"/>
  <c r="Q115" i="6"/>
  <c r="U114" i="6"/>
  <c r="T114" i="6"/>
  <c r="AD186" i="11"/>
  <c r="S114" i="6" s="1"/>
  <c r="Q114" i="6"/>
  <c r="U113" i="6"/>
  <c r="T113" i="6"/>
  <c r="AD185" i="11"/>
  <c r="S113" i="6" s="1"/>
  <c r="Q113" i="6"/>
  <c r="BN184" i="11"/>
  <c r="U112" i="6"/>
  <c r="T112" i="6"/>
  <c r="AD184" i="11"/>
  <c r="S112" i="6" s="1"/>
  <c r="Q112" i="6"/>
  <c r="BN183" i="11"/>
  <c r="U111" i="6"/>
  <c r="T111" i="6"/>
  <c r="AD183" i="11"/>
  <c r="S111" i="6" s="1"/>
  <c r="Q111" i="6"/>
  <c r="BN182" i="11"/>
  <c r="U110" i="6"/>
  <c r="T110" i="6"/>
  <c r="AD182" i="11"/>
  <c r="S110" i="6" s="1"/>
  <c r="Q110" i="6"/>
  <c r="BN181" i="11"/>
  <c r="U109" i="6"/>
  <c r="T109" i="6"/>
  <c r="AD181" i="11"/>
  <c r="S109" i="6" s="1"/>
  <c r="Q109" i="6"/>
  <c r="BN180" i="11"/>
  <c r="U108" i="6"/>
  <c r="T108" i="6"/>
  <c r="AD180" i="11"/>
  <c r="S108" i="6" s="1"/>
  <c r="Q108" i="6"/>
  <c r="BN179" i="11"/>
  <c r="U107" i="6"/>
  <c r="T107" i="6"/>
  <c r="AD179" i="11"/>
  <c r="S107" i="6" s="1"/>
  <c r="Q107" i="6"/>
  <c r="BN178" i="11"/>
  <c r="U106" i="6"/>
  <c r="AH178" i="11"/>
  <c r="T106" i="6" s="1"/>
  <c r="AD178" i="11"/>
  <c r="S106" i="6" s="1"/>
  <c r="Q106" i="6"/>
  <c r="AV177" i="11"/>
  <c r="AU177" i="11"/>
  <c r="AM177" i="11"/>
  <c r="AL177" i="11"/>
  <c r="AI177" i="11"/>
  <c r="AO177" i="11" s="1"/>
  <c r="AX177" i="11" s="1"/>
  <c r="AH177" i="11"/>
  <c r="AN177" i="11" s="1"/>
  <c r="AW177" i="11" s="1"/>
  <c r="AH176" i="11"/>
  <c r="AC176" i="11"/>
  <c r="J176" i="11" s="1"/>
  <c r="X176" i="11"/>
  <c r="D176" i="11" s="1"/>
  <c r="W176" i="11"/>
  <c r="C176" i="11" s="1"/>
  <c r="K176" i="11"/>
  <c r="X173" i="11"/>
  <c r="D173" i="11" s="1"/>
  <c r="W173" i="11"/>
  <c r="C173" i="11" s="1"/>
  <c r="W172" i="11"/>
  <c r="W169" i="11"/>
  <c r="W168" i="11"/>
  <c r="AA167" i="11"/>
  <c r="AJ164" i="11"/>
  <c r="AK164" i="11" s="1"/>
  <c r="C164" i="11"/>
  <c r="AJ162" i="11"/>
  <c r="C162" i="11"/>
  <c r="AJ161" i="11"/>
  <c r="AK161" i="11" s="1"/>
  <c r="C161" i="11"/>
  <c r="AJ160" i="11"/>
  <c r="C160" i="11"/>
  <c r="AJ159" i="11"/>
  <c r="AK159" i="11" s="1"/>
  <c r="C159" i="11"/>
  <c r="AJ158" i="11"/>
  <c r="C158" i="11"/>
  <c r="AJ157" i="11"/>
  <c r="AK157" i="11" s="1"/>
  <c r="C157" i="11"/>
  <c r="AJ156" i="11"/>
  <c r="S156" i="11"/>
  <c r="Z156" i="11" s="1"/>
  <c r="C156" i="11"/>
  <c r="AJ155" i="11"/>
  <c r="Z155" i="11"/>
  <c r="C155" i="11"/>
  <c r="AJ154" i="11"/>
  <c r="S154" i="11"/>
  <c r="Z154" i="11" s="1"/>
  <c r="C154" i="11"/>
  <c r="AH153" i="11"/>
  <c r="AG153" i="11"/>
  <c r="AF153" i="11"/>
  <c r="AE153" i="11"/>
  <c r="M153" i="11"/>
  <c r="L153" i="11"/>
  <c r="K153" i="11"/>
  <c r="AL152" i="11"/>
  <c r="AK152" i="11"/>
  <c r="AJ152" i="11"/>
  <c r="AG152" i="11"/>
  <c r="AE152" i="11"/>
  <c r="AD152" i="11"/>
  <c r="AC152" i="11"/>
  <c r="AA152" i="11"/>
  <c r="Z152" i="11"/>
  <c r="Y152" i="11"/>
  <c r="X152" i="11"/>
  <c r="C152" i="11"/>
  <c r="W150" i="11"/>
  <c r="C150" i="11" s="1"/>
  <c r="W148" i="11"/>
  <c r="W147" i="11"/>
  <c r="D137" i="11"/>
  <c r="D136" i="11"/>
  <c r="D135" i="11"/>
  <c r="D134" i="11"/>
  <c r="W132" i="11"/>
  <c r="C132" i="11" s="1"/>
  <c r="C130" i="11"/>
  <c r="W128" i="11"/>
  <c r="C128" i="11" s="1"/>
  <c r="W126" i="11"/>
  <c r="AG115" i="11"/>
  <c r="AF115" i="11"/>
  <c r="AD115" i="11"/>
  <c r="AC115" i="11"/>
  <c r="AG114" i="11"/>
  <c r="AF114" i="11"/>
  <c r="AD114" i="11"/>
  <c r="AC114" i="11"/>
  <c r="AG113" i="11"/>
  <c r="J96" i="11" s="1"/>
  <c r="AF113" i="11"/>
  <c r="D96" i="11" s="1"/>
  <c r="AD113" i="11"/>
  <c r="J85" i="11" s="1"/>
  <c r="AC113" i="11"/>
  <c r="D85" i="11" s="1"/>
  <c r="AD112" i="11"/>
  <c r="AC112" i="11"/>
  <c r="AC110" i="11"/>
  <c r="BN106" i="11"/>
  <c r="U73" i="6"/>
  <c r="AD106" i="11"/>
  <c r="S73" i="6" s="1"/>
  <c r="Q73" i="6"/>
  <c r="BN103" i="11"/>
  <c r="AD103" i="11"/>
  <c r="S70" i="6" s="1"/>
  <c r="Q70" i="6"/>
  <c r="BN102" i="11"/>
  <c r="U69" i="6"/>
  <c r="AD102" i="11"/>
  <c r="S69" i="6" s="1"/>
  <c r="Q69" i="6"/>
  <c r="BN101" i="11"/>
  <c r="T68" i="6"/>
  <c r="AD101" i="11"/>
  <c r="Q68" i="6"/>
  <c r="BN100" i="11"/>
  <c r="U67" i="6"/>
  <c r="AD100" i="11"/>
  <c r="S67" i="6" s="1"/>
  <c r="Q67" i="6"/>
  <c r="BN99" i="11"/>
  <c r="T66" i="6"/>
  <c r="AD99" i="11"/>
  <c r="Q66" i="6"/>
  <c r="BN98" i="11"/>
  <c r="U65" i="6"/>
  <c r="AD98" i="11"/>
  <c r="S65" i="6" s="1"/>
  <c r="Q65" i="6"/>
  <c r="BN97" i="11"/>
  <c r="T64" i="6"/>
  <c r="AD97" i="11"/>
  <c r="Q64" i="6"/>
  <c r="AX96" i="11"/>
  <c r="AW96" i="11"/>
  <c r="AV96" i="11"/>
  <c r="AU96" i="11"/>
  <c r="AO96" i="11"/>
  <c r="AN96" i="11"/>
  <c r="AM96" i="11"/>
  <c r="AL96" i="11"/>
  <c r="T96" i="11"/>
  <c r="S96" i="11"/>
  <c r="M96" i="11"/>
  <c r="K96" i="11"/>
  <c r="K95" i="11"/>
  <c r="J95" i="11"/>
  <c r="D95" i="11"/>
  <c r="C95" i="11"/>
  <c r="BN94" i="11"/>
  <c r="T62" i="6"/>
  <c r="AD94" i="11"/>
  <c r="Q62" i="6"/>
  <c r="BN93" i="11"/>
  <c r="T61" i="6"/>
  <c r="AD93" i="11"/>
  <c r="Q61" i="6"/>
  <c r="BN92" i="11"/>
  <c r="T60" i="6"/>
  <c r="AD92" i="11"/>
  <c r="S60" i="6" s="1"/>
  <c r="Q60" i="6"/>
  <c r="BN91" i="11"/>
  <c r="U59" i="6"/>
  <c r="T59" i="6"/>
  <c r="AD91" i="11"/>
  <c r="Q59" i="6"/>
  <c r="BN90" i="11"/>
  <c r="U58" i="6"/>
  <c r="T58" i="6"/>
  <c r="AD90" i="11"/>
  <c r="S58" i="6" s="1"/>
  <c r="Q58" i="6"/>
  <c r="BN89" i="11"/>
  <c r="U57" i="6"/>
  <c r="T57" i="6"/>
  <c r="AD89" i="11"/>
  <c r="Q57" i="6"/>
  <c r="BN88" i="11"/>
  <c r="U56" i="6"/>
  <c r="T56" i="6"/>
  <c r="AD88" i="11"/>
  <c r="S56" i="6" s="1"/>
  <c r="Q56" i="6"/>
  <c r="BN87" i="11"/>
  <c r="U55" i="6"/>
  <c r="T55" i="6"/>
  <c r="AD87" i="11"/>
  <c r="Q55" i="6"/>
  <c r="BN86" i="11"/>
  <c r="U54" i="6"/>
  <c r="AH86" i="11"/>
  <c r="T54" i="6" s="1"/>
  <c r="AD86" i="11"/>
  <c r="S54" i="6" s="1"/>
  <c r="Q54" i="6"/>
  <c r="AV85" i="11"/>
  <c r="AU85" i="11"/>
  <c r="AO85" i="11"/>
  <c r="AX85" i="11" s="1"/>
  <c r="AN85" i="11"/>
  <c r="AW85" i="11" s="1"/>
  <c r="AM85" i="11"/>
  <c r="AL85" i="11"/>
  <c r="M85" i="11"/>
  <c r="K85" i="11"/>
  <c r="K84" i="11"/>
  <c r="J84" i="11"/>
  <c r="D84" i="11"/>
  <c r="C84" i="11"/>
  <c r="D81" i="11"/>
  <c r="C81" i="11"/>
  <c r="AA75" i="11"/>
  <c r="AJ70" i="11"/>
  <c r="C70" i="11"/>
  <c r="AJ69" i="11"/>
  <c r="C69" i="11"/>
  <c r="AJ68" i="11"/>
  <c r="AK68" i="11" s="1"/>
  <c r="C68" i="11"/>
  <c r="AJ66" i="11"/>
  <c r="C66" i="11"/>
  <c r="AJ65" i="11"/>
  <c r="C65" i="11"/>
  <c r="AJ64" i="11"/>
  <c r="C64" i="11"/>
  <c r="AJ63" i="11"/>
  <c r="Z63" i="11"/>
  <c r="C63" i="11"/>
  <c r="AJ62" i="11"/>
  <c r="S62" i="11"/>
  <c r="Z62" i="11" s="1"/>
  <c r="C62" i="11"/>
  <c r="C58" i="11"/>
  <c r="D49" i="11"/>
  <c r="D48" i="11"/>
  <c r="D47" i="11"/>
  <c r="D46" i="11"/>
  <c r="D45" i="11"/>
  <c r="C43" i="11"/>
  <c r="C41" i="11"/>
  <c r="C39" i="11"/>
  <c r="W37" i="11"/>
  <c r="P48" i="6" s="1"/>
  <c r="AP33" i="11"/>
  <c r="AO33" i="11"/>
  <c r="AM33" i="11"/>
  <c r="AL33" i="11"/>
  <c r="AO32" i="11"/>
  <c r="AL32" i="11"/>
  <c r="AH29" i="11"/>
  <c r="AA20" i="11"/>
  <c r="AA19" i="11"/>
  <c r="AA18" i="11"/>
  <c r="AA17" i="11"/>
  <c r="AA16" i="11"/>
  <c r="AA15" i="11"/>
  <c r="Q51" i="6"/>
  <c r="C10" i="11"/>
  <c r="C9" i="11"/>
  <c r="C6" i="11"/>
  <c r="C5" i="11"/>
  <c r="W3" i="11"/>
  <c r="P45" i="6" s="1"/>
  <c r="C3" i="11"/>
  <c r="W1" i="11"/>
  <c r="C2" i="11"/>
  <c r="C1" i="11"/>
  <c r="AB38" i="2"/>
  <c r="M34" i="6" s="1"/>
  <c r="AA38" i="2"/>
  <c r="L34" i="6" s="1"/>
  <c r="Z38" i="2"/>
  <c r="K34" i="6" s="1"/>
  <c r="Y38" i="2"/>
  <c r="J34" i="6" s="1"/>
  <c r="X38" i="2"/>
  <c r="I34" i="6" s="1"/>
  <c r="W38" i="2"/>
  <c r="H34" i="6" s="1"/>
  <c r="V38" i="2"/>
  <c r="AG38" i="2" s="1"/>
  <c r="AH28" i="11" s="1"/>
  <c r="AB37" i="2"/>
  <c r="M33" i="6" s="1"/>
  <c r="AA37" i="2"/>
  <c r="L33" i="6" s="1"/>
  <c r="Z37" i="2"/>
  <c r="K33" i="6" s="1"/>
  <c r="Y37" i="2"/>
  <c r="J33" i="6" s="1"/>
  <c r="X37" i="2"/>
  <c r="I33" i="6" s="1"/>
  <c r="W37" i="2"/>
  <c r="H33" i="6" s="1"/>
  <c r="V37" i="2"/>
  <c r="AG37" i="2" s="1"/>
  <c r="AH27" i="11" s="1"/>
  <c r="AB36" i="2"/>
  <c r="M32" i="6" s="1"/>
  <c r="AA36" i="2"/>
  <c r="L32" i="6" s="1"/>
  <c r="Z36" i="2"/>
  <c r="K32" i="6" s="1"/>
  <c r="Y36" i="2"/>
  <c r="J32" i="6" s="1"/>
  <c r="X36" i="2"/>
  <c r="I32" i="6" s="1"/>
  <c r="W36" i="2"/>
  <c r="H32" i="6" s="1"/>
  <c r="V36" i="2"/>
  <c r="AB35" i="2"/>
  <c r="M31" i="6" s="1"/>
  <c r="AA35" i="2"/>
  <c r="L31" i="6" s="1"/>
  <c r="Z35" i="2"/>
  <c r="K31" i="6" s="1"/>
  <c r="Y35" i="2"/>
  <c r="J31" i="6" s="1"/>
  <c r="X35" i="2"/>
  <c r="I31" i="6" s="1"/>
  <c r="W35" i="2"/>
  <c r="H31" i="6" s="1"/>
  <c r="V35" i="2"/>
  <c r="AB34" i="2"/>
  <c r="M30" i="6" s="1"/>
  <c r="AA34" i="2"/>
  <c r="L30" i="6" s="1"/>
  <c r="Z34" i="2"/>
  <c r="K30" i="6" s="1"/>
  <c r="Y34" i="2"/>
  <c r="J30" i="6" s="1"/>
  <c r="X34" i="2"/>
  <c r="I30" i="6" s="1"/>
  <c r="W34" i="2"/>
  <c r="H30" i="6" s="1"/>
  <c r="V34" i="2"/>
  <c r="AB33" i="2"/>
  <c r="M29" i="6" s="1"/>
  <c r="AA33" i="2"/>
  <c r="L29" i="6" s="1"/>
  <c r="Z33" i="2"/>
  <c r="K29" i="6" s="1"/>
  <c r="Y33" i="2"/>
  <c r="J29" i="6" s="1"/>
  <c r="X33" i="2"/>
  <c r="I29" i="6" s="1"/>
  <c r="W33" i="2"/>
  <c r="H29" i="6" s="1"/>
  <c r="V33" i="2"/>
  <c r="AB32" i="2"/>
  <c r="M28" i="6" s="1"/>
  <c r="AA32" i="2"/>
  <c r="L28" i="6" s="1"/>
  <c r="Z32" i="2"/>
  <c r="K28" i="6" s="1"/>
  <c r="Y32" i="2"/>
  <c r="J28" i="6" s="1"/>
  <c r="X32" i="2"/>
  <c r="I28" i="6" s="1"/>
  <c r="W32" i="2"/>
  <c r="H28" i="6" s="1"/>
  <c r="V32" i="2"/>
  <c r="AB31" i="2"/>
  <c r="M27" i="6" s="1"/>
  <c r="AA31" i="2"/>
  <c r="L27" i="6" s="1"/>
  <c r="Z31" i="2"/>
  <c r="K27" i="6" s="1"/>
  <c r="Y31" i="2"/>
  <c r="J27" i="6" s="1"/>
  <c r="X31" i="2"/>
  <c r="I27" i="6" s="1"/>
  <c r="W31" i="2"/>
  <c r="H27" i="6" s="1"/>
  <c r="V31" i="2"/>
  <c r="AB30" i="2"/>
  <c r="M26" i="6" s="1"/>
  <c r="AA30" i="2"/>
  <c r="L26" i="6" s="1"/>
  <c r="Z30" i="2"/>
  <c r="K26" i="6" s="1"/>
  <c r="Y30" i="2"/>
  <c r="J26" i="6" s="1"/>
  <c r="X30" i="2"/>
  <c r="I26" i="6" s="1"/>
  <c r="W30" i="2"/>
  <c r="H26" i="6" s="1"/>
  <c r="V30" i="2"/>
  <c r="AB29" i="2"/>
  <c r="M25" i="6" s="1"/>
  <c r="AA29" i="2"/>
  <c r="L25" i="6" s="1"/>
  <c r="Z29" i="2"/>
  <c r="K25" i="6" s="1"/>
  <c r="Y29" i="2"/>
  <c r="J25" i="6" s="1"/>
  <c r="X29" i="2"/>
  <c r="I25" i="6" s="1"/>
  <c r="W29" i="2"/>
  <c r="H25" i="6" s="1"/>
  <c r="V29" i="2"/>
  <c r="AB28" i="2"/>
  <c r="M24" i="6" s="1"/>
  <c r="AA28" i="2"/>
  <c r="L24" i="6" s="1"/>
  <c r="Z28" i="2"/>
  <c r="K24" i="6" s="1"/>
  <c r="Y28" i="2"/>
  <c r="J24" i="6" s="1"/>
  <c r="X28" i="2"/>
  <c r="I24" i="6" s="1"/>
  <c r="W28" i="2"/>
  <c r="H24" i="6" s="1"/>
  <c r="V28" i="2"/>
  <c r="AB27" i="2"/>
  <c r="M23" i="6" s="1"/>
  <c r="AA27" i="2"/>
  <c r="L23" i="6" s="1"/>
  <c r="Z27" i="2"/>
  <c r="K23" i="6" s="1"/>
  <c r="Y27" i="2"/>
  <c r="J23" i="6" s="1"/>
  <c r="X27" i="2"/>
  <c r="I23" i="6" s="1"/>
  <c r="W27" i="2"/>
  <c r="H23" i="6" s="1"/>
  <c r="V27" i="2"/>
  <c r="AB26" i="2"/>
  <c r="M22" i="6" s="1"/>
  <c r="AA26" i="2"/>
  <c r="L22" i="6" s="1"/>
  <c r="Z26" i="2"/>
  <c r="K22" i="6" s="1"/>
  <c r="Y26" i="2"/>
  <c r="J22" i="6" s="1"/>
  <c r="X26" i="2"/>
  <c r="I22" i="6" s="1"/>
  <c r="W26" i="2"/>
  <c r="H22" i="6" s="1"/>
  <c r="V26" i="2"/>
  <c r="AB25" i="2"/>
  <c r="M21" i="6" s="1"/>
  <c r="AA25" i="2"/>
  <c r="L21" i="6" s="1"/>
  <c r="Z25" i="2"/>
  <c r="K21" i="6" s="1"/>
  <c r="Y25" i="2"/>
  <c r="J21" i="6" s="1"/>
  <c r="X25" i="2"/>
  <c r="I21" i="6" s="1"/>
  <c r="W25" i="2"/>
  <c r="H21" i="6" s="1"/>
  <c r="V25" i="2"/>
  <c r="L25" i="2"/>
  <c r="AB24" i="2"/>
  <c r="M20" i="6" s="1"/>
  <c r="AA24" i="2"/>
  <c r="L20" i="6" s="1"/>
  <c r="Z24" i="2"/>
  <c r="K20" i="6" s="1"/>
  <c r="Y24" i="2"/>
  <c r="J20" i="6" s="1"/>
  <c r="X24" i="2"/>
  <c r="I20" i="6" s="1"/>
  <c r="W24" i="2"/>
  <c r="H20" i="6" s="1"/>
  <c r="V24" i="2"/>
  <c r="E22" i="2"/>
  <c r="C20" i="2"/>
  <c r="D378" i="11" l="1"/>
  <c r="D77" i="4"/>
  <c r="J378" i="11"/>
  <c r="D191" i="11"/>
  <c r="E191" i="11"/>
  <c r="S17" i="4"/>
  <c r="O452" i="4" s="1"/>
  <c r="C452" i="4" s="1"/>
  <c r="AA645" i="6" s="1"/>
  <c r="M279" i="11"/>
  <c r="K473" i="11"/>
  <c r="M473" i="11"/>
  <c r="L26" i="2"/>
  <c r="C25" i="2"/>
  <c r="AD24" i="2" a="1"/>
  <c r="AD24" i="2" s="1"/>
  <c r="AK62" i="11"/>
  <c r="AG440" i="6"/>
  <c r="O62" i="4"/>
  <c r="C62" i="4" s="1"/>
  <c r="AA437" i="6" s="1"/>
  <c r="O502" i="4"/>
  <c r="O503" i="4" s="1"/>
  <c r="O504" i="4" s="1"/>
  <c r="O505" i="4" s="1"/>
  <c r="O506" i="4" s="1"/>
  <c r="O507" i="4" s="1"/>
  <c r="O508" i="4" s="1"/>
  <c r="O509" i="4" s="1"/>
  <c r="O510" i="4" s="1"/>
  <c r="O220" i="4"/>
  <c r="O221" i="4" s="1"/>
  <c r="O222" i="4" s="1"/>
  <c r="BM486" i="11"/>
  <c r="BM485" i="11"/>
  <c r="Q288" i="6"/>
  <c r="BM205" i="11"/>
  <c r="BM390" i="11"/>
  <c r="BM484" i="11"/>
  <c r="BM487" i="11"/>
  <c r="BM105" i="11"/>
  <c r="BM104" i="11"/>
  <c r="K279" i="11"/>
  <c r="AF62" i="11"/>
  <c r="AE62" i="11"/>
  <c r="AF154" i="11"/>
  <c r="AE154" i="11"/>
  <c r="AE156" i="11"/>
  <c r="AF156" i="11"/>
  <c r="AF256" i="11"/>
  <c r="AE256" i="11"/>
  <c r="AE258" i="11"/>
  <c r="AF258" i="11"/>
  <c r="AF435" i="11"/>
  <c r="AE435" i="11"/>
  <c r="AF546" i="11"/>
  <c r="AE546" i="11"/>
  <c r="AE63" i="11"/>
  <c r="AF63" i="11"/>
  <c r="AK155" i="11"/>
  <c r="AF155" i="11"/>
  <c r="AE155" i="11"/>
  <c r="AE257" i="11"/>
  <c r="AF257" i="11"/>
  <c r="AK345" i="11"/>
  <c r="AF345" i="11"/>
  <c r="AE345" i="11"/>
  <c r="AK625" i="11"/>
  <c r="AF625" i="11"/>
  <c r="AE625" i="11"/>
  <c r="J473" i="11"/>
  <c r="K177" i="11"/>
  <c r="M177" i="11"/>
  <c r="J652" i="11"/>
  <c r="J191" i="11"/>
  <c r="K365" i="11"/>
  <c r="M365" i="11"/>
  <c r="BM86" i="11"/>
  <c r="AM202" i="11"/>
  <c r="P218" i="4" s="1"/>
  <c r="AM300" i="11"/>
  <c r="P312" i="4" s="1"/>
  <c r="AM366" i="11"/>
  <c r="P382" i="4" s="1"/>
  <c r="AM379" i="11"/>
  <c r="P395" i="4" s="1"/>
  <c r="BM87" i="11"/>
  <c r="BM89" i="11"/>
  <c r="BM91" i="11"/>
  <c r="AM197" i="11"/>
  <c r="P213" i="4" s="1"/>
  <c r="AM292" i="11"/>
  <c r="P304" i="4" s="1"/>
  <c r="C322" i="11"/>
  <c r="AM387" i="11"/>
  <c r="P403" i="4" s="1"/>
  <c r="AM492" i="11"/>
  <c r="P514" i="4" s="1"/>
  <c r="AM660" i="11"/>
  <c r="P686" i="4" s="1"/>
  <c r="BM102" i="11"/>
  <c r="C37" i="11"/>
  <c r="AM86" i="11"/>
  <c r="P95" i="4" s="1"/>
  <c r="AM88" i="11"/>
  <c r="P97" i="4" s="1"/>
  <c r="AM90" i="11"/>
  <c r="P99" i="4" s="1"/>
  <c r="AM193" i="11"/>
  <c r="P209" i="4" s="1"/>
  <c r="AM200" i="11"/>
  <c r="P216" i="4" s="1"/>
  <c r="AM204" i="11"/>
  <c r="P220" i="4" s="1"/>
  <c r="AM288" i="11"/>
  <c r="P300" i="4" s="1"/>
  <c r="AM296" i="11"/>
  <c r="P308" i="4" s="1"/>
  <c r="AC311" i="11"/>
  <c r="AM383" i="11"/>
  <c r="P399" i="4" s="1"/>
  <c r="AC399" i="11"/>
  <c r="AM496" i="11"/>
  <c r="P518" i="4" s="1"/>
  <c r="AM656" i="11"/>
  <c r="P682" i="4" s="1"/>
  <c r="AM664" i="11"/>
  <c r="P690" i="4" s="1"/>
  <c r="O619" i="4"/>
  <c r="AM106" i="11"/>
  <c r="P115" i="4" s="1"/>
  <c r="S122" i="6"/>
  <c r="AM195" i="11"/>
  <c r="P211" i="4" s="1"/>
  <c r="S128" i="6"/>
  <c r="AM201" i="11"/>
  <c r="P217" i="4" s="1"/>
  <c r="S133" i="6"/>
  <c r="AM206" i="11"/>
  <c r="P222" i="4" s="1"/>
  <c r="S176" i="6"/>
  <c r="AM290" i="11"/>
  <c r="P302" i="4" s="1"/>
  <c r="S184" i="6"/>
  <c r="AM298" i="11"/>
  <c r="P310" i="4" s="1"/>
  <c r="AK350" i="11"/>
  <c r="AM368" i="11"/>
  <c r="P384" i="4" s="1"/>
  <c r="AM372" i="11"/>
  <c r="P388" i="4" s="1"/>
  <c r="S238" i="6"/>
  <c r="AM385" i="11"/>
  <c r="P401" i="4" s="1"/>
  <c r="S297" i="6"/>
  <c r="AM498" i="11"/>
  <c r="P520" i="4" s="1"/>
  <c r="AM504" i="11"/>
  <c r="P526" i="4" s="1"/>
  <c r="AG514" i="11"/>
  <c r="AC514" i="11"/>
  <c r="P344" i="6"/>
  <c r="C525" i="11"/>
  <c r="AM578" i="11"/>
  <c r="P604" i="4" s="1"/>
  <c r="S55" i="6"/>
  <c r="AM87" i="11"/>
  <c r="P96" i="4" s="1"/>
  <c r="BM88" i="11"/>
  <c r="S57" i="6"/>
  <c r="AM89" i="11"/>
  <c r="P98" i="4" s="1"/>
  <c r="BM90" i="11"/>
  <c r="S59" i="6"/>
  <c r="AM91" i="11"/>
  <c r="P100" i="4" s="1"/>
  <c r="BM98" i="11"/>
  <c r="AM100" i="11"/>
  <c r="P109" i="4" s="1"/>
  <c r="P100" i="6"/>
  <c r="C126" i="11"/>
  <c r="S126" i="6"/>
  <c r="AM199" i="11"/>
  <c r="P215" i="4" s="1"/>
  <c r="S130" i="6"/>
  <c r="AM203" i="11"/>
  <c r="P219" i="4" s="1"/>
  <c r="S180" i="6"/>
  <c r="AM294" i="11"/>
  <c r="P306" i="4" s="1"/>
  <c r="S187" i="6"/>
  <c r="AM301" i="11"/>
  <c r="P313" i="4" s="1"/>
  <c r="AM370" i="11"/>
  <c r="P386" i="4" s="1"/>
  <c r="AM374" i="11"/>
  <c r="P390" i="4" s="1"/>
  <c r="S230" i="6"/>
  <c r="AM376" i="11"/>
  <c r="P392" i="4" s="1"/>
  <c r="S234" i="6"/>
  <c r="AM381" i="11"/>
  <c r="P397" i="4" s="1"/>
  <c r="S242" i="6"/>
  <c r="AM389" i="11"/>
  <c r="P405" i="4" s="1"/>
  <c r="S293" i="6"/>
  <c r="AM494" i="11"/>
  <c r="P516" i="4" s="1"/>
  <c r="AM500" i="11"/>
  <c r="P522" i="4" s="1"/>
  <c r="AF514" i="11"/>
  <c r="S353" i="6"/>
  <c r="AM576" i="11"/>
  <c r="P602" i="4" s="1"/>
  <c r="AM582" i="11"/>
  <c r="P608" i="4" s="1"/>
  <c r="AK628" i="11"/>
  <c r="AK630" i="11"/>
  <c r="AM92" i="11"/>
  <c r="P101" i="4" s="1"/>
  <c r="AM98" i="11"/>
  <c r="P107" i="4" s="1"/>
  <c r="BM100" i="11"/>
  <c r="AM102" i="11"/>
  <c r="P111" i="4" s="1"/>
  <c r="AF311" i="11"/>
  <c r="AM367" i="11"/>
  <c r="P383" i="4" s="1"/>
  <c r="AM369" i="11"/>
  <c r="P385" i="4" s="1"/>
  <c r="AM371" i="11"/>
  <c r="P387" i="4" s="1"/>
  <c r="AM373" i="11"/>
  <c r="P389" i="4" s="1"/>
  <c r="AM375" i="11"/>
  <c r="P391" i="4" s="1"/>
  <c r="AF399" i="11"/>
  <c r="AM502" i="11"/>
  <c r="P524" i="4" s="1"/>
  <c r="AM574" i="11"/>
  <c r="P600" i="4" s="1"/>
  <c r="AM580" i="11"/>
  <c r="P606" i="4" s="1"/>
  <c r="AM654" i="11"/>
  <c r="P680" i="4" s="1"/>
  <c r="AM658" i="11"/>
  <c r="P684" i="4" s="1"/>
  <c r="AM662" i="11"/>
  <c r="P688" i="4" s="1"/>
  <c r="P171" i="4"/>
  <c r="D171" i="4" s="1"/>
  <c r="P473" i="4"/>
  <c r="D473" i="4" s="1"/>
  <c r="P269" i="4"/>
  <c r="D269" i="4" s="1"/>
  <c r="P361" i="4"/>
  <c r="D361" i="4" s="1"/>
  <c r="P651" i="4"/>
  <c r="D651" i="4" s="1"/>
  <c r="U25" i="2"/>
  <c r="U24" i="2"/>
  <c r="AG24" i="2"/>
  <c r="AH14" i="11" s="1"/>
  <c r="AD25" i="2" a="1"/>
  <c r="AD25" i="2" s="1"/>
  <c r="AN93" i="11"/>
  <c r="AN94" i="11"/>
  <c r="AN186" i="11"/>
  <c r="AO288" i="11"/>
  <c r="AN289" i="11"/>
  <c r="AO292" i="11"/>
  <c r="AN293" i="11"/>
  <c r="AO296" i="11"/>
  <c r="AN297" i="11"/>
  <c r="AO300" i="11"/>
  <c r="AO367" i="11"/>
  <c r="AO371" i="11"/>
  <c r="AO98" i="11"/>
  <c r="AN99" i="11"/>
  <c r="AO102" i="11"/>
  <c r="AN103" i="11"/>
  <c r="AN188" i="11"/>
  <c r="AN192" i="11"/>
  <c r="AO195" i="11"/>
  <c r="AN196" i="11"/>
  <c r="AO199" i="11"/>
  <c r="AO200" i="11"/>
  <c r="AO201" i="11"/>
  <c r="AO202" i="11"/>
  <c r="AO203" i="11"/>
  <c r="AO204" i="11"/>
  <c r="AO206" i="11"/>
  <c r="AN280" i="11"/>
  <c r="AN281" i="11"/>
  <c r="AN282" i="11"/>
  <c r="AN283" i="11"/>
  <c r="AN284" i="11"/>
  <c r="AO369" i="11"/>
  <c r="AO373" i="11"/>
  <c r="AO376" i="11"/>
  <c r="AO379" i="11"/>
  <c r="AN380" i="11"/>
  <c r="AO383" i="11"/>
  <c r="AN384" i="11"/>
  <c r="AO387" i="11"/>
  <c r="AN388" i="11"/>
  <c r="AN474" i="11"/>
  <c r="AN475" i="11"/>
  <c r="AN476" i="11"/>
  <c r="AN477" i="11"/>
  <c r="AN478" i="11"/>
  <c r="AN479" i="11"/>
  <c r="AN480" i="11"/>
  <c r="AN481" i="11"/>
  <c r="AN482" i="11"/>
  <c r="AN483" i="11"/>
  <c r="AN488" i="11"/>
  <c r="AO502" i="11"/>
  <c r="AN503" i="11"/>
  <c r="AN505" i="11"/>
  <c r="AN573" i="11"/>
  <c r="U353" i="6"/>
  <c r="AO576" i="11"/>
  <c r="AO375" i="11"/>
  <c r="AO492" i="11"/>
  <c r="AN493" i="11"/>
  <c r="AO496" i="11"/>
  <c r="AN497" i="11"/>
  <c r="AN577" i="11"/>
  <c r="AO580" i="11"/>
  <c r="AN581" i="11"/>
  <c r="AO654" i="11"/>
  <c r="AN655" i="11"/>
  <c r="AO658" i="11"/>
  <c r="AN659" i="11"/>
  <c r="AO662" i="11"/>
  <c r="AN663" i="11"/>
  <c r="AO86" i="11"/>
  <c r="AO87" i="11"/>
  <c r="AO88" i="11"/>
  <c r="AO89" i="11"/>
  <c r="AO90" i="11"/>
  <c r="AO91" i="11"/>
  <c r="AN97" i="11"/>
  <c r="AO100" i="11"/>
  <c r="AN101" i="11"/>
  <c r="AO106" i="11"/>
  <c r="AN178" i="11"/>
  <c r="AN179" i="11"/>
  <c r="AN180" i="11"/>
  <c r="AN181" i="11"/>
  <c r="AN182" i="11"/>
  <c r="AN183" i="11"/>
  <c r="AN184" i="11"/>
  <c r="AN185" i="11"/>
  <c r="AN187" i="11"/>
  <c r="AN189" i="11"/>
  <c r="AO193" i="11"/>
  <c r="AN194" i="11"/>
  <c r="AO197" i="11"/>
  <c r="AN198" i="11"/>
  <c r="AN287" i="11"/>
  <c r="AO290" i="11"/>
  <c r="AN291" i="11"/>
  <c r="AO294" i="11"/>
  <c r="AN295" i="11"/>
  <c r="AO298" i="11"/>
  <c r="AN299" i="11"/>
  <c r="AO301" i="11"/>
  <c r="AO366" i="11"/>
  <c r="AO368" i="11"/>
  <c r="AO370" i="11"/>
  <c r="AO372" i="11"/>
  <c r="AO374" i="11"/>
  <c r="AO381" i="11"/>
  <c r="AN382" i="11"/>
  <c r="AO385" i="11"/>
  <c r="AN386" i="11"/>
  <c r="AO389" i="11"/>
  <c r="AN391" i="11"/>
  <c r="AN491" i="11"/>
  <c r="AO494" i="11"/>
  <c r="AN495" i="11"/>
  <c r="AO498" i="11"/>
  <c r="AO500" i="11"/>
  <c r="AN501" i="11"/>
  <c r="AO504" i="11"/>
  <c r="AO574" i="11"/>
  <c r="AN575" i="11"/>
  <c r="AO578" i="11"/>
  <c r="AN579" i="11"/>
  <c r="AO582" i="11"/>
  <c r="AP645" i="11"/>
  <c r="AP646" i="11" s="1"/>
  <c r="AN653" i="11"/>
  <c r="AO656" i="11"/>
  <c r="AN657" i="11"/>
  <c r="AO660" i="11"/>
  <c r="AN661" i="11"/>
  <c r="AO664" i="11"/>
  <c r="O126" i="4"/>
  <c r="AK526" i="6" s="1"/>
  <c r="O324" i="4"/>
  <c r="Q192" i="4"/>
  <c r="P206" i="4"/>
  <c r="Q290" i="4"/>
  <c r="Q380" i="4"/>
  <c r="P393" i="4"/>
  <c r="Q494" i="4"/>
  <c r="Q669" i="4"/>
  <c r="P677" i="4"/>
  <c r="AB764" i="6"/>
  <c r="AB722" i="6"/>
  <c r="AB663" i="6"/>
  <c r="AB506" i="6"/>
  <c r="Q104" i="4"/>
  <c r="P297" i="4"/>
  <c r="P511" i="4"/>
  <c r="P573" i="4"/>
  <c r="D573" i="4" s="1"/>
  <c r="AB557" i="6"/>
  <c r="AB611" i="6"/>
  <c r="AK63" i="11"/>
  <c r="AK64" i="11"/>
  <c r="AK65" i="11"/>
  <c r="AK69" i="11"/>
  <c r="AK70" i="11"/>
  <c r="AK66" i="11"/>
  <c r="Q164" i="6"/>
  <c r="X276" i="11"/>
  <c r="D276" i="11" s="1"/>
  <c r="Q384" i="6"/>
  <c r="X641" i="11"/>
  <c r="D641" i="11" s="1"/>
  <c r="Q103" i="6"/>
  <c r="X174" i="11"/>
  <c r="D174" i="11" s="1"/>
  <c r="Q217" i="6"/>
  <c r="X362" i="11"/>
  <c r="D362" i="11" s="1"/>
  <c r="Q347" i="6"/>
  <c r="X561" i="11"/>
  <c r="D561" i="11" s="1"/>
  <c r="X82" i="11"/>
  <c r="D82" i="11" s="1"/>
  <c r="P94" i="4"/>
  <c r="P495" i="4" s="1"/>
  <c r="Q94" i="4"/>
  <c r="Q590" i="4" s="1"/>
  <c r="AN86" i="11"/>
  <c r="BM376" i="11"/>
  <c r="BM375" i="11"/>
  <c r="BM373" i="11"/>
  <c r="BM371" i="11"/>
  <c r="BM369" i="11"/>
  <c r="BM367" i="11"/>
  <c r="BM374" i="11"/>
  <c r="BM372" i="11"/>
  <c r="BM370" i="11"/>
  <c r="BM368" i="11"/>
  <c r="BM366" i="11"/>
  <c r="AN87" i="11"/>
  <c r="AN88" i="11"/>
  <c r="AN89" i="11"/>
  <c r="AN90" i="11"/>
  <c r="AN91" i="11"/>
  <c r="U60" i="6"/>
  <c r="AO92" i="11"/>
  <c r="AN92" i="11"/>
  <c r="BM92" i="11"/>
  <c r="BM93" i="11"/>
  <c r="BM94" i="11"/>
  <c r="BM664" i="11"/>
  <c r="BM662" i="11"/>
  <c r="BM660" i="11"/>
  <c r="BM658" i="11"/>
  <c r="BM656" i="11"/>
  <c r="BM654" i="11"/>
  <c r="BM582" i="11"/>
  <c r="BM580" i="11"/>
  <c r="BM578" i="11"/>
  <c r="BM576" i="11"/>
  <c r="BM574" i="11"/>
  <c r="BM389" i="11"/>
  <c r="BM387" i="11"/>
  <c r="BM385" i="11"/>
  <c r="BM383" i="11"/>
  <c r="BM381" i="11"/>
  <c r="BM379" i="11"/>
  <c r="BM504" i="11"/>
  <c r="BM502" i="11"/>
  <c r="BM500" i="11"/>
  <c r="BM498" i="11"/>
  <c r="BM496" i="11"/>
  <c r="BM494" i="11"/>
  <c r="BM492" i="11"/>
  <c r="BM301" i="11"/>
  <c r="BM300" i="11"/>
  <c r="BM298" i="11"/>
  <c r="BM296" i="11"/>
  <c r="BM294" i="11"/>
  <c r="BM292" i="11"/>
  <c r="BM290" i="11"/>
  <c r="BM288" i="11"/>
  <c r="BM206" i="11"/>
  <c r="BM197" i="11"/>
  <c r="BM195" i="11"/>
  <c r="BM193" i="11"/>
  <c r="BM106" i="11"/>
  <c r="BM97" i="11"/>
  <c r="BM99" i="11"/>
  <c r="BM101" i="11"/>
  <c r="BM103" i="11"/>
  <c r="AK156" i="11"/>
  <c r="AK160" i="11"/>
  <c r="BM192" i="11"/>
  <c r="BM196" i="11"/>
  <c r="AK257" i="11"/>
  <c r="AK256" i="11"/>
  <c r="AK258" i="11"/>
  <c r="AK259" i="11"/>
  <c r="AK260" i="11"/>
  <c r="AK261" i="11"/>
  <c r="AK262" i="11"/>
  <c r="AK263" i="11"/>
  <c r="AK264" i="11"/>
  <c r="AK265" i="11"/>
  <c r="AK266" i="11"/>
  <c r="BM280" i="11"/>
  <c r="BM281" i="11"/>
  <c r="BM282" i="11"/>
  <c r="BM283" i="11"/>
  <c r="BM284" i="11"/>
  <c r="BM289" i="11"/>
  <c r="BM293" i="11"/>
  <c r="BM297" i="11"/>
  <c r="AK346" i="11"/>
  <c r="Q271" i="6"/>
  <c r="X470" i="11"/>
  <c r="D470" i="11" s="1"/>
  <c r="S61" i="6"/>
  <c r="AM93" i="11"/>
  <c r="P102" i="4" s="1"/>
  <c r="U61" i="6"/>
  <c r="AO93" i="11"/>
  <c r="S62" i="6"/>
  <c r="AM94" i="11"/>
  <c r="P103" i="4" s="1"/>
  <c r="U62" i="6"/>
  <c r="AO94" i="11"/>
  <c r="Q105" i="4"/>
  <c r="Q598" i="4" s="1"/>
  <c r="P105" i="4"/>
  <c r="P678" i="4" s="1"/>
  <c r="S64" i="6"/>
  <c r="AM97" i="11"/>
  <c r="P106" i="4" s="1"/>
  <c r="U64" i="6"/>
  <c r="AO97" i="11"/>
  <c r="T65" i="6"/>
  <c r="AN98" i="11"/>
  <c r="S66" i="6"/>
  <c r="AM99" i="11"/>
  <c r="P108" i="4" s="1"/>
  <c r="U66" i="6"/>
  <c r="AO99" i="11"/>
  <c r="T67" i="6"/>
  <c r="AN100" i="11"/>
  <c r="S68" i="6"/>
  <c r="AM101" i="11"/>
  <c r="P110" i="4" s="1"/>
  <c r="U68" i="6"/>
  <c r="AO101" i="11"/>
  <c r="T69" i="6"/>
  <c r="AN102" i="11"/>
  <c r="AM103" i="11"/>
  <c r="P112" i="4" s="1"/>
  <c r="AO103" i="11"/>
  <c r="T73" i="6"/>
  <c r="AN106" i="11"/>
  <c r="AK158" i="11"/>
  <c r="AK162" i="11"/>
  <c r="BM178" i="11"/>
  <c r="BM179" i="11"/>
  <c r="BM180" i="11"/>
  <c r="BM181" i="11"/>
  <c r="BM182" i="11"/>
  <c r="BM183" i="11"/>
  <c r="BM184" i="11"/>
  <c r="BM189" i="11"/>
  <c r="BM194" i="11"/>
  <c r="BM198" i="11"/>
  <c r="BM287" i="11"/>
  <c r="BM291" i="11"/>
  <c r="BM295" i="11"/>
  <c r="BM299" i="11"/>
  <c r="AK348" i="11"/>
  <c r="AK154" i="11"/>
  <c r="AM178" i="11"/>
  <c r="P194" i="4" s="1"/>
  <c r="AO178" i="11"/>
  <c r="AM179" i="11"/>
  <c r="P195" i="4" s="1"/>
  <c r="AO179" i="11"/>
  <c r="AM180" i="11"/>
  <c r="P196" i="4" s="1"/>
  <c r="AO180" i="11"/>
  <c r="AM181" i="11"/>
  <c r="P197" i="4" s="1"/>
  <c r="AO181" i="11"/>
  <c r="AM182" i="11"/>
  <c r="P198" i="4" s="1"/>
  <c r="AO182" i="11"/>
  <c r="AM183" i="11"/>
  <c r="P199" i="4" s="1"/>
  <c r="AO183" i="11"/>
  <c r="AM184" i="11"/>
  <c r="P200" i="4" s="1"/>
  <c r="AO184" i="11"/>
  <c r="AM185" i="11"/>
  <c r="P201" i="4" s="1"/>
  <c r="AO185" i="11"/>
  <c r="AM186" i="11"/>
  <c r="P202" i="4" s="1"/>
  <c r="AO186" i="11"/>
  <c r="AM187" i="11"/>
  <c r="P203" i="4" s="1"/>
  <c r="AO187" i="11"/>
  <c r="AM188" i="11"/>
  <c r="P204" i="4" s="1"/>
  <c r="AO188" i="11"/>
  <c r="AM189" i="11"/>
  <c r="P205" i="4" s="1"/>
  <c r="AO189" i="11"/>
  <c r="AM192" i="11"/>
  <c r="P208" i="4" s="1"/>
  <c r="AO192" i="11"/>
  <c r="AN193" i="11"/>
  <c r="AM194" i="11"/>
  <c r="P210" i="4" s="1"/>
  <c r="AO194" i="11"/>
  <c r="AN195" i="11"/>
  <c r="AM196" i="11"/>
  <c r="P212" i="4" s="1"/>
  <c r="AO196" i="11"/>
  <c r="AN197" i="11"/>
  <c r="AM198" i="11"/>
  <c r="P214" i="4" s="1"/>
  <c r="AO198" i="11"/>
  <c r="AN199" i="11"/>
  <c r="AN200" i="11"/>
  <c r="AN201" i="11"/>
  <c r="AN202" i="11"/>
  <c r="AN203" i="11"/>
  <c r="AN204" i="11"/>
  <c r="AN206" i="11"/>
  <c r="AC215" i="11"/>
  <c r="AF215" i="11"/>
  <c r="C230" i="11"/>
  <c r="AM280" i="11"/>
  <c r="P292" i="4" s="1"/>
  <c r="AO280" i="11"/>
  <c r="AM281" i="11"/>
  <c r="P293" i="4" s="1"/>
  <c r="AO281" i="11"/>
  <c r="AM282" i="11"/>
  <c r="P294" i="4" s="1"/>
  <c r="AO282" i="11"/>
  <c r="AM283" i="11"/>
  <c r="P295" i="4" s="1"/>
  <c r="AO283" i="11"/>
  <c r="AM284" i="11"/>
  <c r="P296" i="4" s="1"/>
  <c r="AO284" i="11"/>
  <c r="AM287" i="11"/>
  <c r="P299" i="4" s="1"/>
  <c r="AO287" i="11"/>
  <c r="AN288" i="11"/>
  <c r="AM289" i="11"/>
  <c r="P301" i="4" s="1"/>
  <c r="AO289" i="11"/>
  <c r="AN290" i="11"/>
  <c r="AM291" i="11"/>
  <c r="P303" i="4" s="1"/>
  <c r="AO291" i="11"/>
  <c r="AN292" i="11"/>
  <c r="AM293" i="11"/>
  <c r="P305" i="4" s="1"/>
  <c r="AO293" i="11"/>
  <c r="AN294" i="11"/>
  <c r="AM295" i="11"/>
  <c r="P307" i="4" s="1"/>
  <c r="AO295" i="11"/>
  <c r="AN296" i="11"/>
  <c r="AM297" i="11"/>
  <c r="P309" i="4" s="1"/>
  <c r="AO297" i="11"/>
  <c r="AN298" i="11"/>
  <c r="AM299" i="11"/>
  <c r="P311" i="4" s="1"/>
  <c r="AO299" i="11"/>
  <c r="AN300" i="11"/>
  <c r="AN301" i="11"/>
  <c r="AC310" i="11"/>
  <c r="AF310" i="11"/>
  <c r="AD311" i="11"/>
  <c r="AK352" i="11"/>
  <c r="T220" i="6"/>
  <c r="AN366" i="11"/>
  <c r="T222" i="6"/>
  <c r="AN368" i="11"/>
  <c r="T224" i="6"/>
  <c r="AN370" i="11"/>
  <c r="T226" i="6"/>
  <c r="AN372" i="11"/>
  <c r="T228" i="6"/>
  <c r="AN374" i="11"/>
  <c r="BM380" i="11"/>
  <c r="BM384" i="11"/>
  <c r="BM388" i="11"/>
  <c r="BM474" i="11"/>
  <c r="BM475" i="11"/>
  <c r="BM476" i="11"/>
  <c r="BM477" i="11"/>
  <c r="BM478" i="11"/>
  <c r="BM479" i="11"/>
  <c r="BM480" i="11"/>
  <c r="BM481" i="11"/>
  <c r="BM482" i="11"/>
  <c r="BM483" i="11"/>
  <c r="BM488" i="11"/>
  <c r="BM493" i="11"/>
  <c r="BM497" i="11"/>
  <c r="AD215" i="11"/>
  <c r="AD310" i="11"/>
  <c r="T221" i="6"/>
  <c r="AN367" i="11"/>
  <c r="T223" i="6"/>
  <c r="AN369" i="11"/>
  <c r="T225" i="6"/>
  <c r="AN371" i="11"/>
  <c r="T227" i="6"/>
  <c r="AN373" i="11"/>
  <c r="T229" i="6"/>
  <c r="AN375" i="11"/>
  <c r="BM382" i="11"/>
  <c r="BM386" i="11"/>
  <c r="BM391" i="11"/>
  <c r="AK451" i="11"/>
  <c r="AK452" i="11"/>
  <c r="AK453" i="11"/>
  <c r="AK454" i="11"/>
  <c r="AK456" i="11"/>
  <c r="AK459" i="11"/>
  <c r="BM491" i="11"/>
  <c r="BM495" i="11"/>
  <c r="AN376" i="11"/>
  <c r="AN379" i="11"/>
  <c r="AM380" i="11"/>
  <c r="P396" i="4" s="1"/>
  <c r="AO380" i="11"/>
  <c r="AN381" i="11"/>
  <c r="AM382" i="11"/>
  <c r="P398" i="4" s="1"/>
  <c r="AO382" i="11"/>
  <c r="AN383" i="11"/>
  <c r="AM384" i="11"/>
  <c r="P400" i="4" s="1"/>
  <c r="AO384" i="11"/>
  <c r="AN385" i="11"/>
  <c r="AM386" i="11"/>
  <c r="P402" i="4" s="1"/>
  <c r="AO386" i="11"/>
  <c r="AN387" i="11"/>
  <c r="AM388" i="11"/>
  <c r="P404" i="4" s="1"/>
  <c r="AO388" i="11"/>
  <c r="AN389" i="11"/>
  <c r="AM391" i="11"/>
  <c r="P407" i="4" s="1"/>
  <c r="AO391" i="11"/>
  <c r="AD399" i="11"/>
  <c r="C411" i="11"/>
  <c r="AK436" i="11"/>
  <c r="AK439" i="11"/>
  <c r="S298" i="6"/>
  <c r="AM499" i="11"/>
  <c r="P521" i="4" s="1"/>
  <c r="U298" i="6"/>
  <c r="AO499" i="11"/>
  <c r="T299" i="6"/>
  <c r="AN500" i="11"/>
  <c r="S300" i="6"/>
  <c r="AM501" i="11"/>
  <c r="P523" i="4" s="1"/>
  <c r="U300" i="6"/>
  <c r="AO501" i="11"/>
  <c r="T301" i="6"/>
  <c r="AN502" i="11"/>
  <c r="S302" i="6"/>
  <c r="AM503" i="11"/>
  <c r="P525" i="4" s="1"/>
  <c r="U302" i="6"/>
  <c r="AO503" i="11"/>
  <c r="T303" i="6"/>
  <c r="AN504" i="11"/>
  <c r="BM505" i="11"/>
  <c r="BM565" i="11"/>
  <c r="AM474" i="11"/>
  <c r="P496" i="4" s="1"/>
  <c r="AO474" i="11"/>
  <c r="AM475" i="11"/>
  <c r="P497" i="4" s="1"/>
  <c r="AO475" i="11"/>
  <c r="AM476" i="11"/>
  <c r="P498" i="4" s="1"/>
  <c r="AO476" i="11"/>
  <c r="AM477" i="11"/>
  <c r="P499" i="4" s="1"/>
  <c r="AO477" i="11"/>
  <c r="AM478" i="11"/>
  <c r="P500" i="4" s="1"/>
  <c r="AO478" i="11"/>
  <c r="AM479" i="11"/>
  <c r="P501" i="4" s="1"/>
  <c r="AO479" i="11"/>
  <c r="AM480" i="11"/>
  <c r="P502" i="4" s="1"/>
  <c r="AO480" i="11"/>
  <c r="AM481" i="11"/>
  <c r="P503" i="4" s="1"/>
  <c r="AO481" i="11"/>
  <c r="AM482" i="11"/>
  <c r="P504" i="4" s="1"/>
  <c r="AO482" i="11"/>
  <c r="AM483" i="11"/>
  <c r="P505" i="4" s="1"/>
  <c r="AO483" i="11"/>
  <c r="AM488" i="11"/>
  <c r="P510" i="4" s="1"/>
  <c r="AO488" i="11"/>
  <c r="AM491" i="11"/>
  <c r="P513" i="4" s="1"/>
  <c r="AO491" i="11"/>
  <c r="AN492" i="11"/>
  <c r="AM493" i="11"/>
  <c r="P515" i="4" s="1"/>
  <c r="AO493" i="11"/>
  <c r="AN494" i="11"/>
  <c r="AM495" i="11"/>
  <c r="P517" i="4" s="1"/>
  <c r="AO495" i="11"/>
  <c r="AN496" i="11"/>
  <c r="AM497" i="11"/>
  <c r="P519" i="4" s="1"/>
  <c r="AO497" i="11"/>
  <c r="AN498" i="11"/>
  <c r="AN499" i="11"/>
  <c r="BM499" i="11"/>
  <c r="BM501" i="11"/>
  <c r="BM503" i="11"/>
  <c r="AK547" i="11"/>
  <c r="AK546" i="11"/>
  <c r="AK548" i="11"/>
  <c r="AK549" i="11"/>
  <c r="AK550" i="11"/>
  <c r="AK551" i="11"/>
  <c r="AP565" i="11"/>
  <c r="AP566" i="11" s="1"/>
  <c r="AP567" i="11" s="1"/>
  <c r="AP568" i="11" s="1"/>
  <c r="AP569" i="11" s="1"/>
  <c r="AP570" i="11" s="1"/>
  <c r="S350" i="6"/>
  <c r="AM573" i="11"/>
  <c r="P599" i="4" s="1"/>
  <c r="U350" i="6"/>
  <c r="AO573" i="11"/>
  <c r="T351" i="6"/>
  <c r="AN574" i="11"/>
  <c r="S352" i="6"/>
  <c r="AM575" i="11"/>
  <c r="P601" i="4" s="1"/>
  <c r="U352" i="6"/>
  <c r="AO575" i="11"/>
  <c r="T353" i="6"/>
  <c r="AN576" i="11"/>
  <c r="S354" i="6"/>
  <c r="AM577" i="11"/>
  <c r="P603" i="4" s="1"/>
  <c r="U354" i="6"/>
  <c r="AO577" i="11"/>
  <c r="T355" i="6"/>
  <c r="AN578" i="11"/>
  <c r="S356" i="6"/>
  <c r="AM579" i="11"/>
  <c r="P605" i="4" s="1"/>
  <c r="U356" i="6"/>
  <c r="AO579" i="11"/>
  <c r="T357" i="6"/>
  <c r="AN580" i="11"/>
  <c r="S358" i="6"/>
  <c r="AM581" i="11"/>
  <c r="P607" i="4" s="1"/>
  <c r="U358" i="6"/>
  <c r="AO581" i="11"/>
  <c r="T359" i="6"/>
  <c r="AN582" i="11"/>
  <c r="AF591" i="11"/>
  <c r="AG591" i="11"/>
  <c r="J572" i="11" s="1"/>
  <c r="AK627" i="11"/>
  <c r="AK629" i="11"/>
  <c r="AK631" i="11"/>
  <c r="BM645" i="11"/>
  <c r="BM646" i="11"/>
  <c r="BM647" i="11"/>
  <c r="BM648" i="11"/>
  <c r="BM649" i="11"/>
  <c r="BM650" i="11"/>
  <c r="BM655" i="11"/>
  <c r="BM659" i="11"/>
  <c r="BM663" i="11"/>
  <c r="AM505" i="11"/>
  <c r="P527" i="4" s="1"/>
  <c r="AO505" i="11"/>
  <c r="AD514" i="11"/>
  <c r="BM566" i="11"/>
  <c r="BM567" i="11"/>
  <c r="BM568" i="11"/>
  <c r="BM569" i="11"/>
  <c r="BM570" i="11"/>
  <c r="BM573" i="11"/>
  <c r="BM575" i="11"/>
  <c r="BM577" i="11"/>
  <c r="BM579" i="11"/>
  <c r="BM581" i="11"/>
  <c r="P381" i="6"/>
  <c r="C602" i="11"/>
  <c r="BM653" i="11"/>
  <c r="BM657" i="11"/>
  <c r="BM661" i="11"/>
  <c r="AM653" i="11"/>
  <c r="P679" i="4" s="1"/>
  <c r="AO653" i="11"/>
  <c r="AN654" i="11"/>
  <c r="AM655" i="11"/>
  <c r="P681" i="4" s="1"/>
  <c r="AO655" i="11"/>
  <c r="AN656" i="11"/>
  <c r="AM657" i="11"/>
  <c r="P683" i="4" s="1"/>
  <c r="AO657" i="11"/>
  <c r="AN658" i="11"/>
  <c r="AM659" i="11"/>
  <c r="P685" i="4" s="1"/>
  <c r="AO659" i="11"/>
  <c r="AN660" i="11"/>
  <c r="AM661" i="11"/>
  <c r="P687" i="4" s="1"/>
  <c r="AO661" i="11"/>
  <c r="AN662" i="11"/>
  <c r="AM663" i="11"/>
  <c r="P689" i="4" s="1"/>
  <c r="AO663" i="11"/>
  <c r="AN664" i="11"/>
  <c r="AF673" i="11"/>
  <c r="O233" i="4"/>
  <c r="AG27" i="2"/>
  <c r="AH17" i="11" s="1"/>
  <c r="U27" i="2"/>
  <c r="G23" i="6"/>
  <c r="AD38" i="2" a="1"/>
  <c r="AD38" i="2" s="1"/>
  <c r="AD37" i="2" a="1"/>
  <c r="AD37" i="2" s="1"/>
  <c r="AD36" i="2" a="1"/>
  <c r="AD36" i="2" s="1"/>
  <c r="AD35" i="2" a="1"/>
  <c r="AD35" i="2" s="1"/>
  <c r="AD34" i="2" a="1"/>
  <c r="AD34" i="2" s="1"/>
  <c r="AD33" i="2" a="1"/>
  <c r="AD33" i="2" s="1"/>
  <c r="AD32" i="2" a="1"/>
  <c r="AD32" i="2" s="1"/>
  <c r="AD31" i="2" a="1"/>
  <c r="AD31" i="2" s="1"/>
  <c r="AD30" i="2" a="1"/>
  <c r="AD30" i="2" s="1"/>
  <c r="AD29" i="2" a="1"/>
  <c r="AD29" i="2" s="1"/>
  <c r="AD28" i="2" a="1"/>
  <c r="AD28" i="2" s="1"/>
  <c r="AD27" i="2" a="1"/>
  <c r="AD27" i="2" s="1"/>
  <c r="AD26" i="2" a="1"/>
  <c r="AD26" i="2" s="1"/>
  <c r="G20" i="6"/>
  <c r="AG25" i="2"/>
  <c r="AH15" i="11" s="1"/>
  <c r="G21" i="6"/>
  <c r="AG26" i="2"/>
  <c r="AH16" i="11" s="1"/>
  <c r="U26" i="2"/>
  <c r="G22" i="6"/>
  <c r="AG28" i="2"/>
  <c r="AH18" i="11" s="1"/>
  <c r="U28" i="2"/>
  <c r="G24" i="6"/>
  <c r="AG30" i="2"/>
  <c r="AH20" i="11" s="1"/>
  <c r="U30" i="2"/>
  <c r="G26" i="6"/>
  <c r="AG32" i="2"/>
  <c r="AH22" i="11" s="1"/>
  <c r="U32" i="2"/>
  <c r="G28" i="6"/>
  <c r="AG34" i="2"/>
  <c r="AH24" i="11" s="1"/>
  <c r="U34" i="2"/>
  <c r="G30" i="6"/>
  <c r="AG36" i="2"/>
  <c r="AH26" i="11" s="1"/>
  <c r="U36" i="2"/>
  <c r="G32" i="6"/>
  <c r="AG29" i="2"/>
  <c r="AH19" i="11" s="1"/>
  <c r="U29" i="2"/>
  <c r="G25" i="6"/>
  <c r="AG31" i="2"/>
  <c r="AH21" i="11" s="1"/>
  <c r="U31" i="2"/>
  <c r="G27" i="6"/>
  <c r="AG33" i="2"/>
  <c r="AH23" i="11" s="1"/>
  <c r="U33" i="2"/>
  <c r="G29" i="6"/>
  <c r="AG35" i="2"/>
  <c r="AH25" i="11" s="1"/>
  <c r="U35" i="2"/>
  <c r="G31" i="6"/>
  <c r="G33" i="6"/>
  <c r="G34" i="6"/>
  <c r="U37" i="2"/>
  <c r="U38" i="2"/>
  <c r="O30" i="4"/>
  <c r="S14" i="4"/>
  <c r="O153" i="4" s="1"/>
  <c r="C153" i="4" s="1"/>
  <c r="AA491" i="6" s="1"/>
  <c r="S15" i="4"/>
  <c r="O258" i="4" s="1"/>
  <c r="C258" i="4" s="1"/>
  <c r="AA549" i="6" s="1"/>
  <c r="S16" i="4"/>
  <c r="O344" i="4" s="1"/>
  <c r="C344" i="4" s="1"/>
  <c r="AA597" i="6" s="1"/>
  <c r="S19" i="4"/>
  <c r="O639" i="4" s="1"/>
  <c r="C639" i="4" s="1"/>
  <c r="AA755" i="6" s="1"/>
  <c r="O418" i="4"/>
  <c r="AK683" i="6" s="1"/>
  <c r="O539" i="4"/>
  <c r="AK736" i="6" s="1"/>
  <c r="Q220" i="6"/>
  <c r="Q228" i="6"/>
  <c r="Q224" i="6"/>
  <c r="Q358" i="6"/>
  <c r="Q187" i="6"/>
  <c r="Q359" i="6"/>
  <c r="Q222" i="6"/>
  <c r="Q226" i="6"/>
  <c r="AL86" i="11"/>
  <c r="AL88" i="11"/>
  <c r="AL90" i="11"/>
  <c r="AL92" i="11"/>
  <c r="AL94" i="11"/>
  <c r="AL179" i="11"/>
  <c r="AL181" i="11"/>
  <c r="AL183" i="11"/>
  <c r="AL185" i="11"/>
  <c r="AL187" i="11"/>
  <c r="AL189" i="11"/>
  <c r="AL200" i="11"/>
  <c r="AL202" i="11"/>
  <c r="AL204" i="11"/>
  <c r="AL281" i="11"/>
  <c r="AL283" i="11"/>
  <c r="AL287" i="11"/>
  <c r="AL288" i="11"/>
  <c r="AL289" i="11"/>
  <c r="AL290" i="11"/>
  <c r="AL291" i="11"/>
  <c r="AL292" i="11"/>
  <c r="AL293" i="11"/>
  <c r="AL294" i="11"/>
  <c r="AL295" i="11"/>
  <c r="AL296" i="11"/>
  <c r="AL297" i="11"/>
  <c r="AL298" i="11"/>
  <c r="AL299" i="11"/>
  <c r="AL369" i="11"/>
  <c r="AL373" i="11"/>
  <c r="AL376" i="11"/>
  <c r="AL477" i="11"/>
  <c r="AL481" i="11"/>
  <c r="AL491" i="11"/>
  <c r="AL492" i="11"/>
  <c r="AL493" i="11"/>
  <c r="AL494" i="11"/>
  <c r="AL495" i="11"/>
  <c r="AL496" i="11"/>
  <c r="AL497" i="11"/>
  <c r="AL498" i="11"/>
  <c r="AL499" i="11"/>
  <c r="AL500" i="11"/>
  <c r="AL501" i="11"/>
  <c r="AL502" i="11"/>
  <c r="AL503" i="11"/>
  <c r="AL504" i="11"/>
  <c r="AL505" i="11"/>
  <c r="AL87" i="11"/>
  <c r="AL89" i="11"/>
  <c r="AL91" i="11"/>
  <c r="AL93" i="11"/>
  <c r="AL97" i="11"/>
  <c r="AL98" i="11"/>
  <c r="AL99" i="11"/>
  <c r="AL100" i="11"/>
  <c r="AL101" i="11"/>
  <c r="AL102" i="11"/>
  <c r="AL103" i="11"/>
  <c r="AL106" i="11"/>
  <c r="AL178" i="11"/>
  <c r="AL180" i="11"/>
  <c r="AL182" i="11"/>
  <c r="AL184" i="11"/>
  <c r="AL186" i="11"/>
  <c r="AL188" i="11"/>
  <c r="AL192" i="11"/>
  <c r="AL193" i="11"/>
  <c r="AL194" i="11"/>
  <c r="AL195" i="11"/>
  <c r="AL196" i="11"/>
  <c r="AL197" i="11"/>
  <c r="AL198" i="11"/>
  <c r="AL199" i="11"/>
  <c r="AL201" i="11"/>
  <c r="AL203" i="11"/>
  <c r="AL206" i="11"/>
  <c r="AL280" i="11"/>
  <c r="AL282" i="11"/>
  <c r="AL284" i="11"/>
  <c r="AL367" i="11"/>
  <c r="AL371" i="11"/>
  <c r="AL375" i="11"/>
  <c r="AL475" i="11"/>
  <c r="AL479" i="11"/>
  <c r="AL483" i="11"/>
  <c r="Q186" i="6"/>
  <c r="AL379" i="11"/>
  <c r="AL380" i="11"/>
  <c r="AL381" i="11"/>
  <c r="AL382" i="11"/>
  <c r="AL383" i="11"/>
  <c r="AL384" i="11"/>
  <c r="AL385" i="11"/>
  <c r="AL386" i="11"/>
  <c r="AL387" i="11"/>
  <c r="AL388" i="11"/>
  <c r="AL389" i="11"/>
  <c r="AL391" i="11"/>
  <c r="AL474" i="11"/>
  <c r="AL476" i="11"/>
  <c r="AL478" i="11"/>
  <c r="AL480" i="11"/>
  <c r="AL482" i="11"/>
  <c r="AL488" i="11"/>
  <c r="AL573" i="11"/>
  <c r="AL574" i="11"/>
  <c r="AL575" i="11"/>
  <c r="AL576" i="11"/>
  <c r="AL577" i="11"/>
  <c r="AL578" i="11"/>
  <c r="AL579" i="11"/>
  <c r="Q357" i="6"/>
  <c r="AL653" i="11"/>
  <c r="AL654" i="11"/>
  <c r="AL655" i="11"/>
  <c r="AL656" i="11"/>
  <c r="AL657" i="11"/>
  <c r="AL658" i="11"/>
  <c r="AL659" i="11"/>
  <c r="AL660" i="11"/>
  <c r="AL661" i="11"/>
  <c r="AL662" i="11"/>
  <c r="AL663" i="11"/>
  <c r="AL664" i="11"/>
  <c r="AG62" i="11" l="1" a="1"/>
  <c r="AG62" i="11" s="1"/>
  <c r="AA434" i="6"/>
  <c r="AK464" i="6"/>
  <c r="C233" i="4"/>
  <c r="AK577" i="6"/>
  <c r="AA594" i="6"/>
  <c r="AK629" i="6"/>
  <c r="AA752" i="6"/>
  <c r="AK781" i="6"/>
  <c r="L27" i="2"/>
  <c r="C26" i="2"/>
  <c r="C126" i="4"/>
  <c r="AA488" i="6"/>
  <c r="BO486" i="11"/>
  <c r="BP486" i="11" s="1"/>
  <c r="BO485" i="11"/>
  <c r="BP485" i="11" s="1"/>
  <c r="BO487" i="11"/>
  <c r="BP487" i="11" s="1"/>
  <c r="BO86" i="11"/>
  <c r="BP86" i="11" s="1"/>
  <c r="BO484" i="11"/>
  <c r="BP484" i="11" s="1"/>
  <c r="BO390" i="11"/>
  <c r="BO205" i="11"/>
  <c r="BO104" i="11"/>
  <c r="BO105" i="11"/>
  <c r="AP192" i="11"/>
  <c r="AP193" i="11" s="1"/>
  <c r="AP194" i="11" s="1"/>
  <c r="AP195" i="11" s="1"/>
  <c r="AP196" i="11" s="1"/>
  <c r="AP197" i="11" s="1"/>
  <c r="AP178" i="11"/>
  <c r="AP179" i="11" s="1"/>
  <c r="AP180" i="11" s="1"/>
  <c r="AP181" i="11" s="1"/>
  <c r="AL548" i="11" a="1"/>
  <c r="AL548" i="11" s="1"/>
  <c r="P370" i="6" s="1"/>
  <c r="AL550" i="11" a="1"/>
  <c r="AL550" i="11" s="1"/>
  <c r="P372" i="6" s="1"/>
  <c r="AL547" i="11" a="1"/>
  <c r="AL547" i="11" s="1"/>
  <c r="P369" i="6" s="1"/>
  <c r="AL549" i="11" a="1"/>
  <c r="AL549" i="11" s="1"/>
  <c r="P371" i="6" s="1"/>
  <c r="AL551" i="11" a="1"/>
  <c r="AL551" i="11" s="1"/>
  <c r="P373" i="6" s="1"/>
  <c r="AL436" i="11" a="1"/>
  <c r="AL436" i="11" s="1"/>
  <c r="P315" i="6" s="1"/>
  <c r="AL437" i="11" a="1"/>
  <c r="AL437" i="11" s="1"/>
  <c r="P316" i="6" s="1"/>
  <c r="AL438" i="11" a="1"/>
  <c r="AL438" i="11" s="1"/>
  <c r="P317" i="6" s="1"/>
  <c r="AL439" i="11" a="1"/>
  <c r="AL439" i="11" s="1"/>
  <c r="P318" i="6" s="1"/>
  <c r="AL440" i="11" a="1"/>
  <c r="AL440" i="11" s="1"/>
  <c r="P319" i="6" s="1"/>
  <c r="AL441" i="11" a="1"/>
  <c r="AL441" i="11" s="1"/>
  <c r="P320" i="6" s="1"/>
  <c r="AL442" i="11" a="1"/>
  <c r="AL442" i="11" s="1"/>
  <c r="P321" i="6" s="1"/>
  <c r="AL443" i="11" a="1"/>
  <c r="AL443" i="11" s="1"/>
  <c r="P322" i="6" s="1"/>
  <c r="AL444" i="11" a="1"/>
  <c r="AL444" i="11" s="1"/>
  <c r="P323" i="6" s="1"/>
  <c r="AL445" i="11" a="1"/>
  <c r="AL445" i="11" s="1"/>
  <c r="P324" i="6" s="1"/>
  <c r="AL446" i="11" a="1"/>
  <c r="AL446" i="11" s="1"/>
  <c r="P325" i="6" s="1"/>
  <c r="AL447" i="11" a="1"/>
  <c r="AL447" i="11" s="1"/>
  <c r="P326" i="6" s="1"/>
  <c r="AL448" i="11" a="1"/>
  <c r="AL448" i="11" s="1"/>
  <c r="P327" i="6" s="1"/>
  <c r="AL449" i="11" a="1"/>
  <c r="AL449" i="11" s="1"/>
  <c r="P328" i="6" s="1"/>
  <c r="AL450" i="11" a="1"/>
  <c r="AL450" i="11" s="1"/>
  <c r="P329" i="6" s="1"/>
  <c r="AL451" i="11" a="1"/>
  <c r="AL451" i="11" s="1"/>
  <c r="P330" i="6" s="1"/>
  <c r="AL452" i="11" a="1"/>
  <c r="AL452" i="11" s="1"/>
  <c r="P331" i="6" s="1"/>
  <c r="AL453" i="11" a="1"/>
  <c r="AL453" i="11" s="1"/>
  <c r="P332" i="6" s="1"/>
  <c r="AL454" i="11" a="1"/>
  <c r="AL454" i="11" s="1"/>
  <c r="P333" i="6" s="1"/>
  <c r="AL455" i="11" a="1"/>
  <c r="AL455" i="11" s="1"/>
  <c r="AL456" i="11" a="1"/>
  <c r="AL456" i="11" s="1"/>
  <c r="P334" i="6" s="1"/>
  <c r="AL457" i="11" a="1"/>
  <c r="AL457" i="11" s="1"/>
  <c r="P335" i="6" s="1"/>
  <c r="AL458" i="11" a="1"/>
  <c r="AL458" i="11" s="1"/>
  <c r="P336" i="6" s="1"/>
  <c r="AL459" i="11" a="1"/>
  <c r="AL459" i="11" s="1"/>
  <c r="AL346" i="11" a="1"/>
  <c r="AL346" i="11" s="1"/>
  <c r="P254" i="6" s="1"/>
  <c r="AL349" i="11" a="1"/>
  <c r="AL349" i="11" s="1"/>
  <c r="P257" i="6" s="1"/>
  <c r="AL351" i="11" a="1"/>
  <c r="AL351" i="11" s="1"/>
  <c r="P259" i="6" s="1"/>
  <c r="AL347" i="11" a="1"/>
  <c r="AL347" i="11" s="1"/>
  <c r="P255" i="6" s="1"/>
  <c r="AL348" i="11" a="1"/>
  <c r="AL348" i="11" s="1"/>
  <c r="P256" i="6" s="1"/>
  <c r="AL350" i="11" a="1"/>
  <c r="AL350" i="11" s="1"/>
  <c r="P258" i="6" s="1"/>
  <c r="AL352" i="11" a="1"/>
  <c r="AL352" i="11" s="1"/>
  <c r="P260" i="6" s="1"/>
  <c r="AL257" i="11" a="1"/>
  <c r="AL257" i="11" s="1"/>
  <c r="P197" i="6" s="1"/>
  <c r="AL258" i="11" a="1"/>
  <c r="AL258" i="11" s="1"/>
  <c r="P198" i="6" s="1"/>
  <c r="AL259" i="11" a="1"/>
  <c r="AL259" i="11" s="1"/>
  <c r="P199" i="6" s="1"/>
  <c r="AL260" i="11" a="1"/>
  <c r="AL260" i="11" s="1"/>
  <c r="P200" i="6" s="1"/>
  <c r="AL261" i="11" a="1"/>
  <c r="AL261" i="11" s="1"/>
  <c r="P201" i="6" s="1"/>
  <c r="AL262" i="11" a="1"/>
  <c r="AL262" i="11" s="1"/>
  <c r="P202" i="6" s="1"/>
  <c r="AL263" i="11" a="1"/>
  <c r="AL263" i="11" s="1"/>
  <c r="P203" i="6" s="1"/>
  <c r="AL264" i="11" a="1"/>
  <c r="AL264" i="11" s="1"/>
  <c r="P204" i="6" s="1"/>
  <c r="AL265" i="11" a="1"/>
  <c r="AL265" i="11" s="1"/>
  <c r="P205" i="6" s="1"/>
  <c r="AL266" i="11" a="1"/>
  <c r="AL266" i="11" s="1"/>
  <c r="P206" i="6" s="1"/>
  <c r="AL155" i="11" a="1"/>
  <c r="AL155" i="11" s="1"/>
  <c r="P143" i="6" s="1"/>
  <c r="AL156" i="11" a="1"/>
  <c r="AL156" i="11" s="1"/>
  <c r="P144" i="6" s="1"/>
  <c r="AL157" i="11" a="1"/>
  <c r="AL157" i="11" s="1"/>
  <c r="P145" i="6" s="1"/>
  <c r="AL158" i="11" a="1"/>
  <c r="AL158" i="11" s="1"/>
  <c r="P146" i="6" s="1"/>
  <c r="AL159" i="11" a="1"/>
  <c r="AL159" i="11" s="1"/>
  <c r="P147" i="6" s="1"/>
  <c r="AL160" i="11" a="1"/>
  <c r="AL160" i="11" s="1"/>
  <c r="P148" i="6" s="1"/>
  <c r="AL161" i="11" a="1"/>
  <c r="AL161" i="11" s="1"/>
  <c r="P149" i="6" s="1"/>
  <c r="AL162" i="11" a="1"/>
  <c r="AL162" i="11" s="1"/>
  <c r="P150" i="6" s="1"/>
  <c r="AL163" i="11" a="1"/>
  <c r="AL163" i="11" s="1"/>
  <c r="P151" i="6" s="1"/>
  <c r="AL164" i="11" a="1"/>
  <c r="AL164" i="11" s="1"/>
  <c r="P152" i="6" s="1"/>
  <c r="AL63" i="11" a="1"/>
  <c r="AL63" i="11" s="1"/>
  <c r="P83" i="6" s="1"/>
  <c r="AL64" i="11" a="1"/>
  <c r="AL64" i="11" s="1"/>
  <c r="P84" i="6" s="1"/>
  <c r="AL65" i="11" a="1"/>
  <c r="AL65" i="11" s="1"/>
  <c r="P85" i="6" s="1"/>
  <c r="AL66" i="11" a="1"/>
  <c r="AL66" i="11" s="1"/>
  <c r="P86" i="6" s="1"/>
  <c r="AL67" i="11" a="1"/>
  <c r="AL67" i="11" s="1"/>
  <c r="P87" i="6" s="1"/>
  <c r="AL68" i="11" a="1"/>
  <c r="AL68" i="11" s="1"/>
  <c r="P88" i="6" s="1"/>
  <c r="AL69" i="11" a="1"/>
  <c r="AL69" i="11" s="1"/>
  <c r="P89" i="6" s="1"/>
  <c r="AL70" i="11" a="1"/>
  <c r="AL70" i="11" s="1"/>
  <c r="P90" i="6" s="1"/>
  <c r="AL71" i="11" a="1"/>
  <c r="AL71" i="11" s="1"/>
  <c r="P91" i="6" s="1"/>
  <c r="AL72" i="11" a="1"/>
  <c r="AL72" i="11" s="1"/>
  <c r="P92" i="6" s="1"/>
  <c r="AL62" i="11" a="1"/>
  <c r="AL62" i="11" s="1"/>
  <c r="P82" i="6" s="1"/>
  <c r="Z82" i="6" s="1"/>
  <c r="P80" i="6" s="1"/>
  <c r="AH346" i="11" a="1"/>
  <c r="AH346" i="11" s="1"/>
  <c r="AH347" i="11" a="1"/>
  <c r="AH347" i="11" s="1"/>
  <c r="AH348" i="11" a="1"/>
  <c r="AH348" i="11" s="1"/>
  <c r="AH349" i="11" a="1"/>
  <c r="AH349" i="11" s="1"/>
  <c r="AH350" i="11" a="1"/>
  <c r="AH350" i="11" s="1"/>
  <c r="AH351" i="11" a="1"/>
  <c r="AH351" i="11" s="1"/>
  <c r="AH352" i="11" a="1"/>
  <c r="AH352" i="11" s="1"/>
  <c r="AH257" i="11" a="1"/>
  <c r="AH257" i="11" s="1"/>
  <c r="AH259" i="11" a="1"/>
  <c r="AH259" i="11" s="1"/>
  <c r="AH261" i="11" a="1"/>
  <c r="AH261" i="11" s="1"/>
  <c r="AH263" i="11" a="1"/>
  <c r="AH263" i="11" s="1"/>
  <c r="AH265" i="11" a="1"/>
  <c r="AH265" i="11" s="1"/>
  <c r="AH64" i="11" a="1"/>
  <c r="AH64" i="11" s="1"/>
  <c r="AH66" i="11" a="1"/>
  <c r="AH66" i="11" s="1"/>
  <c r="AH62" i="11" a="1"/>
  <c r="AH62" i="11" s="1"/>
  <c r="AH626" i="11" a="1"/>
  <c r="AH626" i="11" s="1"/>
  <c r="AH627" i="11" a="1"/>
  <c r="AH627" i="11" s="1"/>
  <c r="AH629" i="11" a="1"/>
  <c r="AH629" i="11" s="1"/>
  <c r="AH631" i="11" a="1"/>
  <c r="AH631" i="11" s="1"/>
  <c r="AH633" i="11" a="1"/>
  <c r="AH633" i="11" s="1"/>
  <c r="AH547" i="11" a="1"/>
  <c r="AH547" i="11" s="1"/>
  <c r="AH549" i="11" a="1"/>
  <c r="AH549" i="11" s="1"/>
  <c r="AH546" i="11" a="1"/>
  <c r="AH546" i="11" s="1"/>
  <c r="AH437" i="11" a="1"/>
  <c r="AH437" i="11" s="1"/>
  <c r="AH439" i="11" a="1"/>
  <c r="AH439" i="11" s="1"/>
  <c r="AH441" i="11" a="1"/>
  <c r="AH441" i="11" s="1"/>
  <c r="AH443" i="11" a="1"/>
  <c r="AH443" i="11" s="1"/>
  <c r="AH435" i="11" a="1"/>
  <c r="AH435" i="11" s="1"/>
  <c r="AH345" i="11" a="1"/>
  <c r="AH345" i="11" s="1"/>
  <c r="AH258" i="11" a="1"/>
  <c r="AH258" i="11" s="1"/>
  <c r="AH262" i="11" a="1"/>
  <c r="AH262" i="11" s="1"/>
  <c r="AH256" i="11" a="1"/>
  <c r="AH256" i="11" s="1"/>
  <c r="AH156" i="11" a="1"/>
  <c r="AH156" i="11" s="1"/>
  <c r="AH158" i="11" a="1"/>
  <c r="AH158" i="11" s="1"/>
  <c r="AH160" i="11" a="1"/>
  <c r="AH160" i="11" s="1"/>
  <c r="AH162" i="11" a="1"/>
  <c r="AH162" i="11" s="1"/>
  <c r="AH63" i="11" a="1"/>
  <c r="AH63" i="11" s="1"/>
  <c r="AH628" i="11" a="1"/>
  <c r="AH628" i="11" s="1"/>
  <c r="AH630" i="11" a="1"/>
  <c r="AH630" i="11" s="1"/>
  <c r="AH632" i="11" a="1"/>
  <c r="AH632" i="11" s="1"/>
  <c r="AH625" i="11" a="1"/>
  <c r="AH625" i="11" s="1"/>
  <c r="AH548" i="11" a="1"/>
  <c r="AH548" i="11" s="1"/>
  <c r="AH550" i="11" a="1"/>
  <c r="AH550" i="11" s="1"/>
  <c r="AH436" i="11" a="1"/>
  <c r="AH436" i="11" s="1"/>
  <c r="AH438" i="11" a="1"/>
  <c r="AH438" i="11" s="1"/>
  <c r="AH440" i="11" a="1"/>
  <c r="AH440" i="11" s="1"/>
  <c r="AH442" i="11" a="1"/>
  <c r="AH442" i="11" s="1"/>
  <c r="AH444" i="11" a="1"/>
  <c r="AH444" i="11" s="1"/>
  <c r="AH260" i="11" a="1"/>
  <c r="AH260" i="11" s="1"/>
  <c r="AH264" i="11" a="1"/>
  <c r="AH264" i="11" s="1"/>
  <c r="AH155" i="11" a="1"/>
  <c r="AH155" i="11" s="1"/>
  <c r="AH157" i="11" a="1"/>
  <c r="AH157" i="11" s="1"/>
  <c r="AH159" i="11" a="1"/>
  <c r="AH159" i="11" s="1"/>
  <c r="AH161" i="11" a="1"/>
  <c r="AH161" i="11" s="1"/>
  <c r="AH163" i="11" a="1"/>
  <c r="AH163" i="11" s="1"/>
  <c r="AH65" i="11" a="1"/>
  <c r="AH65" i="11" s="1"/>
  <c r="AG437" i="11" a="1"/>
  <c r="AG437" i="11" s="1"/>
  <c r="AG439" i="11" a="1"/>
  <c r="AG439" i="11" s="1"/>
  <c r="AG441" i="11" a="1"/>
  <c r="AG441" i="11" s="1"/>
  <c r="AG443" i="11" a="1"/>
  <c r="AG443" i="11" s="1"/>
  <c r="AG435" i="11" a="1"/>
  <c r="AG435" i="11" s="1"/>
  <c r="AG346" i="11" a="1"/>
  <c r="AG346" i="11" s="1"/>
  <c r="AG348" i="11" a="1"/>
  <c r="AG348" i="11" s="1"/>
  <c r="AG350" i="11" a="1"/>
  <c r="AG350" i="11" s="1"/>
  <c r="AG345" i="11" a="1"/>
  <c r="AG345" i="11" s="1"/>
  <c r="AG438" i="11" a="1"/>
  <c r="AG438" i="11" s="1"/>
  <c r="AG442" i="11" a="1"/>
  <c r="AG442" i="11" s="1"/>
  <c r="AG347" i="11" a="1"/>
  <c r="AG347" i="11" s="1"/>
  <c r="AG155" i="11" a="1"/>
  <c r="AG155" i="11" s="1"/>
  <c r="AG157" i="11" a="1"/>
  <c r="AG157" i="11" s="1"/>
  <c r="AG159" i="11" a="1"/>
  <c r="AG159" i="11" s="1"/>
  <c r="AG63" i="11" a="1"/>
  <c r="AG63" i="11" s="1"/>
  <c r="AG65" i="11" a="1"/>
  <c r="AG65" i="11" s="1"/>
  <c r="AG436" i="11" a="1"/>
  <c r="AG436" i="11" s="1"/>
  <c r="AG440" i="11" a="1"/>
  <c r="AG440" i="11" s="1"/>
  <c r="AG444" i="11" a="1"/>
  <c r="AG444" i="11" s="1"/>
  <c r="AG349" i="11" a="1"/>
  <c r="AG349" i="11" s="1"/>
  <c r="AG156" i="11" a="1"/>
  <c r="AG156" i="11" s="1"/>
  <c r="AG158" i="11" a="1"/>
  <c r="AG158" i="11" s="1"/>
  <c r="AG160" i="11" a="1"/>
  <c r="AG160" i="11" s="1"/>
  <c r="AG64" i="11" a="1"/>
  <c r="AG64" i="11" s="1"/>
  <c r="AP379" i="11"/>
  <c r="AP380" i="11" s="1"/>
  <c r="AP381" i="11" s="1"/>
  <c r="AP382" i="11" s="1"/>
  <c r="AP383" i="11" s="1"/>
  <c r="AP384" i="11" s="1"/>
  <c r="AP385" i="11" s="1"/>
  <c r="AP386" i="11" s="1"/>
  <c r="AP387" i="11" s="1"/>
  <c r="AP388" i="11" s="1"/>
  <c r="Q291" i="4"/>
  <c r="AP280" i="11"/>
  <c r="AP281" i="11" s="1"/>
  <c r="AP282" i="11" s="1"/>
  <c r="AP283" i="11" s="1"/>
  <c r="AP284" i="11" s="1"/>
  <c r="AA546" i="6"/>
  <c r="Q512" i="4"/>
  <c r="BO567" i="11"/>
  <c r="BP567" i="11" s="1"/>
  <c r="C619" i="4"/>
  <c r="AP653" i="11"/>
  <c r="AP654" i="11" s="1"/>
  <c r="AP655" i="11" s="1"/>
  <c r="AP656" i="11" s="1"/>
  <c r="AP657" i="11" s="1"/>
  <c r="AP658" i="11" s="1"/>
  <c r="AP659" i="11" s="1"/>
  <c r="AP660" i="11" s="1"/>
  <c r="AP661" i="11" s="1"/>
  <c r="AP662" i="11" s="1"/>
  <c r="AP663" i="11" s="1"/>
  <c r="AP664" i="11" s="1"/>
  <c r="AP491" i="11"/>
  <c r="AP492" i="11" s="1"/>
  <c r="BO375" i="11"/>
  <c r="BP375" i="11" s="1"/>
  <c r="P394" i="4"/>
  <c r="P670" i="4"/>
  <c r="BO90" i="11"/>
  <c r="BP90" i="11" s="1"/>
  <c r="BO282" i="11"/>
  <c r="BP282" i="11" s="1"/>
  <c r="BO650" i="11"/>
  <c r="BP650" i="11" s="1"/>
  <c r="BO649" i="11"/>
  <c r="BP649" i="11" s="1"/>
  <c r="P381" i="4"/>
  <c r="BO87" i="11"/>
  <c r="BP87" i="11" s="1"/>
  <c r="BO180" i="11"/>
  <c r="BP180" i="11" s="1"/>
  <c r="BO368" i="11"/>
  <c r="BP368" i="11" s="1"/>
  <c r="BO479" i="11"/>
  <c r="BP479" i="11" s="1"/>
  <c r="BO93" i="11"/>
  <c r="BP93" i="11" s="1"/>
  <c r="BO184" i="11"/>
  <c r="BP184" i="11" s="1"/>
  <c r="BO367" i="11"/>
  <c r="BP367" i="11" s="1"/>
  <c r="BO475" i="11"/>
  <c r="BP475" i="11" s="1"/>
  <c r="BO483" i="11"/>
  <c r="BP483" i="11" s="1"/>
  <c r="BO645" i="11"/>
  <c r="BP645" i="11" s="1"/>
  <c r="Q670" i="4"/>
  <c r="Q193" i="4"/>
  <c r="BO88" i="11"/>
  <c r="BP88" i="11" s="1"/>
  <c r="BO178" i="11"/>
  <c r="BP178" i="11" s="1"/>
  <c r="BO182" i="11"/>
  <c r="BP182" i="11" s="1"/>
  <c r="BO280" i="11"/>
  <c r="BP280" i="11" s="1"/>
  <c r="BO284" i="11"/>
  <c r="BP284" i="11" s="1"/>
  <c r="BO372" i="11"/>
  <c r="BP372" i="11" s="1"/>
  <c r="BO371" i="11"/>
  <c r="BP371" i="11" s="1"/>
  <c r="BO376" i="11"/>
  <c r="BP376" i="11" s="1"/>
  <c r="BO477" i="11"/>
  <c r="BP477" i="11" s="1"/>
  <c r="BO481" i="11"/>
  <c r="BP481" i="11" s="1"/>
  <c r="BO565" i="11"/>
  <c r="BP565" i="11" s="1"/>
  <c r="BO569" i="11"/>
  <c r="BP569" i="11" s="1"/>
  <c r="BO647" i="11"/>
  <c r="BP647" i="11" s="1"/>
  <c r="Q678" i="4"/>
  <c r="P598" i="4"/>
  <c r="P512" i="4"/>
  <c r="Q298" i="4"/>
  <c r="P291" i="4"/>
  <c r="P207" i="4"/>
  <c r="P193" i="4"/>
  <c r="P590" i="4"/>
  <c r="Q394" i="4"/>
  <c r="P298" i="4"/>
  <c r="Q207" i="4"/>
  <c r="C30" i="4"/>
  <c r="AP366" i="11"/>
  <c r="AP367" i="11" s="1"/>
  <c r="AP368" i="11" s="1"/>
  <c r="AP369" i="11" s="1"/>
  <c r="AP287" i="11"/>
  <c r="AP288" i="11" s="1"/>
  <c r="AP289" i="11" s="1"/>
  <c r="AP290" i="11" s="1"/>
  <c r="AP291" i="11" s="1"/>
  <c r="AP292" i="11" s="1"/>
  <c r="AP293" i="11" s="1"/>
  <c r="AP294" i="11" s="1"/>
  <c r="AP295" i="11" s="1"/>
  <c r="AP296" i="11" s="1"/>
  <c r="AP297" i="11" s="1"/>
  <c r="AP298" i="11" s="1"/>
  <c r="AP299" i="11" s="1"/>
  <c r="AP300" i="11" s="1"/>
  <c r="AP301" i="11" s="1"/>
  <c r="BO91" i="11"/>
  <c r="BP91" i="11" s="1"/>
  <c r="BO89" i="11"/>
  <c r="BP89" i="11" s="1"/>
  <c r="BO92" i="11"/>
  <c r="BP92" i="11" s="1"/>
  <c r="BO94" i="11"/>
  <c r="BP94" i="11" s="1"/>
  <c r="BO179" i="11"/>
  <c r="BP179" i="11" s="1"/>
  <c r="BO181" i="11"/>
  <c r="BP181" i="11" s="1"/>
  <c r="BO183" i="11"/>
  <c r="BP183" i="11" s="1"/>
  <c r="BO189" i="11"/>
  <c r="BP189" i="11" s="1"/>
  <c r="BO281" i="11"/>
  <c r="BP281" i="11" s="1"/>
  <c r="BO283" i="11"/>
  <c r="BP283" i="11" s="1"/>
  <c r="BO366" i="11"/>
  <c r="BP366" i="11" s="1"/>
  <c r="BO370" i="11"/>
  <c r="BP370" i="11" s="1"/>
  <c r="BO374" i="11"/>
  <c r="BP374" i="11" s="1"/>
  <c r="BO369" i="11"/>
  <c r="BP369" i="11" s="1"/>
  <c r="BO373" i="11"/>
  <c r="BP373" i="11" s="1"/>
  <c r="BO474" i="11"/>
  <c r="BP474" i="11" s="1"/>
  <c r="BO476" i="11"/>
  <c r="BP476" i="11" s="1"/>
  <c r="BO478" i="11"/>
  <c r="BP478" i="11" s="1"/>
  <c r="BO480" i="11"/>
  <c r="BP480" i="11" s="1"/>
  <c r="BO482" i="11"/>
  <c r="BP482" i="11" s="1"/>
  <c r="BO488" i="11"/>
  <c r="BP488" i="11" s="1"/>
  <c r="BO566" i="11"/>
  <c r="BP566" i="11" s="1"/>
  <c r="BO568" i="11"/>
  <c r="BP568" i="11" s="1"/>
  <c r="BO570" i="11"/>
  <c r="BP570" i="11" s="1"/>
  <c r="BO646" i="11"/>
  <c r="BP646" i="11" s="1"/>
  <c r="BO648" i="11"/>
  <c r="BP648" i="11" s="1"/>
  <c r="C324" i="4"/>
  <c r="AP573" i="11"/>
  <c r="AP574" i="11" s="1"/>
  <c r="AP575" i="11" s="1"/>
  <c r="AP576" i="11" s="1"/>
  <c r="AP577" i="11" s="1"/>
  <c r="AP578" i="11" s="1"/>
  <c r="AP579" i="11" s="1"/>
  <c r="AP580" i="11" s="1"/>
  <c r="AP581" i="11" s="1"/>
  <c r="AP582" i="11" s="1"/>
  <c r="AR572" i="11" s="1"/>
  <c r="AP474" i="11"/>
  <c r="AP475" i="11" s="1"/>
  <c r="AP476" i="11" s="1"/>
  <c r="AP477" i="11" s="1"/>
  <c r="AP478" i="11" s="1"/>
  <c r="AP479" i="11" s="1"/>
  <c r="AP480" i="11" s="1"/>
  <c r="AP481" i="11" s="1"/>
  <c r="AP482" i="11" s="1"/>
  <c r="AP97" i="11"/>
  <c r="AP98" i="11" s="1"/>
  <c r="AP99" i="11" s="1"/>
  <c r="AP100" i="11" s="1"/>
  <c r="AP101" i="11" s="1"/>
  <c r="AP102" i="11" s="1"/>
  <c r="AP86" i="11"/>
  <c r="AP87" i="11" s="1"/>
  <c r="AP88" i="11" s="1"/>
  <c r="AP89" i="11" s="1"/>
  <c r="Q495" i="4"/>
  <c r="Q381" i="4"/>
  <c r="Q677" i="4"/>
  <c r="Q393" i="4"/>
  <c r="Q206" i="4"/>
  <c r="Q597" i="4"/>
  <c r="Q511" i="4"/>
  <c r="Q297" i="4"/>
  <c r="AP647" i="11"/>
  <c r="AP648" i="11" s="1"/>
  <c r="AP649" i="11" s="1"/>
  <c r="AP650" i="11" s="1"/>
  <c r="AL630" i="11" a="1"/>
  <c r="AL630" i="11" s="1"/>
  <c r="P412" i="6" s="1"/>
  <c r="AL628" i="11" a="1"/>
  <c r="AL628" i="11" s="1"/>
  <c r="P410" i="6" s="1"/>
  <c r="AL626" i="11" a="1"/>
  <c r="AL626" i="11" s="1"/>
  <c r="P408" i="6" s="1"/>
  <c r="AL631" i="11" a="1"/>
  <c r="AL631" i="11" s="1"/>
  <c r="P413" i="6" s="1"/>
  <c r="AL629" i="11" a="1"/>
  <c r="AL629" i="11" s="1"/>
  <c r="P411" i="6" s="1"/>
  <c r="AL627" i="11" a="1"/>
  <c r="AL627" i="11" s="1"/>
  <c r="P409" i="6" s="1"/>
  <c r="AL625" i="11" a="1"/>
  <c r="AL625" i="11" s="1"/>
  <c r="P407" i="6" s="1"/>
  <c r="Z407" i="6" s="1"/>
  <c r="P405" i="6" s="1"/>
  <c r="AL546" i="11" a="1"/>
  <c r="AL546" i="11" s="1"/>
  <c r="P368" i="6" s="1"/>
  <c r="Z368" i="6" s="1"/>
  <c r="P366" i="6" s="1"/>
  <c r="AL435" i="11" a="1"/>
  <c r="AL435" i="11" s="1"/>
  <c r="P314" i="6" s="1"/>
  <c r="Z314" i="6" s="1"/>
  <c r="P312" i="6" s="1"/>
  <c r="AL154" i="11" a="1"/>
  <c r="AL154" i="11" s="1"/>
  <c r="P142" i="6" s="1"/>
  <c r="Z142" i="6" s="1"/>
  <c r="P140" i="6" s="1"/>
  <c r="AL345" i="11" a="1"/>
  <c r="AL345" i="11" s="1"/>
  <c r="P253" i="6" s="1"/>
  <c r="Z253" i="6" s="1"/>
  <c r="P251" i="6" s="1"/>
  <c r="AL256" i="11" a="1"/>
  <c r="AL256" i="11" s="1"/>
  <c r="P196" i="6" s="1"/>
  <c r="Z196" i="6" s="1"/>
  <c r="P194" i="6" s="1"/>
  <c r="AR564" i="11"/>
  <c r="BO664" i="11"/>
  <c r="BO662" i="11"/>
  <c r="BO660" i="11"/>
  <c r="BO658" i="11"/>
  <c r="BO656" i="11"/>
  <c r="BO654" i="11"/>
  <c r="BO663" i="11"/>
  <c r="BO661" i="11"/>
  <c r="BO659" i="11"/>
  <c r="BO657" i="11"/>
  <c r="BO655" i="11"/>
  <c r="BO653" i="11"/>
  <c r="BO581" i="11"/>
  <c r="BO579" i="11"/>
  <c r="BO577" i="11"/>
  <c r="BO575" i="11"/>
  <c r="BO573" i="11"/>
  <c r="BO505" i="11"/>
  <c r="BO503" i="11"/>
  <c r="BO501" i="11"/>
  <c r="BO499" i="11"/>
  <c r="BO582" i="11"/>
  <c r="BO580" i="11"/>
  <c r="BO578" i="11"/>
  <c r="BO576" i="11"/>
  <c r="BO574" i="11"/>
  <c r="BO497" i="11"/>
  <c r="BO495" i="11"/>
  <c r="BO493" i="11"/>
  <c r="BO491" i="11"/>
  <c r="BO389" i="11"/>
  <c r="BO387" i="11"/>
  <c r="BO385" i="11"/>
  <c r="BO383" i="11"/>
  <c r="BO381" i="11"/>
  <c r="BO379" i="11"/>
  <c r="BO504" i="11"/>
  <c r="BO502" i="11"/>
  <c r="BO500" i="11"/>
  <c r="BO498" i="11"/>
  <c r="BO496" i="11"/>
  <c r="BO494" i="11"/>
  <c r="BO492" i="11"/>
  <c r="BO391" i="11"/>
  <c r="BO388" i="11"/>
  <c r="BO386" i="11"/>
  <c r="BO384" i="11"/>
  <c r="BO382" i="11"/>
  <c r="BO380" i="11"/>
  <c r="BO301" i="11"/>
  <c r="BO300" i="11"/>
  <c r="BO298" i="11"/>
  <c r="BO296" i="11"/>
  <c r="BO294" i="11"/>
  <c r="BO292" i="11"/>
  <c r="BO290" i="11"/>
  <c r="BO288" i="11"/>
  <c r="BO206" i="11"/>
  <c r="BO197" i="11"/>
  <c r="BO195" i="11"/>
  <c r="BO193" i="11"/>
  <c r="BO106" i="11"/>
  <c r="BO299" i="11"/>
  <c r="BO297" i="11"/>
  <c r="BO295" i="11"/>
  <c r="BO293" i="11"/>
  <c r="BO291" i="11"/>
  <c r="BO289" i="11"/>
  <c r="BO287" i="11"/>
  <c r="BO198" i="11"/>
  <c r="BO196" i="11"/>
  <c r="BO194" i="11"/>
  <c r="BO192" i="11"/>
  <c r="BO103" i="11"/>
  <c r="BO101" i="11"/>
  <c r="BO99" i="11"/>
  <c r="BO97" i="11"/>
  <c r="BO102" i="11"/>
  <c r="BO100" i="11"/>
  <c r="BO98" i="11"/>
  <c r="AA642" i="6"/>
  <c r="C418" i="4"/>
  <c r="AA710" i="6"/>
  <c r="C539" i="4"/>
  <c r="L28" i="2" l="1"/>
  <c r="C27" i="2"/>
  <c r="AP483" i="11"/>
  <c r="AP484" i="11" s="1"/>
  <c r="AP485" i="11" s="1"/>
  <c r="AP486" i="11" s="1"/>
  <c r="AP487" i="11" s="1"/>
  <c r="AP488" i="11" s="1"/>
  <c r="AP389" i="11"/>
  <c r="AP390" i="11" s="1"/>
  <c r="AP391" i="11" s="1"/>
  <c r="AP198" i="11"/>
  <c r="AP103" i="11"/>
  <c r="AP104" i="11" s="1"/>
  <c r="AP105" i="11" s="1"/>
  <c r="AP106" i="11" s="1"/>
  <c r="AH448" i="11" a="1"/>
  <c r="AH448" i="11" s="1"/>
  <c r="AH456" i="11" a="1"/>
  <c r="AH456" i="11" s="1"/>
  <c r="AG450" i="11" a="1"/>
  <c r="AG450" i="11" s="1"/>
  <c r="AG447" i="11" a="1"/>
  <c r="AG447" i="11" s="1"/>
  <c r="AH551" i="11" a="1"/>
  <c r="AH551" i="11" s="1"/>
  <c r="AH447" i="11" a="1"/>
  <c r="AH447" i="11" s="1"/>
  <c r="AH457" i="11" a="1"/>
  <c r="AH457" i="11" s="1"/>
  <c r="AH451" i="11" a="1"/>
  <c r="AH451" i="11" s="1"/>
  <c r="AH452" i="11" a="1"/>
  <c r="AH452" i="11" s="1"/>
  <c r="AG456" i="11" a="1"/>
  <c r="AG456" i="11" s="1"/>
  <c r="AG454" i="11" a="1"/>
  <c r="AG454" i="11" s="1"/>
  <c r="AG451" i="11" a="1"/>
  <c r="AG451" i="11" s="1"/>
  <c r="AG457" i="11" a="1"/>
  <c r="AG457" i="11" s="1"/>
  <c r="AG452" i="11" a="1"/>
  <c r="AG452" i="11" s="1"/>
  <c r="AG448" i="11" a="1"/>
  <c r="AG448" i="11" s="1"/>
  <c r="AG459" i="11" a="1"/>
  <c r="AG459" i="11" s="1"/>
  <c r="AG453" i="11" a="1"/>
  <c r="AG453" i="11" s="1"/>
  <c r="AG449" i="11" a="1"/>
  <c r="AG449" i="11" s="1"/>
  <c r="AP182" i="11"/>
  <c r="AP183" i="11" s="1"/>
  <c r="AP184" i="11" s="1"/>
  <c r="AH459" i="11" a="1"/>
  <c r="AH459" i="11" s="1"/>
  <c r="AH453" i="11" a="1"/>
  <c r="AH453" i="11" s="1"/>
  <c r="AH449" i="11" a="1"/>
  <c r="AH449" i="11" s="1"/>
  <c r="AH454" i="11" a="1"/>
  <c r="AH454" i="11" s="1"/>
  <c r="AH450" i="11" a="1"/>
  <c r="AH450" i="11" s="1"/>
  <c r="AG154" i="11" a="1"/>
  <c r="AG154" i="11" s="1"/>
  <c r="AR279" i="11"/>
  <c r="AW284" i="11" s="1" a="1"/>
  <c r="AW284" i="11" s="1"/>
  <c r="AP90" i="11"/>
  <c r="AP91" i="11" s="1"/>
  <c r="AP92" i="11" s="1"/>
  <c r="AP93" i="11" s="1"/>
  <c r="AP94" i="11" s="1"/>
  <c r="AP370" i="11"/>
  <c r="AP371" i="11" s="1"/>
  <c r="AP372" i="11" s="1"/>
  <c r="AP373" i="11" s="1"/>
  <c r="AP374" i="11" s="1"/>
  <c r="AP375" i="11" s="1"/>
  <c r="AP376" i="11" s="1"/>
  <c r="AP199" i="11"/>
  <c r="AP200" i="11" s="1"/>
  <c r="AP201" i="11" s="1"/>
  <c r="AP202" i="11" s="1"/>
  <c r="AP203" i="11" s="1"/>
  <c r="AP204" i="11" s="1"/>
  <c r="AP205" i="11" s="1"/>
  <c r="AP206" i="11" s="1"/>
  <c r="AW570" i="11"/>
  <c r="AU570" i="11"/>
  <c r="AW569" i="11"/>
  <c r="AU569" i="11"/>
  <c r="AW568" i="11"/>
  <c r="AU568" i="11"/>
  <c r="AW567" i="11"/>
  <c r="AU567" i="11"/>
  <c r="AW566" i="11"/>
  <c r="AU566" i="11"/>
  <c r="AV570" i="11"/>
  <c r="Q596" i="4" s="1"/>
  <c r="AV569" i="11"/>
  <c r="Q595" i="4" s="1"/>
  <c r="AV568" i="11"/>
  <c r="Q594" i="4" s="1"/>
  <c r="AV567" i="11"/>
  <c r="Q593" i="4" s="1"/>
  <c r="AV566" i="11"/>
  <c r="Q592" i="4" s="1"/>
  <c r="AW565" i="11"/>
  <c r="AU565" i="11"/>
  <c r="AX570" i="11"/>
  <c r="AX569" i="11"/>
  <c r="AX568" i="11"/>
  <c r="AX567" i="11"/>
  <c r="AX566" i="11"/>
  <c r="AX565" i="11"/>
  <c r="AV565" i="11"/>
  <c r="Q591" i="4" s="1"/>
  <c r="AP493" i="11"/>
  <c r="AP494" i="11" s="1"/>
  <c r="AP495" i="11" s="1"/>
  <c r="AP496" i="11" s="1"/>
  <c r="AP497" i="11" s="1"/>
  <c r="AP498" i="11" s="1"/>
  <c r="AP499" i="11" s="1"/>
  <c r="AP500" i="11" s="1"/>
  <c r="AP501" i="11" s="1"/>
  <c r="AP502" i="11" s="1"/>
  <c r="AP503" i="11" s="1"/>
  <c r="AP504" i="11" s="1"/>
  <c r="AP505" i="11" s="1"/>
  <c r="AX581" i="11" a="1"/>
  <c r="AX581" i="11" s="1"/>
  <c r="AW581" i="11" a="1"/>
  <c r="AW581" i="11" s="1"/>
  <c r="AV581" i="11" a="1"/>
  <c r="AV581" i="11" s="1"/>
  <c r="Q607" i="4" s="1"/>
  <c r="AU581" i="11" a="1"/>
  <c r="AU581" i="11" s="1"/>
  <c r="AX579" i="11" a="1"/>
  <c r="AX579" i="11" s="1"/>
  <c r="AW579" i="11" a="1"/>
  <c r="AW579" i="11" s="1"/>
  <c r="AV579" i="11" a="1"/>
  <c r="AV579" i="11" s="1"/>
  <c r="Q605" i="4" s="1"/>
  <c r="AU579" i="11" a="1"/>
  <c r="AU579" i="11" s="1"/>
  <c r="AX577" i="11" a="1"/>
  <c r="AX577" i="11" s="1"/>
  <c r="AW577" i="11" a="1"/>
  <c r="AW577" i="11" s="1"/>
  <c r="AV577" i="11" a="1"/>
  <c r="AV577" i="11" s="1"/>
  <c r="Q603" i="4" s="1"/>
  <c r="AU577" i="11" a="1"/>
  <c r="AU577" i="11" s="1"/>
  <c r="AX575" i="11" a="1"/>
  <c r="AX575" i="11" s="1"/>
  <c r="AW575" i="11" a="1"/>
  <c r="AW575" i="11" s="1"/>
  <c r="AV575" i="11" a="1"/>
  <c r="AV575" i="11" s="1"/>
  <c r="Q601" i="4" s="1"/>
  <c r="AU575" i="11" a="1"/>
  <c r="AU575" i="11" s="1"/>
  <c r="AX573" i="11" a="1"/>
  <c r="AX573" i="11" s="1"/>
  <c r="AW573" i="11" a="1"/>
  <c r="AW573" i="11" s="1"/>
  <c r="AV573" i="11" a="1"/>
  <c r="AV573" i="11" s="1"/>
  <c r="Q599" i="4" s="1"/>
  <c r="AU573" i="11" a="1"/>
  <c r="AU573" i="11" s="1"/>
  <c r="AX582" i="11" a="1"/>
  <c r="AX582" i="11" s="1"/>
  <c r="AV582" i="11" a="1"/>
  <c r="AV582" i="11" s="1"/>
  <c r="Q608" i="4" s="1"/>
  <c r="AX580" i="11" a="1"/>
  <c r="AX580" i="11" s="1"/>
  <c r="AV580" i="11" a="1"/>
  <c r="AV580" i="11" s="1"/>
  <c r="Q606" i="4" s="1"/>
  <c r="AX578" i="11" a="1"/>
  <c r="AX578" i="11" s="1"/>
  <c r="AV578" i="11" a="1"/>
  <c r="AV578" i="11" s="1"/>
  <c r="Q604" i="4" s="1"/>
  <c r="AX576" i="11" a="1"/>
  <c r="AX576" i="11" s="1"/>
  <c r="AV576" i="11" a="1"/>
  <c r="AV576" i="11" s="1"/>
  <c r="Q602" i="4" s="1"/>
  <c r="AX574" i="11" a="1"/>
  <c r="AX574" i="11" s="1"/>
  <c r="AV574" i="11" a="1"/>
  <c r="AV574" i="11" s="1"/>
  <c r="Q600" i="4" s="1"/>
  <c r="AW582" i="11" a="1"/>
  <c r="AW582" i="11" s="1"/>
  <c r="AU582" i="11" a="1"/>
  <c r="AU582" i="11" s="1"/>
  <c r="AW580" i="11" a="1"/>
  <c r="AW580" i="11" s="1"/>
  <c r="AU580" i="11" a="1"/>
  <c r="AU580" i="11" s="1"/>
  <c r="AW578" i="11" a="1"/>
  <c r="AW578" i="11" s="1"/>
  <c r="AU578" i="11" a="1"/>
  <c r="AU578" i="11" s="1"/>
  <c r="AW576" i="11" a="1"/>
  <c r="AW576" i="11" s="1"/>
  <c r="AU576" i="11" a="1"/>
  <c r="AU576" i="11" s="1"/>
  <c r="AW574" i="11" a="1"/>
  <c r="AW574" i="11" s="1"/>
  <c r="AU574" i="11" a="1"/>
  <c r="AU574" i="11" s="1"/>
  <c r="AR286" i="11"/>
  <c r="AR644" i="11"/>
  <c r="AR652" i="11"/>
  <c r="L29" i="2" l="1"/>
  <c r="C28" i="2"/>
  <c r="AR378" i="11"/>
  <c r="AX390" i="11" s="1" a="1"/>
  <c r="AX390" i="11" s="1"/>
  <c r="AR473" i="11"/>
  <c r="AW390" i="11" a="1"/>
  <c r="AW390" i="11" s="1"/>
  <c r="AR96" i="11"/>
  <c r="AU105" i="11" s="1" a="1"/>
  <c r="AU105" i="11" s="1"/>
  <c r="AX281" i="11" a="1"/>
  <c r="AX281" i="11" s="1"/>
  <c r="AX283" i="11" a="1"/>
  <c r="AX283" i="11" s="1"/>
  <c r="AX280" i="11" a="1"/>
  <c r="AX280" i="11" s="1"/>
  <c r="AX282" i="11" a="1"/>
  <c r="AX282" i="11" s="1"/>
  <c r="AX284" i="11" a="1"/>
  <c r="AX284" i="11" s="1"/>
  <c r="AV280" i="11" a="1"/>
  <c r="AV280" i="11" s="1"/>
  <c r="Q292" i="4" s="1"/>
  <c r="AV281" i="11" a="1"/>
  <c r="AV281" i="11" s="1"/>
  <c r="Q293" i="4" s="1"/>
  <c r="AV282" i="11" a="1"/>
  <c r="AV282" i="11" s="1"/>
  <c r="Q294" i="4" s="1"/>
  <c r="AV283" i="11" a="1"/>
  <c r="AV283" i="11" s="1"/>
  <c r="Q295" i="4" s="1"/>
  <c r="AV284" i="11" a="1"/>
  <c r="AV284" i="11" s="1"/>
  <c r="Q296" i="4" s="1"/>
  <c r="AH154" i="11" a="1"/>
  <c r="AH154" i="11" s="1"/>
  <c r="AP185" i="11"/>
  <c r="AP186" i="11" s="1"/>
  <c r="AP187" i="11" s="1"/>
  <c r="AP188" i="11" s="1"/>
  <c r="AP189" i="11" s="1"/>
  <c r="AU280" i="11" a="1"/>
  <c r="AU280" i="11" s="1"/>
  <c r="AW280" i="11" a="1"/>
  <c r="AW280" i="11" s="1"/>
  <c r="AU281" i="11" a="1"/>
  <c r="AU281" i="11" s="1"/>
  <c r="AW281" i="11" a="1"/>
  <c r="AW281" i="11" s="1"/>
  <c r="AU282" i="11" a="1"/>
  <c r="AU282" i="11" s="1"/>
  <c r="AW282" i="11" a="1"/>
  <c r="AW282" i="11" s="1"/>
  <c r="AU283" i="11" a="1"/>
  <c r="AU283" i="11" s="1"/>
  <c r="AW283" i="11" a="1"/>
  <c r="AW283" i="11" s="1"/>
  <c r="AU284" i="11" a="1"/>
  <c r="AU284" i="11" s="1"/>
  <c r="AR191" i="11"/>
  <c r="AX650" i="11"/>
  <c r="AV650" i="11"/>
  <c r="Q676" i="4" s="1"/>
  <c r="AW650" i="11"/>
  <c r="AU650" i="11"/>
  <c r="AW649" i="11"/>
  <c r="AU649" i="11"/>
  <c r="AW648" i="11"/>
  <c r="AU648" i="11"/>
  <c r="AW647" i="11"/>
  <c r="AU647" i="11"/>
  <c r="AW646" i="11"/>
  <c r="AU646" i="11"/>
  <c r="AW645" i="11"/>
  <c r="AU645" i="11"/>
  <c r="AX649" i="11"/>
  <c r="AX648" i="11"/>
  <c r="AX647" i="11"/>
  <c r="AX646" i="11"/>
  <c r="AX645" i="11"/>
  <c r="AV649" i="11"/>
  <c r="Q675" i="4" s="1"/>
  <c r="AV648" i="11"/>
  <c r="Q674" i="4" s="1"/>
  <c r="AV647" i="11"/>
  <c r="Q673" i="4" s="1"/>
  <c r="AV646" i="11"/>
  <c r="Q672" i="4" s="1"/>
  <c r="AV645" i="11"/>
  <c r="Q671" i="4" s="1"/>
  <c r="AW389" i="11" a="1"/>
  <c r="AW389" i="11" s="1"/>
  <c r="AR365" i="11"/>
  <c r="AR85" i="11"/>
  <c r="AX664" i="11" a="1"/>
  <c r="AX664" i="11" s="1"/>
  <c r="AW664" i="11" a="1"/>
  <c r="AW664" i="11" s="1"/>
  <c r="AV664" i="11" a="1"/>
  <c r="AV664" i="11" s="1"/>
  <c r="Q690" i="4" s="1"/>
  <c r="AU664" i="11" a="1"/>
  <c r="AU664" i="11" s="1"/>
  <c r="AX662" i="11" a="1"/>
  <c r="AX662" i="11" s="1"/>
  <c r="AW662" i="11" a="1"/>
  <c r="AW662" i="11" s="1"/>
  <c r="AV662" i="11" a="1"/>
  <c r="AV662" i="11" s="1"/>
  <c r="Q688" i="4" s="1"/>
  <c r="AU662" i="11" a="1"/>
  <c r="AU662" i="11" s="1"/>
  <c r="AX660" i="11" a="1"/>
  <c r="AX660" i="11" s="1"/>
  <c r="AW660" i="11" a="1"/>
  <c r="AW660" i="11" s="1"/>
  <c r="AV660" i="11" a="1"/>
  <c r="AV660" i="11" s="1"/>
  <c r="Q686" i="4" s="1"/>
  <c r="AU660" i="11" a="1"/>
  <c r="AU660" i="11" s="1"/>
  <c r="AX658" i="11" a="1"/>
  <c r="AX658" i="11" s="1"/>
  <c r="AW658" i="11" a="1"/>
  <c r="AW658" i="11" s="1"/>
  <c r="AV658" i="11" a="1"/>
  <c r="AV658" i="11" s="1"/>
  <c r="Q684" i="4" s="1"/>
  <c r="AU658" i="11" a="1"/>
  <c r="AU658" i="11" s="1"/>
  <c r="AX656" i="11" a="1"/>
  <c r="AX656" i="11" s="1"/>
  <c r="AW656" i="11" a="1"/>
  <c r="AW656" i="11" s="1"/>
  <c r="AV656" i="11" a="1"/>
  <c r="AV656" i="11" s="1"/>
  <c r="Q682" i="4" s="1"/>
  <c r="AU656" i="11" a="1"/>
  <c r="AU656" i="11" s="1"/>
  <c r="AX654" i="11" a="1"/>
  <c r="AX654" i="11" s="1"/>
  <c r="AW654" i="11" a="1"/>
  <c r="AW654" i="11" s="1"/>
  <c r="AV654" i="11" a="1"/>
  <c r="AV654" i="11" s="1"/>
  <c r="Q680" i="4" s="1"/>
  <c r="AU654" i="11" a="1"/>
  <c r="AU654" i="11" s="1"/>
  <c r="AX663" i="11" a="1"/>
  <c r="AX663" i="11" s="1"/>
  <c r="AW663" i="11" a="1"/>
  <c r="AW663" i="11" s="1"/>
  <c r="AV663" i="11" a="1"/>
  <c r="AV663" i="11" s="1"/>
  <c r="Q689" i="4" s="1"/>
  <c r="AU663" i="11" a="1"/>
  <c r="AU663" i="11" s="1"/>
  <c r="AX661" i="11" a="1"/>
  <c r="AX661" i="11" s="1"/>
  <c r="AW661" i="11" a="1"/>
  <c r="AW661" i="11" s="1"/>
  <c r="AV661" i="11" a="1"/>
  <c r="AV661" i="11" s="1"/>
  <c r="Q687" i="4" s="1"/>
  <c r="AU661" i="11" a="1"/>
  <c r="AU661" i="11" s="1"/>
  <c r="AX659" i="11" a="1"/>
  <c r="AX659" i="11" s="1"/>
  <c r="AW659" i="11" a="1"/>
  <c r="AW659" i="11" s="1"/>
  <c r="AV659" i="11" a="1"/>
  <c r="AV659" i="11" s="1"/>
  <c r="Q685" i="4" s="1"/>
  <c r="AU659" i="11" a="1"/>
  <c r="AU659" i="11" s="1"/>
  <c r="AX657" i="11" a="1"/>
  <c r="AX657" i="11" s="1"/>
  <c r="AW657" i="11" a="1"/>
  <c r="AW657" i="11" s="1"/>
  <c r="AV657" i="11" a="1"/>
  <c r="AV657" i="11" s="1"/>
  <c r="Q683" i="4" s="1"/>
  <c r="AU657" i="11" a="1"/>
  <c r="AU657" i="11" s="1"/>
  <c r="AX655" i="11" a="1"/>
  <c r="AX655" i="11" s="1"/>
  <c r="AW655" i="11" a="1"/>
  <c r="AW655" i="11" s="1"/>
  <c r="AV655" i="11" a="1"/>
  <c r="AV655" i="11" s="1"/>
  <c r="Q681" i="4" s="1"/>
  <c r="AU655" i="11" a="1"/>
  <c r="AU655" i="11" s="1"/>
  <c r="AX653" i="11" a="1"/>
  <c r="AX653" i="11" s="1"/>
  <c r="AW653" i="11" a="1"/>
  <c r="AW653" i="11" s="1"/>
  <c r="AV653" i="11" a="1"/>
  <c r="AV653" i="11" s="1"/>
  <c r="Q679" i="4" s="1"/>
  <c r="AU653" i="11" a="1"/>
  <c r="AU653" i="11" s="1"/>
  <c r="AX301" i="11" a="1"/>
  <c r="AX301" i="11" s="1"/>
  <c r="AW301" i="11" a="1"/>
  <c r="AW301" i="11" s="1"/>
  <c r="AV301" i="11" a="1"/>
  <c r="AV301" i="11" s="1"/>
  <c r="Q313" i="4" s="1"/>
  <c r="AU301" i="11" a="1"/>
  <c r="AU301" i="11" s="1"/>
  <c r="AX300" i="11" a="1"/>
  <c r="AX300" i="11" s="1"/>
  <c r="AW300" i="11" a="1"/>
  <c r="AW300" i="11" s="1"/>
  <c r="AV300" i="11" a="1"/>
  <c r="AV300" i="11" s="1"/>
  <c r="Q312" i="4" s="1"/>
  <c r="AU300" i="11" a="1"/>
  <c r="AU300" i="11" s="1"/>
  <c r="AX298" i="11" a="1"/>
  <c r="AX298" i="11" s="1"/>
  <c r="AW298" i="11" a="1"/>
  <c r="AW298" i="11" s="1"/>
  <c r="AV298" i="11" a="1"/>
  <c r="AV298" i="11" s="1"/>
  <c r="Q310" i="4" s="1"/>
  <c r="AU298" i="11" a="1"/>
  <c r="AU298" i="11" s="1"/>
  <c r="AX296" i="11" a="1"/>
  <c r="AX296" i="11" s="1"/>
  <c r="AW296" i="11" a="1"/>
  <c r="AW296" i="11" s="1"/>
  <c r="AV296" i="11" a="1"/>
  <c r="AV296" i="11" s="1"/>
  <c r="Q308" i="4" s="1"/>
  <c r="AU296" i="11" a="1"/>
  <c r="AU296" i="11" s="1"/>
  <c r="AX294" i="11" a="1"/>
  <c r="AX294" i="11" s="1"/>
  <c r="AW294" i="11" a="1"/>
  <c r="AW294" i="11" s="1"/>
  <c r="AV294" i="11" a="1"/>
  <c r="AV294" i="11" s="1"/>
  <c r="Q306" i="4" s="1"/>
  <c r="AU294" i="11" a="1"/>
  <c r="AU294" i="11" s="1"/>
  <c r="AX292" i="11" a="1"/>
  <c r="AX292" i="11" s="1"/>
  <c r="AW292" i="11" a="1"/>
  <c r="AW292" i="11" s="1"/>
  <c r="AV292" i="11" a="1"/>
  <c r="AV292" i="11" s="1"/>
  <c r="Q304" i="4" s="1"/>
  <c r="AU292" i="11" a="1"/>
  <c r="AU292" i="11" s="1"/>
  <c r="AX290" i="11" a="1"/>
  <c r="AX290" i="11" s="1"/>
  <c r="AW290" i="11" a="1"/>
  <c r="AW290" i="11" s="1"/>
  <c r="AV290" i="11" a="1"/>
  <c r="AV290" i="11" s="1"/>
  <c r="Q302" i="4" s="1"/>
  <c r="AU290" i="11" a="1"/>
  <c r="AU290" i="11" s="1"/>
  <c r="AX288" i="11" a="1"/>
  <c r="AX288" i="11" s="1"/>
  <c r="AW288" i="11" a="1"/>
  <c r="AW288" i="11" s="1"/>
  <c r="AV288" i="11" a="1"/>
  <c r="AV288" i="11" s="1"/>
  <c r="Q300" i="4" s="1"/>
  <c r="AU288" i="11" a="1"/>
  <c r="AU288" i="11" s="1"/>
  <c r="AX299" i="11" a="1"/>
  <c r="AX299" i="11" s="1"/>
  <c r="AW299" i="11" a="1"/>
  <c r="AW299" i="11" s="1"/>
  <c r="AV299" i="11" a="1"/>
  <c r="AV299" i="11" s="1"/>
  <c r="Q311" i="4" s="1"/>
  <c r="AU299" i="11" a="1"/>
  <c r="AU299" i="11" s="1"/>
  <c r="AX297" i="11" a="1"/>
  <c r="AX297" i="11" s="1"/>
  <c r="AW297" i="11" a="1"/>
  <c r="AW297" i="11" s="1"/>
  <c r="AV297" i="11" a="1"/>
  <c r="AV297" i="11" s="1"/>
  <c r="Q309" i="4" s="1"/>
  <c r="AU297" i="11" a="1"/>
  <c r="AU297" i="11" s="1"/>
  <c r="AX295" i="11" a="1"/>
  <c r="AX295" i="11" s="1"/>
  <c r="AW295" i="11" a="1"/>
  <c r="AW295" i="11" s="1"/>
  <c r="AV295" i="11" a="1"/>
  <c r="AV295" i="11" s="1"/>
  <c r="Q307" i="4" s="1"/>
  <c r="AU295" i="11" a="1"/>
  <c r="AU295" i="11" s="1"/>
  <c r="AX293" i="11" a="1"/>
  <c r="AX293" i="11" s="1"/>
  <c r="AW293" i="11" a="1"/>
  <c r="AW293" i="11" s="1"/>
  <c r="AV293" i="11" a="1"/>
  <c r="AV293" i="11" s="1"/>
  <c r="Q305" i="4" s="1"/>
  <c r="AU293" i="11" a="1"/>
  <c r="AU293" i="11" s="1"/>
  <c r="AX291" i="11" a="1"/>
  <c r="AX291" i="11" s="1"/>
  <c r="AW291" i="11" a="1"/>
  <c r="AW291" i="11" s="1"/>
  <c r="AV291" i="11" a="1"/>
  <c r="AV291" i="11" s="1"/>
  <c r="Q303" i="4" s="1"/>
  <c r="AU291" i="11" a="1"/>
  <c r="AU291" i="11" s="1"/>
  <c r="AX289" i="11" a="1"/>
  <c r="AX289" i="11" s="1"/>
  <c r="AW289" i="11" a="1"/>
  <c r="AW289" i="11" s="1"/>
  <c r="AV289" i="11" a="1"/>
  <c r="AV289" i="11" s="1"/>
  <c r="Q301" i="4" s="1"/>
  <c r="AU289" i="11" a="1"/>
  <c r="AU289" i="11" s="1"/>
  <c r="AX287" i="11" a="1"/>
  <c r="AX287" i="11" s="1"/>
  <c r="AW287" i="11" a="1"/>
  <c r="AW287" i="11" s="1"/>
  <c r="AV287" i="11" a="1"/>
  <c r="AV287" i="11" s="1"/>
  <c r="Q299" i="4" s="1"/>
  <c r="AU287" i="11" a="1"/>
  <c r="AU287" i="11" s="1"/>
  <c r="AR490" i="11"/>
  <c r="AW386" i="11" l="1" a="1"/>
  <c r="AW386" i="11" s="1"/>
  <c r="AW381" i="11" a="1"/>
  <c r="AW381" i="11" s="1"/>
  <c r="L30" i="2"/>
  <c r="C29" i="2"/>
  <c r="AW382" i="11" a="1"/>
  <c r="AW382" i="11" s="1"/>
  <c r="AW391" i="11" a="1"/>
  <c r="AW391" i="11" s="1"/>
  <c r="AW385" i="11" a="1"/>
  <c r="AW385" i="11" s="1"/>
  <c r="AW380" i="11" a="1"/>
  <c r="AW380" i="11" s="1"/>
  <c r="AW384" i="11" a="1"/>
  <c r="AW384" i="11" s="1"/>
  <c r="AW388" i="11" a="1"/>
  <c r="AW388" i="11" s="1"/>
  <c r="AW379" i="11" a="1"/>
  <c r="AW379" i="11" s="1"/>
  <c r="AW383" i="11" a="1"/>
  <c r="AW383" i="11" s="1"/>
  <c r="AW387" i="11" a="1"/>
  <c r="AW387" i="11" s="1"/>
  <c r="AU380" i="11" a="1"/>
  <c r="AU380" i="11" s="1"/>
  <c r="AU382" i="11" a="1"/>
  <c r="AU382" i="11" s="1"/>
  <c r="AU384" i="11" a="1"/>
  <c r="AU384" i="11" s="1"/>
  <c r="AU386" i="11" a="1"/>
  <c r="AU386" i="11" s="1"/>
  <c r="AU388" i="11" a="1"/>
  <c r="AU388" i="11" s="1"/>
  <c r="AU391" i="11" a="1"/>
  <c r="AU391" i="11" s="1"/>
  <c r="AU379" i="11" a="1"/>
  <c r="AU379" i="11" s="1"/>
  <c r="AU381" i="11" a="1"/>
  <c r="AU381" i="11" s="1"/>
  <c r="AU383" i="11" a="1"/>
  <c r="AU383" i="11" s="1"/>
  <c r="AU385" i="11" a="1"/>
  <c r="AU385" i="11" s="1"/>
  <c r="AU387" i="11" a="1"/>
  <c r="AU387" i="11" s="1"/>
  <c r="AU389" i="11" a="1"/>
  <c r="AU389" i="11" s="1"/>
  <c r="AU390" i="11" a="1"/>
  <c r="AU390" i="11" s="1"/>
  <c r="AX486" i="11" a="1"/>
  <c r="AX486" i="11" s="1"/>
  <c r="AW486" i="11" a="1"/>
  <c r="AW486" i="11" s="1"/>
  <c r="AV486" i="11" a="1"/>
  <c r="AV486" i="11" s="1"/>
  <c r="Q508" i="4" s="1"/>
  <c r="AU486" i="11" a="1"/>
  <c r="AU486" i="11" s="1"/>
  <c r="AX485" i="11" a="1"/>
  <c r="AX485" i="11" s="1"/>
  <c r="AW485" i="11" a="1"/>
  <c r="AW485" i="11" s="1"/>
  <c r="AV485" i="11" a="1"/>
  <c r="AV485" i="11" s="1"/>
  <c r="Q507" i="4" s="1"/>
  <c r="AU485" i="11" a="1"/>
  <c r="AU485" i="11" s="1"/>
  <c r="AW103" i="11" a="1"/>
  <c r="AW103" i="11" s="1"/>
  <c r="AU487" i="11" a="1"/>
  <c r="AU487" i="11" s="1"/>
  <c r="AV487" i="11" a="1"/>
  <c r="AV487" i="11" s="1"/>
  <c r="Q509" i="4" s="1"/>
  <c r="AW487" i="11" a="1"/>
  <c r="AW487" i="11" s="1"/>
  <c r="AX487" i="11" a="1"/>
  <c r="AX487" i="11" s="1"/>
  <c r="AV380" i="11" a="1"/>
  <c r="AV380" i="11" s="1"/>
  <c r="Q396" i="4" s="1"/>
  <c r="AX380" i="11" a="1"/>
  <c r="AX380" i="11" s="1"/>
  <c r="AV382" i="11" a="1"/>
  <c r="AV382" i="11" s="1"/>
  <c r="Q398" i="4" s="1"/>
  <c r="AX382" i="11" a="1"/>
  <c r="AX382" i="11" s="1"/>
  <c r="AV384" i="11" a="1"/>
  <c r="AV384" i="11" s="1"/>
  <c r="Q400" i="4" s="1"/>
  <c r="AX384" i="11" a="1"/>
  <c r="AX384" i="11" s="1"/>
  <c r="AV386" i="11" a="1"/>
  <c r="AV386" i="11" s="1"/>
  <c r="Q402" i="4" s="1"/>
  <c r="AX386" i="11" a="1"/>
  <c r="AX386" i="11" s="1"/>
  <c r="AV388" i="11" a="1"/>
  <c r="AV388" i="11" s="1"/>
  <c r="Q404" i="4" s="1"/>
  <c r="AX388" i="11" a="1"/>
  <c r="AX388" i="11" s="1"/>
  <c r="AV391" i="11" a="1"/>
  <c r="AV391" i="11" s="1"/>
  <c r="Q407" i="4" s="1"/>
  <c r="AX391" i="11" a="1"/>
  <c r="AX391" i="11" s="1"/>
  <c r="AV379" i="11" a="1"/>
  <c r="AV379" i="11" s="1"/>
  <c r="Q395" i="4" s="1"/>
  <c r="AX379" i="11" a="1"/>
  <c r="AX379" i="11" s="1"/>
  <c r="AV381" i="11" a="1"/>
  <c r="AV381" i="11" s="1"/>
  <c r="Q397" i="4" s="1"/>
  <c r="AX381" i="11" a="1"/>
  <c r="AX381" i="11" s="1"/>
  <c r="AV383" i="11" a="1"/>
  <c r="AV383" i="11" s="1"/>
  <c r="Q399" i="4" s="1"/>
  <c r="AX383" i="11" a="1"/>
  <c r="AX383" i="11" s="1"/>
  <c r="AV385" i="11" a="1"/>
  <c r="AV385" i="11" s="1"/>
  <c r="Q401" i="4" s="1"/>
  <c r="AX385" i="11" a="1"/>
  <c r="AX385" i="11" s="1"/>
  <c r="AV387" i="11" a="1"/>
  <c r="AV387" i="11" s="1"/>
  <c r="Q403" i="4" s="1"/>
  <c r="AX387" i="11" a="1"/>
  <c r="AX387" i="11" s="1"/>
  <c r="AV389" i="11" a="1"/>
  <c r="AV389" i="11" s="1"/>
  <c r="Q405" i="4" s="1"/>
  <c r="AX389" i="11" a="1"/>
  <c r="AX389" i="11" s="1"/>
  <c r="AV390" i="11" a="1"/>
  <c r="AV390" i="11" s="1"/>
  <c r="Q406" i="4" s="1"/>
  <c r="AX484" i="11" a="1"/>
  <c r="AX484" i="11" s="1"/>
  <c r="AV484" i="11" a="1"/>
  <c r="AV484" i="11" s="1"/>
  <c r="Q506" i="4" s="1"/>
  <c r="AX479" i="11" a="1"/>
  <c r="AX479" i="11" s="1"/>
  <c r="AX476" i="11" a="1"/>
  <c r="AX476" i="11" s="1"/>
  <c r="AX480" i="11" a="1"/>
  <c r="AX480" i="11" s="1"/>
  <c r="AX488" i="11" a="1"/>
  <c r="AX488" i="11" s="1"/>
  <c r="AV475" i="11" a="1"/>
  <c r="AV475" i="11" s="1"/>
  <c r="Q497" i="4" s="1"/>
  <c r="AV477" i="11" a="1"/>
  <c r="AV477" i="11" s="1"/>
  <c r="Q499" i="4" s="1"/>
  <c r="AV479" i="11" a="1"/>
  <c r="AV479" i="11" s="1"/>
  <c r="Q501" i="4" s="1"/>
  <c r="AV481" i="11" a="1"/>
  <c r="AV481" i="11" s="1"/>
  <c r="Q503" i="4" s="1"/>
  <c r="AV483" i="11" a="1"/>
  <c r="AV483" i="11" s="1"/>
  <c r="Q505" i="4" s="1"/>
  <c r="AU474" i="11" a="1"/>
  <c r="AU474" i="11" s="1"/>
  <c r="AU475" i="11" a="1"/>
  <c r="AU475" i="11" s="1"/>
  <c r="AU476" i="11" a="1"/>
  <c r="AU476" i="11" s="1"/>
  <c r="AU477" i="11" a="1"/>
  <c r="AU477" i="11" s="1"/>
  <c r="AU478" i="11" a="1"/>
  <c r="AU478" i="11" s="1"/>
  <c r="AU479" i="11" a="1"/>
  <c r="AU479" i="11" s="1"/>
  <c r="AU480" i="11" a="1"/>
  <c r="AU480" i="11" s="1"/>
  <c r="AU481" i="11" a="1"/>
  <c r="AU481" i="11" s="1"/>
  <c r="AU482" i="11" a="1"/>
  <c r="AU482" i="11" s="1"/>
  <c r="AU483" i="11" a="1"/>
  <c r="AU483" i="11" s="1"/>
  <c r="AU488" i="11" a="1"/>
  <c r="AU488" i="11" s="1"/>
  <c r="AW488" i="11" a="1"/>
  <c r="AW488" i="11" s="1"/>
  <c r="AW484" i="11" a="1"/>
  <c r="AW484" i="11" s="1"/>
  <c r="AU484" i="11" a="1"/>
  <c r="AU484" i="11" s="1"/>
  <c r="AX481" i="11" a="1"/>
  <c r="AX481" i="11" s="1"/>
  <c r="AX477" i="11" a="1"/>
  <c r="AX477" i="11" s="1"/>
  <c r="AX475" i="11" a="1"/>
  <c r="AX475" i="11" s="1"/>
  <c r="AX483" i="11" a="1"/>
  <c r="AX483" i="11" s="1"/>
  <c r="AX474" i="11" a="1"/>
  <c r="AX474" i="11" s="1"/>
  <c r="AX478" i="11" a="1"/>
  <c r="AX478" i="11" s="1"/>
  <c r="AX482" i="11" a="1"/>
  <c r="AX482" i="11" s="1"/>
  <c r="AV474" i="11" a="1"/>
  <c r="AV474" i="11" s="1"/>
  <c r="Q496" i="4" s="1"/>
  <c r="AV476" i="11" a="1"/>
  <c r="AV476" i="11" s="1"/>
  <c r="Q498" i="4" s="1"/>
  <c r="AV478" i="11" a="1"/>
  <c r="AV478" i="11" s="1"/>
  <c r="Q500" i="4" s="1"/>
  <c r="AV480" i="11" a="1"/>
  <c r="AV480" i="11" s="1"/>
  <c r="Q502" i="4" s="1"/>
  <c r="AV482" i="11" a="1"/>
  <c r="AV482" i="11" s="1"/>
  <c r="Q504" i="4" s="1"/>
  <c r="AV488" i="11" a="1"/>
  <c r="AV488" i="11" s="1"/>
  <c r="Q510" i="4" s="1"/>
  <c r="AW474" i="11" a="1"/>
  <c r="AW474" i="11" s="1"/>
  <c r="AW475" i="11" a="1"/>
  <c r="AW475" i="11" s="1"/>
  <c r="AW476" i="11" a="1"/>
  <c r="AW476" i="11" s="1"/>
  <c r="AW477" i="11" a="1"/>
  <c r="AW477" i="11" s="1"/>
  <c r="AW478" i="11" a="1"/>
  <c r="AW478" i="11" s="1"/>
  <c r="AW479" i="11" a="1"/>
  <c r="AW479" i="11" s="1"/>
  <c r="AW480" i="11" a="1"/>
  <c r="AW480" i="11" s="1"/>
  <c r="AW481" i="11" a="1"/>
  <c r="AW481" i="11" s="1"/>
  <c r="AW482" i="11" a="1"/>
  <c r="AW482" i="11" s="1"/>
  <c r="AW483" i="11" a="1"/>
  <c r="AW483" i="11" s="1"/>
  <c r="AU102" i="11" a="1"/>
  <c r="AU102" i="11" s="1"/>
  <c r="AW102" i="11" a="1"/>
  <c r="AW102" i="11" s="1"/>
  <c r="AW206" i="11" a="1"/>
  <c r="AW206" i="11" s="1"/>
  <c r="AX205" i="11" a="1"/>
  <c r="AX205" i="11" s="1"/>
  <c r="AW205" i="11" a="1"/>
  <c r="AW205" i="11" s="1"/>
  <c r="AV205" i="11" a="1"/>
  <c r="AV205" i="11" s="1"/>
  <c r="Q221" i="4" s="1"/>
  <c r="AU205" i="11" a="1"/>
  <c r="AU205" i="11" s="1"/>
  <c r="AX206" i="11" a="1"/>
  <c r="AX206" i="11" s="1"/>
  <c r="AW99" i="11" a="1"/>
  <c r="AW99" i="11" s="1"/>
  <c r="AV100" i="11" a="1"/>
  <c r="AV100" i="11" s="1"/>
  <c r="Q109" i="4" s="1"/>
  <c r="AX103" i="11" a="1"/>
  <c r="AX103" i="11" s="1"/>
  <c r="AW100" i="11" a="1"/>
  <c r="AW100" i="11" s="1"/>
  <c r="AV97" i="11" a="1"/>
  <c r="AV97" i="11" s="1"/>
  <c r="Q106" i="4" s="1"/>
  <c r="AW101" i="11" a="1"/>
  <c r="AW101" i="11" s="1"/>
  <c r="AW97" i="11" a="1"/>
  <c r="AW97" i="11" s="1"/>
  <c r="AU98" i="11" a="1"/>
  <c r="AU98" i="11" s="1"/>
  <c r="AX99" i="11" a="1"/>
  <c r="AX99" i="11" s="1"/>
  <c r="AX100" i="11" a="1"/>
  <c r="AX100" i="11" s="1"/>
  <c r="AV103" i="11" a="1"/>
  <c r="AV103" i="11" s="1"/>
  <c r="Q112" i="4" s="1"/>
  <c r="AX105" i="11" a="1"/>
  <c r="AX105" i="11" s="1"/>
  <c r="AX104" i="11" a="1"/>
  <c r="AX104" i="11" s="1"/>
  <c r="AW104" i="11" a="1"/>
  <c r="AW104" i="11" s="1"/>
  <c r="AV104" i="11" a="1"/>
  <c r="AV104" i="11" s="1"/>
  <c r="Q113" i="4" s="1"/>
  <c r="AU104" i="11" a="1"/>
  <c r="AU104" i="11" s="1"/>
  <c r="AU106" i="11" a="1"/>
  <c r="AU106" i="11" s="1"/>
  <c r="AU103" i="11" a="1"/>
  <c r="AU103" i="11" s="1"/>
  <c r="AU101" i="11" a="1"/>
  <c r="AU101" i="11" s="1"/>
  <c r="AU99" i="11" a="1"/>
  <c r="AU99" i="11" s="1"/>
  <c r="AU97" i="11" a="1"/>
  <c r="AU97" i="11" s="1"/>
  <c r="AU100" i="11" a="1"/>
  <c r="AU100" i="11" s="1"/>
  <c r="AV102" i="11" a="1"/>
  <c r="AV102" i="11" s="1"/>
  <c r="Q111" i="4" s="1"/>
  <c r="AV98" i="11" a="1"/>
  <c r="AV98" i="11" s="1"/>
  <c r="Q107" i="4" s="1"/>
  <c r="AX106" i="11" a="1"/>
  <c r="AX106" i="11" s="1"/>
  <c r="AX101" i="11" a="1"/>
  <c r="AX101" i="11" s="1"/>
  <c r="AX97" i="11" a="1"/>
  <c r="AX97" i="11" s="1"/>
  <c r="AW98" i="11" a="1"/>
  <c r="AW98" i="11" s="1"/>
  <c r="AV99" i="11" a="1"/>
  <c r="AV99" i="11" s="1"/>
  <c r="Q108" i="4" s="1"/>
  <c r="AX98" i="11" a="1"/>
  <c r="AX98" i="11" s="1"/>
  <c r="AV106" i="11" a="1"/>
  <c r="AV106" i="11" s="1"/>
  <c r="Q115" i="4" s="1"/>
  <c r="AX102" i="11" a="1"/>
  <c r="AX102" i="11" s="1"/>
  <c r="AW105" i="11" a="1"/>
  <c r="AW105" i="11" s="1"/>
  <c r="AV101" i="11" a="1"/>
  <c r="AV101" i="11" s="1"/>
  <c r="Q110" i="4" s="1"/>
  <c r="AW106" i="11" a="1"/>
  <c r="AW106" i="11" s="1"/>
  <c r="AV105" i="11" a="1"/>
  <c r="AV105" i="11" s="1"/>
  <c r="Q114" i="4" s="1"/>
  <c r="AX195" i="11" a="1"/>
  <c r="AX195" i="11" s="1"/>
  <c r="AX194" i="11" a="1"/>
  <c r="AX194" i="11" s="1"/>
  <c r="AX201" i="11" a="1"/>
  <c r="AX201" i="11" s="1"/>
  <c r="AX198" i="11" a="1"/>
  <c r="AX198" i="11" s="1"/>
  <c r="AX199" i="11" a="1"/>
  <c r="AX199" i="11" s="1"/>
  <c r="AX203" i="11" a="1"/>
  <c r="AX203" i="11" s="1"/>
  <c r="AX192" i="11" a="1"/>
  <c r="AX192" i="11" s="1"/>
  <c r="AX196" i="11" a="1"/>
  <c r="AX196" i="11" s="1"/>
  <c r="AX193" i="11" a="1"/>
  <c r="AX193" i="11" s="1"/>
  <c r="AX197" i="11" a="1"/>
  <c r="AX197" i="11" s="1"/>
  <c r="AX200" i="11" a="1"/>
  <c r="AX200" i="11" s="1"/>
  <c r="AX202" i="11" a="1"/>
  <c r="AX202" i="11" s="1"/>
  <c r="AX204" i="11" a="1"/>
  <c r="AX204" i="11" s="1"/>
  <c r="AV192" i="11" a="1"/>
  <c r="AV192" i="11" s="1"/>
  <c r="Q208" i="4" s="1"/>
  <c r="AV194" i="11" a="1"/>
  <c r="AV194" i="11" s="1"/>
  <c r="Q210" i="4" s="1"/>
  <c r="AV196" i="11" a="1"/>
  <c r="AV196" i="11" s="1"/>
  <c r="Q212" i="4" s="1"/>
  <c r="AV198" i="11" a="1"/>
  <c r="AV198" i="11" s="1"/>
  <c r="Q214" i="4" s="1"/>
  <c r="AV193" i="11" a="1"/>
  <c r="AV193" i="11" s="1"/>
  <c r="Q209" i="4" s="1"/>
  <c r="AV195" i="11" a="1"/>
  <c r="AV195" i="11" s="1"/>
  <c r="Q211" i="4" s="1"/>
  <c r="AV197" i="11" a="1"/>
  <c r="AV197" i="11" s="1"/>
  <c r="Q213" i="4" s="1"/>
  <c r="AV199" i="11" a="1"/>
  <c r="AV199" i="11" s="1"/>
  <c r="Q215" i="4" s="1"/>
  <c r="AV200" i="11" a="1"/>
  <c r="AV200" i="11" s="1"/>
  <c r="Q216" i="4" s="1"/>
  <c r="AV201" i="11" a="1"/>
  <c r="AV201" i="11" s="1"/>
  <c r="Q217" i="4" s="1"/>
  <c r="AV202" i="11" a="1"/>
  <c r="AV202" i="11" s="1"/>
  <c r="Q218" i="4" s="1"/>
  <c r="AV203" i="11" a="1"/>
  <c r="AV203" i="11" s="1"/>
  <c r="Q219" i="4" s="1"/>
  <c r="AV204" i="11" a="1"/>
  <c r="AV204" i="11" s="1"/>
  <c r="Q220" i="4" s="1"/>
  <c r="AV206" i="11" a="1"/>
  <c r="AV206" i="11" s="1"/>
  <c r="Q222" i="4" s="1"/>
  <c r="AR177" i="11"/>
  <c r="AU192" i="11" a="1"/>
  <c r="AU192" i="11" s="1"/>
  <c r="AW192" i="11" a="1"/>
  <c r="AW192" i="11" s="1"/>
  <c r="AU194" i="11" a="1"/>
  <c r="AU194" i="11" s="1"/>
  <c r="AW194" i="11" a="1"/>
  <c r="AW194" i="11" s="1"/>
  <c r="AU196" i="11" a="1"/>
  <c r="AU196" i="11" s="1"/>
  <c r="AW196" i="11" a="1"/>
  <c r="AW196" i="11" s="1"/>
  <c r="AU198" i="11" a="1"/>
  <c r="AU198" i="11" s="1"/>
  <c r="AW198" i="11" a="1"/>
  <c r="AW198" i="11" s="1"/>
  <c r="AU193" i="11" a="1"/>
  <c r="AU193" i="11" s="1"/>
  <c r="AW193" i="11" a="1"/>
  <c r="AW193" i="11" s="1"/>
  <c r="AU195" i="11" a="1"/>
  <c r="AU195" i="11" s="1"/>
  <c r="AW195" i="11" a="1"/>
  <c r="AW195" i="11" s="1"/>
  <c r="AU197" i="11" a="1"/>
  <c r="AU197" i="11" s="1"/>
  <c r="AW197" i="11" a="1"/>
  <c r="AW197" i="11" s="1"/>
  <c r="AU199" i="11" a="1"/>
  <c r="AU199" i="11" s="1"/>
  <c r="AW199" i="11" a="1"/>
  <c r="AW199" i="11" s="1"/>
  <c r="AU200" i="11" a="1"/>
  <c r="AU200" i="11" s="1"/>
  <c r="AW200" i="11" a="1"/>
  <c r="AW200" i="11" s="1"/>
  <c r="AU201" i="11" a="1"/>
  <c r="AU201" i="11" s="1"/>
  <c r="AW201" i="11" a="1"/>
  <c r="AW201" i="11" s="1"/>
  <c r="AU202" i="11" a="1"/>
  <c r="AU202" i="11" s="1"/>
  <c r="AW202" i="11" a="1"/>
  <c r="AW202" i="11" s="1"/>
  <c r="AU203" i="11" a="1"/>
  <c r="AU203" i="11" s="1"/>
  <c r="AW203" i="11" a="1"/>
  <c r="AW203" i="11" s="1"/>
  <c r="AU204" i="11" a="1"/>
  <c r="AU204" i="11" s="1"/>
  <c r="AW204" i="11" a="1"/>
  <c r="AW204" i="11" s="1"/>
  <c r="AU206" i="11" a="1"/>
  <c r="AU206" i="11" s="1"/>
  <c r="AX94" i="11" a="1"/>
  <c r="AX94" i="11" s="1"/>
  <c r="AW94" i="11" a="1"/>
  <c r="AW94" i="11" s="1"/>
  <c r="AV94" i="11" a="1"/>
  <c r="AV94" i="11" s="1"/>
  <c r="Q103" i="4" s="1"/>
  <c r="AU94" i="11" a="1"/>
  <c r="AU94" i="11" s="1"/>
  <c r="AX93" i="11" a="1"/>
  <c r="AX93" i="11" s="1"/>
  <c r="AW93" i="11" a="1"/>
  <c r="AW93" i="11" s="1"/>
  <c r="AV93" i="11" a="1"/>
  <c r="AV93" i="11" s="1"/>
  <c r="Q102" i="4" s="1"/>
  <c r="AU93" i="11" a="1"/>
  <c r="AU93" i="11" s="1"/>
  <c r="AX92" i="11" a="1"/>
  <c r="AX92" i="11" s="1"/>
  <c r="AW92" i="11" a="1"/>
  <c r="AW92" i="11" s="1"/>
  <c r="AV92" i="11" a="1"/>
  <c r="AV92" i="11" s="1"/>
  <c r="Q101" i="4" s="1"/>
  <c r="AU92" i="11" a="1"/>
  <c r="AU92" i="11" s="1"/>
  <c r="AX91" i="11" a="1"/>
  <c r="AX91" i="11" s="1"/>
  <c r="AW91" i="11" a="1"/>
  <c r="AW91" i="11" s="1"/>
  <c r="AV91" i="11" a="1"/>
  <c r="AV91" i="11" s="1"/>
  <c r="Q100" i="4" s="1"/>
  <c r="AU91" i="11" a="1"/>
  <c r="AU91" i="11" s="1"/>
  <c r="AX90" i="11" a="1"/>
  <c r="AX90" i="11" s="1"/>
  <c r="AW90" i="11" a="1"/>
  <c r="AW90" i="11" s="1"/>
  <c r="AV90" i="11" a="1"/>
  <c r="AV90" i="11" s="1"/>
  <c r="Q99" i="4" s="1"/>
  <c r="AU90" i="11" a="1"/>
  <c r="AU90" i="11" s="1"/>
  <c r="AX89" i="11" a="1"/>
  <c r="AX89" i="11" s="1"/>
  <c r="AW89" i="11" a="1"/>
  <c r="AW89" i="11" s="1"/>
  <c r="AV89" i="11" a="1"/>
  <c r="AV89" i="11" s="1"/>
  <c r="Q98" i="4" s="1"/>
  <c r="AU89" i="11" a="1"/>
  <c r="AU89" i="11" s="1"/>
  <c r="AX88" i="11" a="1"/>
  <c r="AX88" i="11" s="1"/>
  <c r="AW88" i="11" a="1"/>
  <c r="AW88" i="11" s="1"/>
  <c r="AV88" i="11" a="1"/>
  <c r="AV88" i="11" s="1"/>
  <c r="Q97" i="4" s="1"/>
  <c r="AU88" i="11" a="1"/>
  <c r="AU88" i="11" s="1"/>
  <c r="AX87" i="11" a="1"/>
  <c r="AX87" i="11" s="1"/>
  <c r="AW87" i="11" a="1"/>
  <c r="AW87" i="11" s="1"/>
  <c r="AV87" i="11" a="1"/>
  <c r="AV87" i="11" s="1"/>
  <c r="Q96" i="4" s="1"/>
  <c r="AU87" i="11" a="1"/>
  <c r="AU87" i="11" s="1"/>
  <c r="AX86" i="11" a="1"/>
  <c r="AX86" i="11" s="1"/>
  <c r="AW86" i="11" a="1"/>
  <c r="AW86" i="11" s="1"/>
  <c r="AV86" i="11" a="1"/>
  <c r="AV86" i="11" s="1"/>
  <c r="Q95" i="4" s="1"/>
  <c r="AU86" i="11" a="1"/>
  <c r="AU86" i="11" s="1"/>
  <c r="AX505" i="11" a="1"/>
  <c r="AX505" i="11" s="1"/>
  <c r="AW505" i="11" a="1"/>
  <c r="AW505" i="11" s="1"/>
  <c r="AV505" i="11" a="1"/>
  <c r="AV505" i="11" s="1"/>
  <c r="Q527" i="4" s="1"/>
  <c r="AU505" i="11" a="1"/>
  <c r="AU505" i="11" s="1"/>
  <c r="AX503" i="11" a="1"/>
  <c r="AX503" i="11" s="1"/>
  <c r="AW503" i="11" a="1"/>
  <c r="AW503" i="11" s="1"/>
  <c r="AV503" i="11" a="1"/>
  <c r="AV503" i="11" s="1"/>
  <c r="Q525" i="4" s="1"/>
  <c r="AU503" i="11" a="1"/>
  <c r="AU503" i="11" s="1"/>
  <c r="AX501" i="11" a="1"/>
  <c r="AX501" i="11" s="1"/>
  <c r="AW501" i="11" a="1"/>
  <c r="AW501" i="11" s="1"/>
  <c r="AV501" i="11" a="1"/>
  <c r="AV501" i="11" s="1"/>
  <c r="Q523" i="4" s="1"/>
  <c r="AU501" i="11" a="1"/>
  <c r="AU501" i="11" s="1"/>
  <c r="AX499" i="11" a="1"/>
  <c r="AX499" i="11" s="1"/>
  <c r="AW499" i="11" a="1"/>
  <c r="AW499" i="11" s="1"/>
  <c r="AV499" i="11" a="1"/>
  <c r="AV499" i="11" s="1"/>
  <c r="Q521" i="4" s="1"/>
  <c r="AU499" i="11" a="1"/>
  <c r="AU499" i="11" s="1"/>
  <c r="AX504" i="11" a="1"/>
  <c r="AX504" i="11" s="1"/>
  <c r="AV504" i="11" a="1"/>
  <c r="AV504" i="11" s="1"/>
  <c r="Q526" i="4" s="1"/>
  <c r="AX502" i="11" a="1"/>
  <c r="AX502" i="11" s="1"/>
  <c r="AV502" i="11" a="1"/>
  <c r="AV502" i="11" s="1"/>
  <c r="Q524" i="4" s="1"/>
  <c r="AX500" i="11" a="1"/>
  <c r="AX500" i="11" s="1"/>
  <c r="AV500" i="11" a="1"/>
  <c r="AV500" i="11" s="1"/>
  <c r="Q522" i="4" s="1"/>
  <c r="AX497" i="11" a="1"/>
  <c r="AX497" i="11" s="1"/>
  <c r="AW497" i="11" a="1"/>
  <c r="AW497" i="11" s="1"/>
  <c r="AV497" i="11" a="1"/>
  <c r="AV497" i="11" s="1"/>
  <c r="Q519" i="4" s="1"/>
  <c r="AU497" i="11" a="1"/>
  <c r="AU497" i="11" s="1"/>
  <c r="AX495" i="11" a="1"/>
  <c r="AX495" i="11" s="1"/>
  <c r="AW495" i="11" a="1"/>
  <c r="AW495" i="11" s="1"/>
  <c r="AV495" i="11" a="1"/>
  <c r="AV495" i="11" s="1"/>
  <c r="Q517" i="4" s="1"/>
  <c r="AU495" i="11" a="1"/>
  <c r="AU495" i="11" s="1"/>
  <c r="AX493" i="11" a="1"/>
  <c r="AX493" i="11" s="1"/>
  <c r="AW493" i="11" a="1"/>
  <c r="AW493" i="11" s="1"/>
  <c r="AV493" i="11" a="1"/>
  <c r="AV493" i="11" s="1"/>
  <c r="Q515" i="4" s="1"/>
  <c r="AU493" i="11" a="1"/>
  <c r="AU493" i="11" s="1"/>
  <c r="AX491" i="11" a="1"/>
  <c r="AX491" i="11" s="1"/>
  <c r="AW491" i="11" a="1"/>
  <c r="AW491" i="11" s="1"/>
  <c r="AV491" i="11" a="1"/>
  <c r="AV491" i="11" s="1"/>
  <c r="Q513" i="4" s="1"/>
  <c r="AU491" i="11" a="1"/>
  <c r="AU491" i="11" s="1"/>
  <c r="AW504" i="11" a="1"/>
  <c r="AW504" i="11" s="1"/>
  <c r="AU504" i="11" a="1"/>
  <c r="AU504" i="11" s="1"/>
  <c r="AW502" i="11" a="1"/>
  <c r="AW502" i="11" s="1"/>
  <c r="AU502" i="11" a="1"/>
  <c r="AU502" i="11" s="1"/>
  <c r="AW500" i="11" a="1"/>
  <c r="AW500" i="11" s="1"/>
  <c r="AU500" i="11" a="1"/>
  <c r="AU500" i="11" s="1"/>
  <c r="AX498" i="11" a="1"/>
  <c r="AX498" i="11" s="1"/>
  <c r="AW498" i="11" a="1"/>
  <c r="AW498" i="11" s="1"/>
  <c r="AV498" i="11" a="1"/>
  <c r="AV498" i="11" s="1"/>
  <c r="Q520" i="4" s="1"/>
  <c r="AU498" i="11" a="1"/>
  <c r="AU498" i="11" s="1"/>
  <c r="AX496" i="11" a="1"/>
  <c r="AX496" i="11" s="1"/>
  <c r="AW496" i="11" a="1"/>
  <c r="AW496" i="11" s="1"/>
  <c r="AV496" i="11" a="1"/>
  <c r="AV496" i="11" s="1"/>
  <c r="Q518" i="4" s="1"/>
  <c r="AU496" i="11" a="1"/>
  <c r="AU496" i="11" s="1"/>
  <c r="AX494" i="11" a="1"/>
  <c r="AX494" i="11" s="1"/>
  <c r="AW494" i="11" a="1"/>
  <c r="AW494" i="11" s="1"/>
  <c r="AV494" i="11" a="1"/>
  <c r="AV494" i="11" s="1"/>
  <c r="Q516" i="4" s="1"/>
  <c r="AU494" i="11" a="1"/>
  <c r="AU494" i="11" s="1"/>
  <c r="AX492" i="11" a="1"/>
  <c r="AX492" i="11" s="1"/>
  <c r="AW492" i="11" a="1"/>
  <c r="AW492" i="11" s="1"/>
  <c r="AV492" i="11" a="1"/>
  <c r="AV492" i="11" s="1"/>
  <c r="Q514" i="4" s="1"/>
  <c r="AU492" i="11" a="1"/>
  <c r="AU492" i="11" s="1"/>
  <c r="AX376" i="11" a="1"/>
  <c r="AX376" i="11" s="1"/>
  <c r="AW376" i="11" a="1"/>
  <c r="AW376" i="11" s="1"/>
  <c r="AV376" i="11" a="1"/>
  <c r="AV376" i="11" s="1"/>
  <c r="Q392" i="4" s="1"/>
  <c r="AU376" i="11" a="1"/>
  <c r="AU376" i="11" s="1"/>
  <c r="AW375" i="11" a="1"/>
  <c r="AW375" i="11" s="1"/>
  <c r="AU375" i="11" a="1"/>
  <c r="AU375" i="11" s="1"/>
  <c r="AX374" i="11" a="1"/>
  <c r="AX374" i="11" s="1"/>
  <c r="AV374" i="11" a="1"/>
  <c r="AV374" i="11" s="1"/>
  <c r="Q390" i="4" s="1"/>
  <c r="AW373" i="11" a="1"/>
  <c r="AW373" i="11" s="1"/>
  <c r="AU373" i="11" a="1"/>
  <c r="AU373" i="11" s="1"/>
  <c r="AX372" i="11" a="1"/>
  <c r="AX372" i="11" s="1"/>
  <c r="AV372" i="11" a="1"/>
  <c r="AV372" i="11" s="1"/>
  <c r="Q388" i="4" s="1"/>
  <c r="AW371" i="11" a="1"/>
  <c r="AW371" i="11" s="1"/>
  <c r="AU371" i="11" a="1"/>
  <c r="AU371" i="11" s="1"/>
  <c r="AX370" i="11" a="1"/>
  <c r="AX370" i="11" s="1"/>
  <c r="AV370" i="11" a="1"/>
  <c r="AV370" i="11" s="1"/>
  <c r="Q386" i="4" s="1"/>
  <c r="AW369" i="11" a="1"/>
  <c r="AW369" i="11" s="1"/>
  <c r="AU369" i="11" a="1"/>
  <c r="AU369" i="11" s="1"/>
  <c r="AX368" i="11" a="1"/>
  <c r="AX368" i="11" s="1"/>
  <c r="AV368" i="11" a="1"/>
  <c r="AV368" i="11" s="1"/>
  <c r="Q384" i="4" s="1"/>
  <c r="AW367" i="11" a="1"/>
  <c r="AW367" i="11" s="1"/>
  <c r="AU367" i="11" a="1"/>
  <c r="AU367" i="11" s="1"/>
  <c r="AX366" i="11" a="1"/>
  <c r="AX366" i="11" s="1"/>
  <c r="AV366" i="11" a="1"/>
  <c r="AV366" i="11" s="1"/>
  <c r="Q382" i="4" s="1"/>
  <c r="AX375" i="11" a="1"/>
  <c r="AX375" i="11" s="1"/>
  <c r="AV375" i="11" a="1"/>
  <c r="AV375" i="11" s="1"/>
  <c r="Q391" i="4" s="1"/>
  <c r="AW374" i="11" a="1"/>
  <c r="AW374" i="11" s="1"/>
  <c r="AU374" i="11" a="1"/>
  <c r="AU374" i="11" s="1"/>
  <c r="AX373" i="11" a="1"/>
  <c r="AX373" i="11" s="1"/>
  <c r="AV373" i="11" a="1"/>
  <c r="AV373" i="11" s="1"/>
  <c r="Q389" i="4" s="1"/>
  <c r="AW372" i="11" a="1"/>
  <c r="AW372" i="11" s="1"/>
  <c r="AU372" i="11" a="1"/>
  <c r="AU372" i="11" s="1"/>
  <c r="AX371" i="11" a="1"/>
  <c r="AX371" i="11" s="1"/>
  <c r="AV371" i="11" a="1"/>
  <c r="AV371" i="11" s="1"/>
  <c r="Q387" i="4" s="1"/>
  <c r="AW370" i="11" a="1"/>
  <c r="AW370" i="11" s="1"/>
  <c r="AU370" i="11" a="1"/>
  <c r="AU370" i="11" s="1"/>
  <c r="AX369" i="11" a="1"/>
  <c r="AX369" i="11" s="1"/>
  <c r="AV369" i="11" a="1"/>
  <c r="AV369" i="11" s="1"/>
  <c r="Q385" i="4" s="1"/>
  <c r="AW368" i="11" a="1"/>
  <c r="AW368" i="11" s="1"/>
  <c r="AU368" i="11" a="1"/>
  <c r="AU368" i="11" s="1"/>
  <c r="AX367" i="11" a="1"/>
  <c r="AX367" i="11" s="1"/>
  <c r="AV367" i="11" a="1"/>
  <c r="AV367" i="11" s="1"/>
  <c r="Q383" i="4" s="1"/>
  <c r="AW366" i="11" a="1"/>
  <c r="AW366" i="11" s="1"/>
  <c r="AU366" i="11" a="1"/>
  <c r="AU366" i="11" s="1"/>
  <c r="L31" i="2" l="1"/>
  <c r="C30" i="2"/>
  <c r="AX187" i="11" a="1"/>
  <c r="AX187" i="11" s="1"/>
  <c r="AX186" i="11" a="1"/>
  <c r="AX186" i="11" s="1"/>
  <c r="AX185" i="11" a="1"/>
  <c r="AX185" i="11" s="1"/>
  <c r="AX184" i="11" a="1"/>
  <c r="AX184" i="11" s="1"/>
  <c r="AV183" i="11" a="1"/>
  <c r="AV183" i="11" s="1"/>
  <c r="Q199" i="4" s="1"/>
  <c r="AX182" i="11" a="1"/>
  <c r="AX182" i="11" s="1"/>
  <c r="AX181" i="11" a="1"/>
  <c r="AX181" i="11" s="1"/>
  <c r="AV180" i="11" a="1"/>
  <c r="AV180" i="11" s="1"/>
  <c r="Q196" i="4" s="1"/>
  <c r="AV179" i="11" a="1"/>
  <c r="AV179" i="11" s="1"/>
  <c r="Q195" i="4" s="1"/>
  <c r="AW189" i="11" a="1"/>
  <c r="AW189" i="11" s="1"/>
  <c r="AU189" i="11" a="1"/>
  <c r="AU189" i="11" s="1"/>
  <c r="AW188" i="11" a="1"/>
  <c r="AW188" i="11" s="1"/>
  <c r="AU188" i="11" a="1"/>
  <c r="AU188" i="11" s="1"/>
  <c r="AW187" i="11" a="1"/>
  <c r="AW187" i="11" s="1"/>
  <c r="AU187" i="11" a="1"/>
  <c r="AU187" i="11" s="1"/>
  <c r="AW186" i="11" a="1"/>
  <c r="AW186" i="11" s="1"/>
  <c r="AU186" i="11" a="1"/>
  <c r="AU186" i="11" s="1"/>
  <c r="AW185" i="11" a="1"/>
  <c r="AW185" i="11" s="1"/>
  <c r="AU185" i="11" a="1"/>
  <c r="AU185" i="11" s="1"/>
  <c r="AW184" i="11" a="1"/>
  <c r="AW184" i="11" s="1"/>
  <c r="AU184" i="11" a="1"/>
  <c r="AU184" i="11" s="1"/>
  <c r="AW183" i="11" a="1"/>
  <c r="AW183" i="11" s="1"/>
  <c r="AU183" i="11" a="1"/>
  <c r="AU183" i="11" s="1"/>
  <c r="AW182" i="11" a="1"/>
  <c r="AW182" i="11" s="1"/>
  <c r="AU182" i="11" a="1"/>
  <c r="AU182" i="11" s="1"/>
  <c r="AW181" i="11" a="1"/>
  <c r="AW181" i="11" s="1"/>
  <c r="AU181" i="11" a="1"/>
  <c r="AU181" i="11" s="1"/>
  <c r="AW180" i="11" a="1"/>
  <c r="AW180" i="11" s="1"/>
  <c r="AU180" i="11" a="1"/>
  <c r="AU180" i="11" s="1"/>
  <c r="AW179" i="11" a="1"/>
  <c r="AW179" i="11" s="1"/>
  <c r="AU179" i="11" a="1"/>
  <c r="AU179" i="11" s="1"/>
  <c r="AW178" i="11" a="1"/>
  <c r="AW178" i="11" s="1"/>
  <c r="AU178" i="11" a="1"/>
  <c r="AU178" i="11" s="1"/>
  <c r="AX189" i="11" a="1"/>
  <c r="AX189" i="11" s="1"/>
  <c r="AV189" i="11" a="1"/>
  <c r="AV189" i="11" s="1"/>
  <c r="Q205" i="4" s="1"/>
  <c r="AX188" i="11" a="1"/>
  <c r="AX188" i="11" s="1"/>
  <c r="AV188" i="11" a="1"/>
  <c r="AV188" i="11" s="1"/>
  <c r="Q204" i="4" s="1"/>
  <c r="AV187" i="11" a="1"/>
  <c r="AV187" i="11" s="1"/>
  <c r="Q203" i="4" s="1"/>
  <c r="AV186" i="11" a="1"/>
  <c r="AV186" i="11" s="1"/>
  <c r="Q202" i="4" s="1"/>
  <c r="AV185" i="11" a="1"/>
  <c r="AV185" i="11" s="1"/>
  <c r="Q201" i="4" s="1"/>
  <c r="AV184" i="11" a="1"/>
  <c r="AV184" i="11" s="1"/>
  <c r="Q200" i="4" s="1"/>
  <c r="AX183" i="11" a="1"/>
  <c r="AX183" i="11" s="1"/>
  <c r="AV182" i="11" a="1"/>
  <c r="AV182" i="11" s="1"/>
  <c r="Q198" i="4" s="1"/>
  <c r="AV181" i="11" a="1"/>
  <c r="AV181" i="11" s="1"/>
  <c r="Q197" i="4" s="1"/>
  <c r="AX180" i="11" a="1"/>
  <c r="AX180" i="11" s="1"/>
  <c r="AX179" i="11" a="1"/>
  <c r="AX179" i="11" s="1"/>
  <c r="AX178" i="11" a="1"/>
  <c r="AX178" i="11" s="1"/>
  <c r="AV178" i="11" a="1"/>
  <c r="AV178" i="11" s="1"/>
  <c r="Q194" i="4" s="1"/>
  <c r="L32" i="2" l="1"/>
  <c r="C31" i="2"/>
  <c r="L33" i="2" l="1"/>
  <c r="C32" i="2"/>
  <c r="L34" i="2" l="1"/>
  <c r="C33" i="2"/>
  <c r="L35" i="2" l="1"/>
  <c r="C34" i="2"/>
  <c r="L36" i="2" l="1"/>
  <c r="C35" i="2"/>
  <c r="L37" i="2" l="1"/>
  <c r="C36" i="2"/>
  <c r="L38" i="2" l="1"/>
  <c r="C38" i="2" s="1"/>
  <c r="C37" i="2"/>
  <c r="V141" i="4" a="1"/>
  <c r="V141" i="4" s="1"/>
  <c r="AK536" i="6" s="1"/>
  <c r="V246" i="4" a="1"/>
  <c r="V246" i="4" s="1"/>
  <c r="AK585" i="6" s="1"/>
  <c r="V250" i="4" a="1"/>
  <c r="V250" i="4" s="1"/>
  <c r="AK589" i="6" s="1"/>
  <c r="V47" i="4" a="1"/>
  <c r="V47" i="4" s="1"/>
  <c r="AK476" i="6" s="1"/>
  <c r="V431" i="4" a="1"/>
  <c r="V431" i="4" s="1"/>
  <c r="AK691" i="6" s="1"/>
  <c r="V629" i="4" a="1"/>
  <c r="V629" i="4" s="1"/>
  <c r="AK786" i="6" s="1"/>
  <c r="V433" i="4" a="1"/>
  <c r="V433" i="4" s="1"/>
  <c r="AK693" i="6" s="1"/>
  <c r="V631" i="4" a="1"/>
  <c r="V631" i="4" s="1"/>
  <c r="AK788" i="6" s="1"/>
  <c r="V428" i="4" a="1"/>
  <c r="V428" i="4" s="1"/>
  <c r="AK688" i="6" s="1"/>
  <c r="V53" i="4" a="1"/>
  <c r="V53" i="4" s="1"/>
  <c r="AK482" i="6" s="1"/>
  <c r="V430" i="4" a="1"/>
  <c r="V430" i="4" s="1"/>
  <c r="AK690" i="6" s="1"/>
  <c r="V547" i="4" a="1"/>
  <c r="V547" i="4" s="1"/>
  <c r="AK739" i="6" s="1"/>
  <c r="V241" i="4" a="1"/>
  <c r="V241" i="4" s="1"/>
  <c r="AK580" i="6" s="1"/>
  <c r="V51" i="4" a="1"/>
  <c r="V51" i="4" s="1"/>
  <c r="AK480" i="6" s="1"/>
  <c r="V630" i="4" a="1"/>
  <c r="V630" i="4" s="1"/>
  <c r="AK787" i="6" s="1"/>
  <c r="V39" i="4" a="1"/>
  <c r="V39" i="4" s="1"/>
  <c r="AK468" i="6" s="1"/>
  <c r="V632" i="4" a="1"/>
  <c r="V632" i="4" s="1"/>
  <c r="AK789" i="6" s="1"/>
  <c r="V57" i="4" a="1"/>
  <c r="V57" i="4" s="1"/>
  <c r="V427" i="4" a="1"/>
  <c r="V427" i="4" s="1"/>
  <c r="AK687" i="6" s="1"/>
  <c r="V429" i="4" a="1"/>
  <c r="V429" i="4" s="1"/>
  <c r="AK689" i="6" s="1"/>
  <c r="V252" i="4" a="1"/>
  <c r="V252" i="4" s="1"/>
  <c r="AK591" i="6" s="1"/>
  <c r="V447" i="4" a="1"/>
  <c r="V447" i="4" s="1"/>
  <c r="V55" i="4" a="1"/>
  <c r="V55" i="4" s="1"/>
  <c r="AK484" i="6" s="1"/>
  <c r="V249" i="4" a="1"/>
  <c r="V249" i="4" s="1"/>
  <c r="AK588" i="6" s="1"/>
  <c r="V52" i="4" a="1"/>
  <c r="V52" i="4" s="1"/>
  <c r="AK481" i="6" s="1"/>
  <c r="V54" i="4" a="1"/>
  <c r="V54" i="4" s="1"/>
  <c r="AK483" i="6" s="1"/>
  <c r="V435" i="4" a="1"/>
  <c r="V435" i="4" s="1"/>
  <c r="AK695" i="6" s="1"/>
  <c r="V633" i="4" a="1"/>
  <c r="V633" i="4" s="1"/>
  <c r="AK790" i="6" s="1"/>
  <c r="V437" i="4" a="1"/>
  <c r="V437" i="4" s="1"/>
  <c r="AK697" i="6" s="1"/>
  <c r="V626" i="4" a="1"/>
  <c r="V626" i="4" s="1"/>
  <c r="AK783" i="6" s="1"/>
  <c r="V425" i="4" a="1"/>
  <c r="V425" i="4" s="1"/>
  <c r="AK685" i="6" s="1"/>
  <c r="V554" i="4" a="1"/>
  <c r="V554" i="4" s="1"/>
  <c r="AK746" i="6" s="1"/>
  <c r="V41" i="4" a="1"/>
  <c r="V41" i="4" s="1"/>
  <c r="AK470" i="6" s="1"/>
  <c r="V556" i="4" a="1"/>
  <c r="V556" i="4" s="1"/>
  <c r="V46" i="4" a="1"/>
  <c r="V46" i="4" s="1"/>
  <c r="AK475" i="6" s="1"/>
  <c r="V627" i="4" a="1"/>
  <c r="V627" i="4" s="1"/>
  <c r="AK784" i="6" s="1"/>
  <c r="V337" i="4" a="1"/>
  <c r="V337" i="4" s="1"/>
  <c r="AK637" i="6" s="1"/>
  <c r="V336" i="4" a="1"/>
  <c r="V336" i="4" s="1"/>
  <c r="AK636" i="6" s="1"/>
  <c r="V335" i="4" a="1"/>
  <c r="V335" i="4" s="1"/>
  <c r="AK635" i="6" s="1"/>
  <c r="V334" i="4" a="1"/>
  <c r="V334" i="4" s="1"/>
  <c r="AK634" i="6" s="1"/>
  <c r="V242" i="4" a="1"/>
  <c r="V242" i="4" s="1"/>
  <c r="AK581" i="6" s="1"/>
  <c r="V240" i="4" a="1"/>
  <c r="V240" i="4" s="1"/>
  <c r="AK579" i="6" s="1"/>
  <c r="V546" i="4" a="1"/>
  <c r="V546" i="4" s="1"/>
  <c r="AK738" i="6" s="1"/>
  <c r="V548" i="4" a="1"/>
  <c r="V548" i="4" s="1"/>
  <c r="AK740" i="6" s="1"/>
  <c r="V56" i="4" a="1"/>
  <c r="V56" i="4" s="1"/>
  <c r="AK485" i="6" s="1"/>
  <c r="V43" i="4" a="1"/>
  <c r="V43" i="4" s="1"/>
  <c r="AK472" i="6" s="1"/>
  <c r="V432" i="4" a="1"/>
  <c r="V432" i="4" s="1"/>
  <c r="AK692" i="6" s="1"/>
  <c r="V434" i="4" a="1"/>
  <c r="V434" i="4" s="1"/>
  <c r="AK694" i="6" s="1"/>
  <c r="V244" i="4" a="1"/>
  <c r="V244" i="4" s="1"/>
  <c r="AK583" i="6" s="1"/>
  <c r="V40" i="4" a="1"/>
  <c r="V40" i="4" s="1"/>
  <c r="AK469" i="6" s="1"/>
  <c r="V50" i="4" a="1"/>
  <c r="V50" i="4" s="1"/>
  <c r="AK479" i="6" s="1"/>
  <c r="V248" i="4" a="1"/>
  <c r="V248" i="4" s="1"/>
  <c r="AK587" i="6" s="1"/>
  <c r="V49" i="4" a="1"/>
  <c r="V49" i="4" s="1"/>
  <c r="AK478" i="6" s="1"/>
  <c r="V445" i="4" a="1"/>
  <c r="V445" i="4" s="1"/>
  <c r="AK705" i="6" s="1"/>
  <c r="V44" i="4" a="1"/>
  <c r="V44" i="4" s="1"/>
  <c r="AK473" i="6" s="1"/>
  <c r="V338" i="4" a="1"/>
  <c r="V338" i="4" s="1"/>
  <c r="AK638" i="6" s="1"/>
  <c r="V438" i="4" a="1"/>
  <c r="V438" i="4" s="1"/>
  <c r="AK698" i="6" s="1"/>
  <c r="V555" i="4" a="1"/>
  <c r="V555" i="4" s="1"/>
  <c r="AK747" i="6" s="1"/>
  <c r="V245" i="4" a="1"/>
  <c r="V245" i="4" s="1"/>
  <c r="AK584" i="6" s="1"/>
  <c r="V48" i="4" a="1"/>
  <c r="V48" i="4" s="1"/>
  <c r="AK477" i="6" s="1"/>
  <c r="V243" i="4" a="1"/>
  <c r="V243" i="4" s="1"/>
  <c r="AK582" i="6" s="1"/>
  <c r="V426" i="4" a="1"/>
  <c r="V426" i="4" s="1"/>
  <c r="AK686" i="6" s="1"/>
  <c r="V45" i="4" a="1"/>
  <c r="V45" i="4" s="1"/>
  <c r="AK474" i="6" s="1"/>
  <c r="V444" i="4" a="1"/>
  <c r="V444" i="4" s="1"/>
  <c r="AK704" i="6" s="1"/>
  <c r="V550" i="4" a="1"/>
  <c r="V550" i="4" s="1"/>
  <c r="AK742" i="6" s="1"/>
  <c r="V446" i="4" a="1"/>
  <c r="V446" i="4" s="1"/>
  <c r="AK706" i="6" s="1"/>
  <c r="V552" i="4" a="1"/>
  <c r="V552" i="4" s="1"/>
  <c r="AK744" i="6" s="1"/>
  <c r="V38" i="4" a="1"/>
  <c r="V38" i="4" s="1"/>
  <c r="AK467" i="6" s="1"/>
  <c r="V439" i="4" a="1"/>
  <c r="V439" i="4" s="1"/>
  <c r="AK699" i="6" s="1"/>
  <c r="V253" i="4" a="1"/>
  <c r="V253" i="4" s="1"/>
  <c r="V441" i="4" a="1"/>
  <c r="V441" i="4" s="1"/>
  <c r="AK701" i="6" s="1"/>
  <c r="V42" i="4" a="1"/>
  <c r="V42" i="4" s="1"/>
  <c r="AK471" i="6" s="1"/>
  <c r="V436" i="4" a="1"/>
  <c r="V436" i="4" s="1"/>
  <c r="AK696" i="6" s="1"/>
  <c r="V333" i="4" a="1"/>
  <c r="V333" i="4" s="1"/>
  <c r="AK633" i="6" s="1"/>
  <c r="V332" i="4" a="1"/>
  <c r="V332" i="4" s="1"/>
  <c r="AK632" i="6" s="1"/>
  <c r="V331" i="4" a="1"/>
  <c r="V331" i="4" s="1"/>
  <c r="AK631" i="6" s="1"/>
  <c r="V339" i="4" a="1"/>
  <c r="V339" i="4" s="1"/>
  <c r="V440" i="4" a="1"/>
  <c r="V440" i="4" s="1"/>
  <c r="AK700" i="6" s="1"/>
  <c r="V442" i="4" a="1"/>
  <c r="V442" i="4" s="1"/>
  <c r="AK702" i="6" s="1"/>
  <c r="V247" i="4" a="1"/>
  <c r="V247" i="4" s="1"/>
  <c r="AK586" i="6" s="1"/>
  <c r="V251" i="4" a="1"/>
  <c r="V251" i="4" s="1"/>
  <c r="AK590" i="6" s="1"/>
  <c r="V628" i="4" a="1"/>
  <c r="V628" i="4" s="1"/>
  <c r="AK785" i="6" s="1"/>
  <c r="V549" i="4" a="1"/>
  <c r="V549" i="4" s="1"/>
  <c r="AK741" i="6" s="1"/>
  <c r="V551" i="4" a="1"/>
  <c r="V551" i="4" s="1"/>
  <c r="AK743" i="6" s="1"/>
  <c r="V443" i="4" a="1"/>
  <c r="V443" i="4" s="1"/>
  <c r="AK703" i="6" s="1"/>
  <c r="V553" i="4" a="1"/>
  <c r="V553" i="4" s="1"/>
  <c r="AK745" i="6" s="1"/>
  <c r="V634" i="4" a="1"/>
  <c r="V634" i="4" s="1"/>
  <c r="V139" i="4" a="1"/>
  <c r="V139" i="4" s="1"/>
  <c r="AK534" i="6" s="1"/>
  <c r="V138" i="4" a="1"/>
  <c r="V138" i="4" s="1"/>
  <c r="AK533" i="6" s="1"/>
  <c r="V145" i="4" a="1"/>
  <c r="V145" i="4" s="1"/>
  <c r="AK540" i="6" s="1"/>
  <c r="V142" i="4" a="1"/>
  <c r="V142" i="4" s="1"/>
  <c r="AK537" i="6" s="1"/>
  <c r="V143" i="4" a="1"/>
  <c r="V143" i="4" s="1"/>
  <c r="AK538" i="6" s="1"/>
  <c r="V135" i="4" a="1"/>
  <c r="V135" i="4" s="1"/>
  <c r="AK530" i="6" s="1"/>
  <c r="V148" i="4" a="1"/>
  <c r="V148" i="4" s="1"/>
  <c r="V140" i="4" a="1"/>
  <c r="V140" i="4" s="1"/>
  <c r="AK535" i="6" s="1"/>
  <c r="V136" i="4" a="1"/>
  <c r="V136" i="4" s="1"/>
  <c r="AK531" i="6" s="1"/>
  <c r="V144" i="4" a="1"/>
  <c r="V144" i="4" s="1"/>
  <c r="AK539" i="6" s="1"/>
  <c r="V146" i="4" a="1"/>
  <c r="V146" i="4" s="1"/>
  <c r="AK541" i="6" s="1"/>
  <c r="V137" i="4" a="1"/>
  <c r="V137" i="4" s="1"/>
  <c r="AK532" i="6" s="1"/>
  <c r="V133" i="4" a="1"/>
  <c r="V133" i="4" s="1"/>
  <c r="AK528" i="6" s="1"/>
  <c r="V134" i="4" a="1"/>
  <c r="V134" i="4" s="1"/>
  <c r="AK529" i="6" s="1"/>
  <c r="V37" i="4" a="1"/>
  <c r="V37" i="4" s="1"/>
  <c r="AK466" i="6" s="1"/>
  <c r="V147" i="4" a="1"/>
  <c r="V147" i="4" s="1"/>
  <c r="AK542" i="6" s="1"/>
</calcChain>
</file>

<file path=xl/sharedStrings.xml><?xml version="1.0" encoding="utf-8"?>
<sst xmlns="http://schemas.openxmlformats.org/spreadsheetml/2006/main" count="2613" uniqueCount="642">
  <si>
    <t>How to use</t>
  </si>
  <si>
    <t>Risks</t>
  </si>
  <si>
    <t>Sample REDD+ Actions</t>
  </si>
  <si>
    <t>Country REDD+ Actions</t>
  </si>
  <si>
    <t>Safeguard</t>
  </si>
  <si>
    <t>1. Improving agricultural practice</t>
  </si>
  <si>
    <t>2. Protection measures</t>
  </si>
  <si>
    <t>3. Reducing impacts of extractive use</t>
  </si>
  <si>
    <t>4. Restoration/Reforestation</t>
  </si>
  <si>
    <t xml:space="preserve">     e.g. 1.1. Sustainable agricultural intensification</t>
  </si>
  <si>
    <t xml:space="preserve">     e.g. 1.2. Agroforestry</t>
  </si>
  <si>
    <t xml:space="preserve">     e.g. 1.3. Sustainable shifting cultivation</t>
  </si>
  <si>
    <t xml:space="preserve">     e.g. 1.4. Fire management</t>
  </si>
  <si>
    <t xml:space="preserve">     e.g. 3.1. Reduced impact logging</t>
  </si>
  <si>
    <t xml:space="preserve">     e.g. 3.2. Efficiencies, alternative production or substitution of fuelwood and NFTPs</t>
  </si>
  <si>
    <t xml:space="preserve">     e.g. 3.3. Hunting regulation</t>
  </si>
  <si>
    <t xml:space="preserve">     e.g. 4.1. Assisted natural regeneration</t>
  </si>
  <si>
    <t xml:space="preserve">     e.g. 4.2. Afforestation &amp; reforestation primarily for wood/fibre production</t>
  </si>
  <si>
    <t xml:space="preserve">     e.g. 4.3. Reforestation primarly for biodiversity and ecosystem services</t>
  </si>
  <si>
    <t xml:space="preserve">     e.g. 4.4. Landscape scale planning &amp; coordination</t>
  </si>
  <si>
    <t/>
  </si>
  <si>
    <t>••</t>
  </si>
  <si>
    <t>•</t>
  </si>
  <si>
    <t>Land tenure reform</t>
  </si>
  <si>
    <t>Establishment of forest monitoring plots</t>
  </si>
  <si>
    <t>▪</t>
  </si>
  <si>
    <t>Scroll here and select some examples</t>
  </si>
  <si>
    <t>Benefits</t>
  </si>
  <si>
    <t>Sort Order</t>
  </si>
  <si>
    <t>Low</t>
  </si>
  <si>
    <t>Medium</t>
  </si>
  <si>
    <t>High</t>
  </si>
  <si>
    <t>A</t>
  </si>
  <si>
    <t>B</t>
  </si>
  <si>
    <t>C</t>
  </si>
  <si>
    <t>Sorted</t>
  </si>
  <si>
    <t>High Risks</t>
  </si>
  <si>
    <t>High Benefits</t>
  </si>
  <si>
    <t>xx</t>
  </si>
  <si>
    <t>xxx</t>
  </si>
  <si>
    <t>xxxx</t>
  </si>
  <si>
    <t>xxxxx</t>
  </si>
  <si>
    <t>xxxxxx</t>
  </si>
  <si>
    <t>xxxxxxx</t>
  </si>
  <si>
    <t xml:space="preserve">(a): </t>
  </si>
  <si>
    <t>(b):</t>
  </si>
  <si>
    <t>(c):</t>
  </si>
  <si>
    <t>(d):</t>
  </si>
  <si>
    <t>(e):</t>
  </si>
  <si>
    <t>(f):</t>
  </si>
  <si>
    <t>(g):</t>
  </si>
  <si>
    <t>BENEFITS SECTION</t>
  </si>
  <si>
    <t>RISKS SECTION</t>
  </si>
  <si>
    <t>Sample Benefits</t>
  </si>
  <si>
    <t>Sample Risks</t>
  </si>
  <si>
    <t>Probability</t>
  </si>
  <si>
    <t>Impact</t>
  </si>
  <si>
    <t>Not defined</t>
  </si>
  <si>
    <t>EXAMPLE</t>
  </si>
  <si>
    <t>RELATED TO</t>
  </si>
  <si>
    <t>e.g.:</t>
  </si>
  <si>
    <t>Full Name</t>
  </si>
  <si>
    <t>ID Letter</t>
  </si>
  <si>
    <t>Short Name</t>
  </si>
  <si>
    <t>Number</t>
  </si>
  <si>
    <t>Value</t>
  </si>
  <si>
    <t>If not selected (benefit)</t>
  </si>
  <si>
    <t>NUMBER</t>
  </si>
  <si>
    <t>AUTOPOPULATED TEXT</t>
  </si>
  <si>
    <t>CLASIFIED TEXT</t>
  </si>
  <si>
    <t>SORTED TEXT</t>
  </si>
  <si>
    <t>Drop-down</t>
  </si>
  <si>
    <t>SORT</t>
  </si>
  <si>
    <t>SORTED TEXT Ascending</t>
  </si>
  <si>
    <t>SORTED TEXT Descending</t>
  </si>
  <si>
    <t>CRITERIA</t>
  </si>
  <si>
    <t>EXTRACTED DATA BASED ON CRITERIA</t>
  </si>
  <si>
    <t>DROP-DOWN LIST FOR MODULE 2</t>
  </si>
  <si>
    <t>RETURNED VALUES</t>
  </si>
  <si>
    <t>Lookup</t>
  </si>
  <si>
    <t>COUNT</t>
  </si>
  <si>
    <t>#</t>
  </si>
  <si>
    <t>CONCATENATED COMPLETE TABLE</t>
  </si>
  <si>
    <t xml:space="preserve">(Draft) OUTPUT TABLE </t>
  </si>
  <si>
    <t>From Module 2</t>
  </si>
  <si>
    <t>Edit directly at the end left.</t>
  </si>
  <si>
    <t>Both</t>
  </si>
  <si>
    <t>.</t>
  </si>
  <si>
    <t>IF YES (Benefit)</t>
  </si>
  <si>
    <t>DK</t>
  </si>
  <si>
    <t>IF "DON'T KNOW"</t>
  </si>
  <si>
    <t xml:space="preserve">1) </t>
  </si>
  <si>
    <t xml:space="preserve">2) </t>
  </si>
  <si>
    <t xml:space="preserve">3) </t>
  </si>
  <si>
    <t xml:space="preserve">4) </t>
  </si>
  <si>
    <t xml:space="preserve">5) </t>
  </si>
  <si>
    <t xml:space="preserve">6) </t>
  </si>
  <si>
    <t xml:space="preserve">7) </t>
  </si>
  <si>
    <t xml:space="preserve">8) </t>
  </si>
  <si>
    <t xml:space="preserve">9) </t>
  </si>
  <si>
    <t xml:space="preserve">10) </t>
  </si>
  <si>
    <t xml:space="preserve">11) </t>
  </si>
  <si>
    <t xml:space="preserve">12) </t>
  </si>
  <si>
    <t xml:space="preserve">13) </t>
  </si>
  <si>
    <t xml:space="preserve">14) </t>
  </si>
  <si>
    <t xml:space="preserve">15) </t>
  </si>
  <si>
    <t>1.</t>
  </si>
  <si>
    <t>2.</t>
  </si>
  <si>
    <t>4.</t>
  </si>
  <si>
    <t>5.</t>
  </si>
  <si>
    <t>6.</t>
  </si>
  <si>
    <t>7.</t>
  </si>
  <si>
    <t>3.</t>
  </si>
  <si>
    <t>8.</t>
  </si>
  <si>
    <t>9.</t>
  </si>
  <si>
    <t>10.</t>
  </si>
  <si>
    <t>IF YES (Risk)</t>
  </si>
  <si>
    <t>IF NO (Risk)</t>
  </si>
  <si>
    <t>IF NO (Benefit)</t>
  </si>
  <si>
    <t>ID</t>
  </si>
  <si>
    <t>AUTO TEXT</t>
  </si>
  <si>
    <t>[1]</t>
  </si>
  <si>
    <t>[2b]</t>
  </si>
  <si>
    <t>[2a]</t>
  </si>
  <si>
    <t>[2c]</t>
  </si>
  <si>
    <t>[2d]</t>
  </si>
  <si>
    <t>*</t>
  </si>
  <si>
    <t>TRANSLATED VALUES</t>
  </si>
  <si>
    <t>TRANSLATED VALUE</t>
  </si>
  <si>
    <t>G. QUESTIONS</t>
  </si>
  <si>
    <t>NOTES</t>
  </si>
  <si>
    <t>IF, AUTO Q</t>
  </si>
  <si>
    <t>IF, AUTO NOTES</t>
  </si>
  <si>
    <t>Herramienta de Beneficios y Riesgos (BeRT) v2:</t>
  </si>
  <si>
    <t>Apoyando a los países a adoptar y respetar las salvaguardas de Cancún</t>
  </si>
  <si>
    <t>Presentación</t>
  </si>
  <si>
    <r>
      <t xml:space="preserve"> La herramienta de beneficios y riesgos BeRT</t>
    </r>
    <r>
      <rPr>
        <vertAlign val="superscript"/>
        <sz val="11"/>
        <color theme="1"/>
        <rFont val="Calibri"/>
        <family val="2"/>
        <scheme val="minor"/>
      </rPr>
      <t>[1]</t>
    </r>
    <r>
      <rPr>
        <sz val="11"/>
        <color theme="1"/>
        <rFont val="Calibri"/>
        <family val="2"/>
        <scheme val="minor"/>
      </rPr>
      <t xml:space="preserve"> (por sus siglas en inglés), ha sido diseñada para ayudar a los países a:
</t>
    </r>
  </si>
  <si>
    <r>
      <t>• Identificar los beneficios y riesgos asociados a las acciones REDD+, en el contexto de las salvaguardas de Cancún.
• Determinar hasta qué grado, las políticas, leyes y reglamentos (PLR) ya existentes en el país, promueven los beneficios identificados o abordan los riesgos identificados.
• Identificar vacíos en el marco de PLR, que deberán ser abordados para tener en cuenta y respetar las salvaguardas de Cancún en la implementación de REDD+.
• Utilizar la información sobre los beneficios y riesgos de acciones u opciones concretas de REDD+ para informar las decisiones sobre qué acciones incluir en la estrategia REDD+.
• Proveer contenido para ser utilizado en el resumen de información sobre cómo los países están abordando y respetando las salvaguardas a través de PLR ya existentes</t>
    </r>
    <r>
      <rPr>
        <vertAlign val="superscript"/>
        <sz val="11"/>
        <color theme="1"/>
        <rFont val="Calibri"/>
        <family val="2"/>
        <scheme val="minor"/>
      </rPr>
      <t>[2a-2d]</t>
    </r>
    <r>
      <rPr>
        <sz val="11"/>
        <color theme="1"/>
        <rFont val="Calibri"/>
        <family val="2"/>
        <scheme val="minor"/>
      </rPr>
      <t>.</t>
    </r>
  </si>
  <si>
    <t>FORMATO:</t>
  </si>
  <si>
    <t>Módulo 1 – Documentación de las acciones REDD+ potenciales</t>
  </si>
  <si>
    <t>Módulo 2 – Identificación de beneficios y riesgos derivados de las acciones REDD+</t>
  </si>
  <si>
    <t>Módulo 3 – Identificación de políticas, leyes y reglamentos pertinentes</t>
  </si>
  <si>
    <r>
      <rPr>
        <b/>
        <u/>
        <sz val="11"/>
        <color theme="1"/>
        <rFont val="Calibri"/>
        <family val="2"/>
        <scheme val="minor"/>
      </rPr>
      <t>Finalidad</t>
    </r>
    <r>
      <rPr>
        <b/>
        <sz val="11"/>
        <color theme="1"/>
        <rFont val="Calibri"/>
        <family val="2"/>
        <scheme val="minor"/>
      </rPr>
      <t xml:space="preserve">: </t>
    </r>
    <r>
      <rPr>
        <sz val="11"/>
        <color theme="1"/>
        <rFont val="Calibri"/>
        <family val="2"/>
        <scheme val="minor"/>
      </rPr>
      <t xml:space="preserve">Documentar las acciones REDD+ previstas en el país (o si estas aún no se han determinado, documentar las acciones REDD+ que podrían llegar a realizarse) y clasificarlas según la lista de las 5 actividades REDD+ de la CMNUCC.
</t>
    </r>
    <r>
      <rPr>
        <b/>
        <u/>
        <sz val="11"/>
        <color theme="1"/>
        <rFont val="Calibri"/>
        <family val="2"/>
        <scheme val="minor"/>
      </rPr>
      <t>Resultado</t>
    </r>
    <r>
      <rPr>
        <b/>
        <sz val="11"/>
        <color theme="1"/>
        <rFont val="Calibri"/>
        <family val="2"/>
        <scheme val="minor"/>
      </rPr>
      <t xml:space="preserve">: </t>
    </r>
    <r>
      <rPr>
        <sz val="11"/>
        <color theme="1"/>
        <rFont val="Calibri"/>
        <family val="2"/>
        <scheme val="minor"/>
      </rPr>
      <t>Tabla de acciones REDD+.</t>
    </r>
  </si>
  <si>
    <r>
      <rPr>
        <b/>
        <u/>
        <sz val="11"/>
        <color theme="1"/>
        <rFont val="Calibri"/>
        <family val="2"/>
        <scheme val="minor"/>
      </rPr>
      <t>Finalidad</t>
    </r>
    <r>
      <rPr>
        <b/>
        <sz val="11"/>
        <color theme="1"/>
        <rFont val="Calibri"/>
        <family val="2"/>
        <scheme val="minor"/>
      </rPr>
      <t>:</t>
    </r>
    <r>
      <rPr>
        <sz val="11"/>
        <color theme="1"/>
        <rFont val="Calibri"/>
        <family val="2"/>
        <scheme val="minor"/>
      </rPr>
      <t xml:space="preserve"> Identificar los posibles beneficios y riesgos de las acciones REDD+ documentadas en el Módulo 1.
</t>
    </r>
    <r>
      <rPr>
        <b/>
        <u/>
        <sz val="11"/>
        <color theme="1"/>
        <rFont val="Calibri"/>
        <family val="2"/>
        <scheme val="minor"/>
      </rPr>
      <t>Resultado</t>
    </r>
    <r>
      <rPr>
        <b/>
        <sz val="11"/>
        <color theme="1"/>
        <rFont val="Calibri"/>
        <family val="2"/>
        <scheme val="minor"/>
      </rPr>
      <t>:</t>
    </r>
    <r>
      <rPr>
        <sz val="11"/>
        <color theme="1"/>
        <rFont val="Calibri"/>
        <family val="2"/>
        <scheme val="minor"/>
      </rPr>
      <t xml:space="preserve"> Tabla de posibles beneficios y riesgos para cada una de las salvaguardas de Cancún, incluyendo una evaluación cualitativa del impacto y la probabilidad de los beneficios y riesgos identificados.</t>
    </r>
  </si>
  <si>
    <r>
      <rPr>
        <b/>
        <u/>
        <sz val="11"/>
        <color theme="1"/>
        <rFont val="Calibri"/>
        <family val="2"/>
        <scheme val="minor"/>
      </rPr>
      <t>Finalidad</t>
    </r>
    <r>
      <rPr>
        <b/>
        <sz val="11"/>
        <color theme="1"/>
        <rFont val="Calibri"/>
        <family val="2"/>
        <scheme val="minor"/>
      </rPr>
      <t>:</t>
    </r>
    <r>
      <rPr>
        <sz val="11"/>
        <color theme="1"/>
        <rFont val="Calibri"/>
        <family val="2"/>
        <scheme val="minor"/>
      </rPr>
      <t xml:space="preserve"> Identificar las PLR ya existentes que abordan los beneficios y los riesgos; identificar vacíos de cobertura; y si existen PLR incompatibles con las salvaguardas.
</t>
    </r>
    <r>
      <rPr>
        <b/>
        <u/>
        <sz val="11"/>
        <color theme="1"/>
        <rFont val="Calibri"/>
        <family val="2"/>
        <scheme val="minor"/>
      </rPr>
      <t>Resultado</t>
    </r>
    <r>
      <rPr>
        <b/>
        <sz val="11"/>
        <color theme="1"/>
        <rFont val="Calibri"/>
        <family val="2"/>
        <scheme val="minor"/>
      </rPr>
      <t>:</t>
    </r>
    <r>
      <rPr>
        <sz val="11"/>
        <color theme="1"/>
        <rFont val="Calibri"/>
        <family val="2"/>
        <scheme val="minor"/>
      </rPr>
      <t xml:space="preserve"> Tabla de PLR ya existentes que abordan las salvaguardas de Cancún; evaluación del grado en que éstas abordan los beneficios y riesgos identificados; así como una lista de vacíos de las PLR.
</t>
    </r>
  </si>
  <si>
    <t>CÓMO UTILIZAR LA HERRAMIENTA:</t>
  </si>
  <si>
    <t>CONSEJOS:</t>
  </si>
  <si>
    <t>La herramienta BeRT ha sido diseñada para ser lo más sencilla y fácil de utilizar posible. Aunque seguramente se pueden completar los módulos de BeRT sin necesidad de más orientación, se recomienda que a la hora de utilizar la herramienta, el usuario haga referencia al documento:
Este documento contiene información general e instrucciones detalladas para cada uno de los módulos de BeRT.</t>
  </si>
  <si>
    <t>¿Ha activado la función de Macros?</t>
  </si>
  <si>
    <t>Objetivo:</t>
  </si>
  <si>
    <t>La finalidad de este Módulo es identificar y documentar las acciones REDD+ previstas en el país; o si éstas aún no se han determinado, las acciones REDD+ que podrían llegar a realizarse.
Es necesario completar este módulo antes de comenzar a trabajar con los Módulos 2 y 3.</t>
  </si>
  <si>
    <t>Resultado:</t>
  </si>
  <si>
    <t>Tabla de acciones REDD+.</t>
  </si>
  <si>
    <t>Modo de empleo:</t>
  </si>
  <si>
    <t>• Ingresar las posibles acciones REDD+ y clasificarlas según las cinco actividades REDD+ de la Tabla 1. Se puede seleccionar más de una opción para cada acción.
• El Anexo 1 de la Guía del Usuario muestra una tipología de posibles acciones REDD+ para las cinco actividades REDD+. No obstante, deben prevalecer las opiniones del país respecto a las posibles acciones REDD+. 
• Se podrán añadir también acciones que conllevan a crear condiciones favorables para REDD+, en caso de que éstas sean pertinentes para los beneficios y riesgos en la fase de implementación.
• Al pulsar en el botón “Vista previa” aparecerán las tablas de resultados, desde donde se podrán imprimir los resultados y seguir con el Módulo 2.</t>
  </si>
  <si>
    <t>Tabla 1: Relevancia de las acciones REDD+ frente a las cinco actividades REDD+</t>
  </si>
  <si>
    <t>Posibles acciones REDD+</t>
  </si>
  <si>
    <t>Reducción de las emisiones debidas a la deforestación</t>
  </si>
  <si>
    <t>Reducción de las emisiones debidas a la degradación de los bosques</t>
  </si>
  <si>
    <t>Conservación de las reservas forestales de carbono</t>
  </si>
  <si>
    <t>Gestión sostenible de los bosques</t>
  </si>
  <si>
    <t>Incremento de las reservas forestales de carbono</t>
  </si>
  <si>
    <t>Relevancia frente a las actividades REDD+</t>
  </si>
  <si>
    <t>Condiciones favorables para las medidas REDD+</t>
  </si>
  <si>
    <t>Seleccionar una actividad del Módulo 1:</t>
  </si>
  <si>
    <t>General.</t>
  </si>
  <si>
    <t>El objetivo es evaluar rápidamente los posibles beneficios y riesgos de las acciones REDD+ documentadas en el Módulo 1. Esta información se utilizará en el Módulo 3 para determinar hasta qué punto las PLR cubren las salvaguardas de Cancún. Este Módulo está estructurado utilizando las salvaguardas de Cancún. Para cada salvaguarda, se pide a los participantes que identifiquen los posibles beneficios y riesgos de las distintas acciones REDD+. Estos beneficios y riesgos se utilizarán posteriormente en el análisis de vacíos de las PLR existentes (Módulo 3).</t>
  </si>
  <si>
    <t>Tabla de posibles beneficios y riesgos para cada una de las salvaguardas de Cancún, incluyendo una evaluación cualitativa del impacto y la probabilidad de los beneficios y riesgos identificados.</t>
  </si>
  <si>
    <t>• Se analizan las salvaguardas una por una. Seleccionar la primera salvaguarda para la cual se analizarán los posibles beneficios y riesgos de las acciones REDD+ identificadas en el Módulo 1.
• Dedicar un minuto a revisar los aspectos clave asociados a esa salvaguarda.
• Utilizar las preguntas guía facilitadas como punto de partida para analizar los beneficios y riesgos en el contexto del país.
• Al contestar “Sí” o “No”  a las preguntas guía, es posible generar automáticamente beneficios y riesgos potenciales para dicha salvaguarda, en la tabla siguiente. Estos beneficios y riegos deberán ser revisados para que se ajusten al contexto del país, y sean luego asignados a una acción REDD+ concreta. Si el beneficio o riesgo no pertenece a una acción REDD+ específica, se le puede clasificar como “General”.
• Añadir cualquier otro beneficio y riesgo que pudiera ser relevantes para esa salvaguarda.
• Asignar una clasificación de probabilidad e impacto de ocurrencia, para cada beneficio y riesgo.</t>
  </si>
  <si>
    <t>Salvaguarda (a)</t>
  </si>
  <si>
    <t>Salvaguarda (b)</t>
  </si>
  <si>
    <t>Salvaguarda (c)</t>
  </si>
  <si>
    <t>Salvaguarda (d)</t>
  </si>
  <si>
    <t>Salvaguarda (e)</t>
  </si>
  <si>
    <t>Salvaguarda (f)</t>
  </si>
  <si>
    <t>Salvaguarda (g)</t>
  </si>
  <si>
    <t>La complementariedad o compatibilidad de las medidas [REDD+] con los objetivos de los programas forestales nacionales y de las convenciones y los acuerdos internacionales sobre la materia.</t>
  </si>
  <si>
    <t>La transparencia y eficacia de las estructuras de gobernanza forestal nacional, teniendo en cuenta la legislación y la soberanía nacionales.</t>
  </si>
  <si>
    <t>El respeto de los conocimientos y los derechos de los pueblos indígenas y los miembros de las comunidades locales, tomando en consideración las obligaciones internacionales pertinentes y las circunstancias y la legislación nacionales, y teniendo presente que la Asamblea General de las Naciones Unidas ha aprobado la Declaración de las Naciones Unidas sobre los derechos de los pueblos indígenas.</t>
  </si>
  <si>
    <t>La participación plena y efectiva de las partes interesadas, en particular la de los pueblos indígenas y las comunidades locales, en las medidas mencionadas en los párrafos 70 y 72 de la presente decisión.</t>
  </si>
  <si>
    <t>La compatibilidad de las medidas [REDD+] con la conservación de los bosques naturales y la diversidad biológica, velando por que las que se indican en el párrafo 70 de la presente decisión no se utilicen para la conversión de bosques naturales, sino que sirvan, en cambio, para incentivar la protección y la conservación de esos bosques y los servicios derivados de sus ecosistemas y para potenciar otros beneficios sociales y ambientales.</t>
  </si>
  <si>
    <t>La adopción de medidas para hacer frente a los riesgos de reversión.</t>
  </si>
  <si>
    <t>La adopción de medidas para reducir el desplazamiento de las emisiones.</t>
  </si>
  <si>
    <t>Coherencia con los objetivos nacionales y los acuerdos internacionales.</t>
  </si>
  <si>
    <t>Transparencia y eficacia de las estructuras de gobernanza nacional y soberanía.</t>
  </si>
  <si>
    <t>Respeto por los conocimientos y los derechos de los pueblos indígenas y las comunidades locales.</t>
  </si>
  <si>
    <t>Participación plena y efectiva de las partes interesadas.</t>
  </si>
  <si>
    <t>Bosques naturales, diversidad biológica y mejora de beneficios.</t>
  </si>
  <si>
    <t>Hacer frente a los riesgos de reversión.</t>
  </si>
  <si>
    <t>Reducir el desplazamiento de emisiones.</t>
  </si>
  <si>
    <t>• Revisar los aspectos clave
•Contestar “Sí” o “No” a las Preguntas guía (según corresponda). En caso no se cuente con la información necesaria para responder a la pregunta, se puede elegir “No sabe”.
• Importar Beneficios y Riesgos a la Tabla 2. 
• Revisar y modificar los beneficios y riesgos generados automáticamente para asegurar que son apropiados al contexto nacional, y luego asignarlos a acciones REDD+ concretas. Si más de una acción está asociada con el beneficio o riesgo, copiar y pegar el texto del beneficio o riesgo en una de las líneas vacías. Si el beneficio o riesgo no pertenece a una acción REDD+ específica, se le puede clasificar como “General”.
• Añadir cualquier otro beneficio y riesgo pertinente para la salvaguarda.
• Asignar una probabilidad e impacto a cada beneficio o riesgo.</t>
  </si>
  <si>
    <t>Coherencia con los compromisos internacionales sobre el clima; contribución a los objetivos de las políticas nacionales sobre el clima, incluyendo las estrategias de mitigación y adaptación.</t>
  </si>
  <si>
    <t>Coherencia con la consecución de los Objetivos de Desarrollo del Milenio y los Objetivos de Desarrollo Sostenible post-2015; contribución a las estrategias nacionales de reducción de pobreza.</t>
  </si>
  <si>
    <t>Coherencia con los compromisos internacionales sobre el medio ambiente; contribución a las políticas nacionales de conservación de la biodiversidad (incluyendo las Estrategias Nacionales de Biodiversidad y Planes de Acción), y los objetivos de otras políticas sobre gestión ambiental y recursos naturales.</t>
  </si>
  <si>
    <t>Coherencia con las obligaciones del Estado en materia de derechos humanos bajo la ley internacional, incluyendo los nueve principales tratados internacionales sobre derechos humanos y el ILO 169, según sea el caso.</t>
  </si>
  <si>
    <t>Coordinación entre las agencias y los organismos de implementación de REDD+, programas forestales nacionales y políticas nacionales que formalizan los convenios y acuerdos internacionales relevantes.</t>
  </si>
  <si>
    <t>Coherencia con otras convenciones y acuerdos internacionales relevantes.</t>
  </si>
  <si>
    <t>Pulsar en el icono "-" a la izquierda para minimizar el texto.</t>
  </si>
  <si>
    <t>Pulsar en el icono "+" a la izquierda para ampliar el texto y repasar las preguntas guía.</t>
  </si>
  <si>
    <t>Pulsar en el icono "+" a la izquierda para ampliar el texto y repasar los aspectos clave.</t>
  </si>
  <si>
    <t>Preguntas guía:</t>
  </si>
  <si>
    <t>1.1.    Contribuyan de forma específica a lograr los objetivos del programa forestal nacional?</t>
  </si>
  <si>
    <t>1.2.    Contribuyan de forma específica a alcanzar los objetivos de políticas sobre adaptación al cambio climático (p.ej. restitución de cuencas degradadas para reducir el riesgo de inundaciones), u objetivos de mitigación del cambio climático?</t>
  </si>
  <si>
    <t>1.3.    Contribuyan de forma específica a lograr los Objetivos de Desarrollo del Milenio u otros compromisos internacionales de reducción de la pobreza?</t>
  </si>
  <si>
    <t>1.4.    Contribuyan de forma específica a lograr los objetivos del Convenio sobre la Diversidad Biológica (p.ej. mediante la restauración de bosques con especies nativas)?</t>
  </si>
  <si>
    <t>1.5   Tengan potencialmente impactos adversos inequitativos o discriminatorios sobre las poblaciones afectadas, en particular sobre las personas que viven en la pobreza o los individuos o grupos marginados o excluidos?</t>
  </si>
  <si>
    <t>2.1.    Otras estrategias para la mitigación del cambio climático (p.ej. sobre la necesidad de tierras o biomasa de madera para la producción de bioenergía, u otras fuentes de energías alternativas como la hidráulica o los parques eólicos)?</t>
  </si>
  <si>
    <t>2.2.    Las estrategias nacionales de reducción de pobreza (p.ej. planes de desarrollo de infraestructuras o agricultura)?</t>
  </si>
  <si>
    <t>2.3.    Otros objetivos de políticas y estrategias ambientales (p.ej. planes de bosques comunitarios o de producción bajo el programa forestal nacional, o mayor cobertura de áreas protegidas bajo la Estrategia Nacional de Biodiversidad y Plan de Acción)?</t>
  </si>
  <si>
    <t>2.4.    Las obligaciones del Estado en materia de derechos humanos bajo la ley internacional, incluyendo los nueve principales tratados internacionales sobre derechos humanos y el ILO 169?</t>
  </si>
  <si>
    <t>Posibilidad de conflicto entre REDD+ y otras actividades de mitigación del cambio climático. Favor proporcionar más detalles.</t>
  </si>
  <si>
    <t>Posibilidad de conflicto entre REDD+ y las estrategias nacionales de reducción de pobreza. Favor proporcionar más detalles.</t>
  </si>
  <si>
    <t>Posibilidad de conflicto entre REDD+ y otros objetivos de políticas y estrategias ambientales. Favor proporcionar más detalles.</t>
  </si>
  <si>
    <t>Posibilidad de conflicto entre REDD+ y las obligaciones del Estado en materia de derechos humanos. Favor proporcionar más detalles.</t>
  </si>
  <si>
    <t>Contestar a cada una de las preguntas siguientes pulsando en la respuesta que corresponda:</t>
  </si>
  <si>
    <t>Sí</t>
  </si>
  <si>
    <t>No</t>
  </si>
  <si>
    <t>No sabe</t>
  </si>
  <si>
    <t>Tabla 2:</t>
  </si>
  <si>
    <t>Beneficios y Riesgos relevantes para la</t>
  </si>
  <si>
    <t>Beneficios relevantes para la salvaguarda</t>
  </si>
  <si>
    <t>Acciones REDD+ del Módulo 1 (puede que no todas las acciones tengan beneficios para esta salvaguarda)</t>
  </si>
  <si>
    <t>Beneficios</t>
  </si>
  <si>
    <t>Clasificación de beneficios</t>
  </si>
  <si>
    <t>Probabilidad</t>
  </si>
  <si>
    <t>Impacto</t>
  </si>
  <si>
    <t>Riesgos relevantes para la salvaguarda</t>
  </si>
  <si>
    <t>Acciones REDD+ del Módulo 1 (puede que no todas las acciones tengan riesgos para esta salvaguarda)</t>
  </si>
  <si>
    <t>Riesgos</t>
  </si>
  <si>
    <t>Clasificación de riesgos</t>
  </si>
  <si>
    <t>PULSAR PARA VER UN EJEMPLO:</t>
  </si>
  <si>
    <t>(Para ver un ejemplo de riesgo, seleccionar una acción REDD+ de la lista desplegable a la izquierda.)</t>
  </si>
  <si>
    <t>(Para ver un ejemplo de beneficio, seleccionar una acción REDD+ de la lista desplegable a la izquierda.)</t>
  </si>
  <si>
    <t>Reforestación.</t>
  </si>
  <si>
    <t>Contribuye al objetivo de la Política Forestal Nacional sobre cobertura de bosques (p.ej. 33%  en India).</t>
  </si>
  <si>
    <t>Hay duplicaciones en las áreas designadas como bosques de producción y bosques  de protección. Los retrasos y la confusión consiguientes dificultan la efectividad de la gestión y generan conflictos locales.</t>
  </si>
  <si>
    <t>Los esfuerzos por una mejor coordinación iniciados con el proceso REDD+ redundan en una mejor comunicación entre ministerios y mayor coherencia entre las políticas sectoriales en general.</t>
  </si>
  <si>
    <t>Gestión de incendios.</t>
  </si>
  <si>
    <t>La reducción en la frecuencia de incendios hasta niveles muy inferiores a los que se producirían de forma natural da lugar a cambios en la estructura y la función de los ecosistemas (p.ej. de sabanas a bosques). Esto puede dificultar a su vez la consecución de los compromisos adoptados de acuerdo a la Convenio sobre la Diversidad Biológica (CDB).</t>
  </si>
  <si>
    <t>Seleccionar:</t>
  </si>
  <si>
    <t>• Alta</t>
  </si>
  <si>
    <t>• Media</t>
  </si>
  <si>
    <t>• Baja</t>
  </si>
  <si>
    <t>• Alto</t>
  </si>
  <si>
    <t>• Medio</t>
  </si>
  <si>
    <t>• Bajo</t>
  </si>
  <si>
    <t>Media</t>
  </si>
  <si>
    <t>Alta</t>
  </si>
  <si>
    <t>Alto</t>
  </si>
  <si>
    <t>Acceso a la información.</t>
  </si>
  <si>
    <t>Rendición de cuentas.</t>
  </si>
  <si>
    <t>Tenencia de la tierra.</t>
  </si>
  <si>
    <t>Distribución equitativa de beneficios.</t>
  </si>
  <si>
    <t>La aplicación del estado de derecho.</t>
  </si>
  <si>
    <t>Acceso adecuado a la justicia, incluyendo procedimientos que pueden proporcionar un recurso efectivo en caso de infracción de los derechos, y para resolver conflictos (mecanismos de reclamos).</t>
  </si>
  <si>
    <t>La igualdad de género.</t>
  </si>
  <si>
    <t>Coherencia del marco jurídico, político y regulatorio al nivel nacional y sub-nacional, para la gobernanza forestal transparente y eficaz.</t>
  </si>
  <si>
    <t>Los riesgos de corrupción.</t>
  </si>
  <si>
    <t>Asignación de recursos/capacidad de cumplir el mandato institucional.</t>
  </si>
  <si>
    <t>La participación en los procesos de toma de decisiones.</t>
  </si>
  <si>
    <t>1.1.    Generen y compartan información relevante y oportuna (información financiera, información sobre los procesos de toma de decisiones, procesos de licitación y adquisiciones, etc.) con partes interesadas en el idioma y el formato adecuados?</t>
  </si>
  <si>
    <t>1.2.    Creen estructuras de toma de decisiones sobre organización forestal nuevas o mejoradas, con roles y responsabilidades claros y claramente definidos?</t>
  </si>
  <si>
    <t>1.3.    Se vigilen en base a un conjunto de objetivos claros, mensurables y acotados en el tiempo?</t>
  </si>
  <si>
    <t>1.4.    Se vean enmarcadas o codificadas por sistemas legales o normativos dotados de los medios necesarios para poder ser aplicados?</t>
  </si>
  <si>
    <t>1.5.    Crear y aplicar sanciones adecuadas?</t>
  </si>
  <si>
    <t>1.6.    Estén salvaguardadas frente a los riesgos de corrupción mediante medidas adicionales específicas de detección, prevención y sanción?</t>
  </si>
  <si>
    <t>1.7.    Tengan las capacidades adecuadas (individuales, institucionales, colaborativas, y financieras) para ser implementadas de manera efectiva?</t>
  </si>
  <si>
    <t>1.8.    Tengan impactos adversos inequitativos sobre igualdad de género y/o la situación de las mujeres y las niñas?</t>
  </si>
  <si>
    <t>1.9.    Discriminen a las mujeres u otros grupos por razones de género, especialmente en relación a la participación en el diseño e implementación, o en el acceso a oportunidades y beneficios?</t>
  </si>
  <si>
    <t>1.10.     Tengan impactos que puedan afectar adversamente la capacidad de las mujeres y hombres de utilizar, desarrollar, y proteger los recursos naturales, teniendo en cuenta los diferentes roles y posiciones de las mujeres y hombres para acceder a bienes y servicios ambientales?</t>
  </si>
  <si>
    <t>Posibilidad de mitigar las duplicaciones en los procesos de toma de decisiones y aumentar la transparencia y la eficacia en los procesos de toma de decisiones. Favor proporcionar más detalles.</t>
  </si>
  <si>
    <t>Posibilidad de una mayor participación a través de un marco legal o normativo claro y fácil de entender que fije unas normas de juego claras, y una aplicación efectiva para generar confianza en el proceso. Favor proporcionar más detalles.</t>
  </si>
  <si>
    <t>Posibilidad de que las sanciones tengan una función disuasoria frente a la corrupción e inyecten confianza en el sistema, siempre y cuando se apliquen de forma justa y sin influencias indebidas. Favor proporcionar más detalles.</t>
  </si>
  <si>
    <t>Posibilidad de evitar el uso indebido de poder y de fondos para incrementar la confianza de las partes interesadas en el sistema, alentando la apropiación. Favor proporcionar más detalles.</t>
  </si>
  <si>
    <t>La falta de intercambio de información oportuna y en el formato adecuado con las partes interesadas puede generar ineficacias, abuso de poder y conflictos. Favor proporcionar más detalles.</t>
  </si>
  <si>
    <t>Riesgo potencial de duplicidades y la perpetuación de estructuras de toma de decisiones no transparentes. Favor proporcionar más detalles.</t>
  </si>
  <si>
    <t>Posibles abusos de poder para ganancia personal por falta de sanciones adecuadas. Favor proporcionar más detalles.</t>
  </si>
  <si>
    <t>Posibilidad de abuso de poder, reparto inequitativo de beneficios, y desconfianza a nivel local y de financiación. Favor proporcionar más detalles.</t>
  </si>
  <si>
    <t>Posibilidad de crear expectativas que luego no puedan cumplirse por falta de capacidad, generando desconfianza. Favor proporcionar más detalles.</t>
  </si>
  <si>
    <t>Posibilidad de impactos adversos inequitativos sobre igualdad de género y/o la situación de las mujeres y las niñas. Favor proporcionar más detalles.</t>
  </si>
  <si>
    <t>Mayor descentralización y delegación de poderes (con roles y responsabilidades claramente definidas) en la gestión forestal sostenible redunda en sistemas de gobernanza y rendición de cuentas más efectivos y eficaces.</t>
  </si>
  <si>
    <t>La falta de capacidad para la aplicación de leyes y reglamentos existentes puede fortalecer los incentivos para los motores de la deforestación y afectar negativamente la confianza de las partes interesadas en el proceso REDD+.</t>
  </si>
  <si>
    <t>Reducir el número de licencias nuevas para concesiones de plantaciones.</t>
  </si>
  <si>
    <t>Si el proceso de licitación de concesiones de plantaciones se hace de manera transparente, la vigilancia será más sencilla al haber menor número de concesiones.</t>
  </si>
  <si>
    <t>El menor número de licencias se conceden únicamente a los actores más poderosos e influyentes.</t>
  </si>
  <si>
    <t>Definición/determinación de los pueblos indígenas y las comunidades locales.</t>
  </si>
  <si>
    <t>Reconocimiento y asignación de derechos a la tierra, los territorios y los recursos.</t>
  </si>
  <si>
    <t>Derecho de compensación y/u otros remedios por reasentamientos involuntarios y/o desplazamiento económico.</t>
  </si>
  <si>
    <t>Derecho a compartir de los beneficios, cuando proceda.</t>
  </si>
  <si>
    <t>Derecho a la autodeterminación.</t>
  </si>
  <si>
    <t>Derecho a participar en la toma de decisiones sobre asuntos que les afecten.</t>
  </si>
  <si>
    <t>Consentimiento libre, previo e informado (CLPI).</t>
  </si>
  <si>
    <t>Reconocimiento y protección del conocimiento tradicional, patrimonio cultural y propiedad intelectual de los pueblos indígenas y comunidades locales.</t>
  </si>
  <si>
    <t>1.1.    Potencialmente afecten los derechos, las tierras y los territorios de los pueblos indígenas y/o comunidades locales (independientemente de que los pueblos indígenas posean los títulos legales de tales áreas)?</t>
  </si>
  <si>
    <t>1.2.    Involucren el uso y/o el desarrollo comercial de los recursos naturales en tierras o territorios reclamados por los pueblos indígenas y/o comunidades locales?</t>
  </si>
  <si>
    <t>1.3.    Potencialmente provoquen el desalojo forzoso o el desplazamiento físico total o parcial de los pueblos indígenas y/o comunidades locales, incluyendo, a través de restricciones de acceso a las tierras, territorios, y recursos?</t>
  </si>
  <si>
    <t>1.4.    Potencialmente provoquen el desplazamiento económico de los pueblos indígenas y/o comunidades locales (p.ej. la perdida de los bienes o el acceso a recursos debido a la adquisición de tierras o restricciones de acceso – aun en la ausencia de reubicación física)?</t>
  </si>
  <si>
    <t>1.5.    Afecten adversamente las prioridades de desarrollo de los pueblos indígenas y/o las comunidades locales, tal como definidas por ellos?</t>
  </si>
  <si>
    <t>1.6.    Potencialmente afecten los medios de vida tradicionales, la sobrevivencia física y cultural de los pueblos indígenas y/o las comunidades locales?</t>
  </si>
  <si>
    <t>1.7.    Potencialmente afecten el patrimonio cultural de los pueblos indígenas y/o comunidades locales, incluyendo, a través de la comercialización o uso de su conocimiento tradicional y prácticas tradicionales?</t>
  </si>
  <si>
    <t>1.9.        Potencialmente afecten sistemas de tenencia de la tierra y/o derechos de propiedad común/patrones tradicionales a la tierra, territorios y/o recursos?</t>
  </si>
  <si>
    <t>1.10.     Potencialmente discriminen a los pueblos indígenas y/o las comunidades locales con respecto a la participación en el diseño e implementación, o al acceso a oportunidades y beneficios?</t>
  </si>
  <si>
    <t>Fortalecer la aplicación de la legislación forestal.</t>
  </si>
  <si>
    <t>Derechos de uso fortalecidos.</t>
  </si>
  <si>
    <t>Debido a prácticas corruptas, se perseguirá a los pueblos indígenas y las comunidades que dependen de los bosques.</t>
  </si>
  <si>
    <t>Cancelar las concesiones de explotación maderera.</t>
  </si>
  <si>
    <t>Menor grado de invasión de las tierras de pueblos indígenas.</t>
  </si>
  <si>
    <t>Menos empleo para los pueblos indígenas y comunidades locales.</t>
  </si>
  <si>
    <t>Plantar 100.000 hectáreas de plantaciones en terrenos baldíos.</t>
  </si>
  <si>
    <t>Menos extensiones de tierra para pastos.</t>
  </si>
  <si>
    <t>Participación plena y efectiva de las partes interesadas pertinentes.</t>
  </si>
  <si>
    <t>Legitimidad y rendición de cuentas de los organismos que representan a las partes interesadas pertinentes.</t>
  </si>
  <si>
    <t>Plataformas o mecanismos participativos.</t>
  </si>
  <si>
    <t>Acceso a la justicia, mecanismos de quejas.</t>
  </si>
  <si>
    <t>Transparencia y acceso a la información sobre REDD+.</t>
  </si>
  <si>
    <t>3.       ¿Se ha creado un proceso o plataforma para que las partes interesadas pertinentes participen de forma plena y efectiva? (p.ej. en una manera sensible al género y a la cultura, no discriminatoria e inclusiva).</t>
  </si>
  <si>
    <t>5.       ¿Las partes interesadas pertinentes han identificado sus propias estructuras de representación, con sus respectivos representantes?</t>
  </si>
  <si>
    <t>Posibilidad de mejorar las estructuras de participación/rendición de cuentas. Favor proporcionar más detalles.</t>
  </si>
  <si>
    <t>Posibilidad de mejorar las estructuras y reglamentos de gobernanza y participación. Favor proporcionar más detalles.</t>
  </si>
  <si>
    <t>Posibilidad de mayor rendición de cuentas a través de mecanismos o procedimientos mejorados para una gestión más efectiva de las quejas. Favor proporcionar más detalles.</t>
  </si>
  <si>
    <t>Posibilidad de fortalecer el reconocimiento de los derechos de los pueblos indígenas y/o de las comunidades locales, incluyendo el derecho al CLPI. Favor proporcionar más detalles.</t>
  </si>
  <si>
    <t>Mayor probabilidad de conflictos y críticas de las partes interesadas pertinentes durante la implementación de REDD+. Favor proporcionar más detalles</t>
  </si>
  <si>
    <t>Mayor probabilidad de que los conflictos entre partes interesadas se agraven por falta de mecanismos o procedimientos para gestionar las quejas de forma efectiva. Favor proporcionar más detalles.</t>
  </si>
  <si>
    <t>Posibilidad de que no exista una estructura de participación realmente representativa, lo que conllevaría menor capacidad para garantizar la participación plena y efectiva de las partes interesadas pertinentes y aumentaría el riesgo de conflicto entre las partes interesadas. Favor proporcionar más detalles.</t>
  </si>
  <si>
    <t>Garantizar la participación de las partes interesadas en los procesos REDD+, puede aumentar las oportunidades de participación de una manera más amplia, mediante el establecimiento de mecanismos pertinentes.</t>
  </si>
  <si>
    <t>El fracaso de no proporcionar la información adecuada a las partes interesadas, puede obstaculizar su capacidad de participar de una manera efectiva y significativa, causando frustración con el proceso REDD+.</t>
  </si>
  <si>
    <t>Extensión del manejo forestal comunitario.</t>
  </si>
  <si>
    <t>La extensión del manejo forestal comunitario puede aumentar el número y los grupos de las partes interesadas involucradas en la toma de decisiones relacionada con los bosques locales.</t>
  </si>
  <si>
    <t>Consulta (condición habilitante)</t>
  </si>
  <si>
    <t>El grupo consultado puede no ser representativo de todas las partes interesadas.</t>
  </si>
  <si>
    <t>Definición de bosques naturales y comprensión de la distribución de bosques naturales.</t>
  </si>
  <si>
    <t>Comprensión de los posibles impactos de las opciones de políticas REDD+ sobre la biodiversidad y los servicios ecosistémicos.</t>
  </si>
  <si>
    <t>Conservación de los bosques naturales; prevención de la degradación o conversión a bosques plantados (salvo en el contexto de la restauración de bosques).</t>
  </si>
  <si>
    <t>Gestión de bosques plantados y naturales para mantener o restaurar la biodiversidad y los servicios ecosistémicos (p.ej. control de la erosión del suelo, pureza del agua, productos forestales no madereros).</t>
  </si>
  <si>
    <t>Identificación y mejora de los beneficios sociales (p.ej. mejora de medios de vida, distribución de beneficios).</t>
  </si>
  <si>
    <t>Conservación de la biodiversidad fuera de los bosques.</t>
  </si>
  <si>
    <t xml:space="preserve">1.1.    Redunden en una mejor conservación de la biodiversidad, los bosques naturales y sus servicios ecosistémicos, como: </t>
  </si>
  <si>
    <t>1.1.2. Evitar la erosión del suelo y mantener la calidad del agua (p.ej. por reducción del desbroce de bosques o de explotación intensiva en laderas empinadas y bosques ribereños)?</t>
  </si>
  <si>
    <t>1.2.    Comporten riesgos para la conservación de la biodiversidad, los bosques naturales y los servicios ecosistémicos por:</t>
  </si>
  <si>
    <t>1.2.1. Conversión (p.ej. establecimiento de plantaciones en bosques degradados o secundarios)?</t>
  </si>
  <si>
    <t>1.2.2. Degradación de la biodiversidad y los servicios ecosistémicos (p.ej. mediante la intensificación del uso de los bosques, lo que incrementaría la presión por la caza sobre especies vulnerables, o mediante el favorecimiento de especies arbóreas altamente productivas a expensas de la diversidad de especies)?</t>
  </si>
  <si>
    <t>1.3.2. Efectos no buscados en terrenos colindantes (p.ej. de la dispersión de pesticidas de la agricultura intensiva, la extracción de agua o incendios, resultantes dela gestión forestal)?</t>
  </si>
  <si>
    <t>1.3.3. Forestación en áreas de importancia para la conservación?</t>
  </si>
  <si>
    <t>1.4.    Comporten riesgos para la biodiversidad en otros países, al:</t>
  </si>
  <si>
    <t>1.4.1. Aumentar las importaciones de productos agrícolas para contrarrestar la caída en la producción nacional?</t>
  </si>
  <si>
    <t>1.4.2. Aumentar las importaciones de madera?</t>
  </si>
  <si>
    <t>1.4.3. Mejorar el acceso de las comunidades locales a los productos forestales, como leña, alimentos y plantas medicinales?</t>
  </si>
  <si>
    <t>2.2.    Mejoren la capacidad de las comunidades para adaptarse ante el cambio climático y reducir así su vulnerabilidad al cambio climático?</t>
  </si>
  <si>
    <t>2.3.    Proporcionen incentivos relacionados con la conservación de los bosques naturales y sus servicios ecosistémicos (p.ej. distribución de beneficios, pagos por servicios ecosistémicos (PSE))?</t>
  </si>
  <si>
    <t>2.4.    Proporcionen oportunidades de medios de vida a las comunidades locales (p.ej. empleo en proyectos subvencionados de regeneración natural, desarrollo de oportunidades alternativas de generación de ingresos que reduzcan las presiones sobre los bosques)?</t>
  </si>
  <si>
    <t>2.5.    Afecten negativamente los medios de vida locales (p.ej. pérdida de medios de vida por el cierre de industrias madereras o afines y barreras a la expansión agrícola)?</t>
  </si>
  <si>
    <t>2.6.    Conserven bosques y productos forestales de importancia tradicional y espiritual para las comunidades indígenas y locales (p.ej. conservación de lugares sagrados, plantas medicinales)?</t>
  </si>
  <si>
    <t>3.       ¿El programa REDD+ incentivará la conservación de los bosques otorgando prioridad a las intervenciones que reducen la conversión de los bosques naturales (p.ej. a la agricultura) frente a otras actividades REDD+?</t>
  </si>
  <si>
    <t>Posibles impactos negativos en la biodiversidad fuera de los bosques por cambios en el uso de la tierra. Favor proporcionar más detalles.</t>
  </si>
  <si>
    <t>Posibles impactos negativos en la biodiversidad fuera del área gestionada. Favor proporcionar más detalles.</t>
  </si>
  <si>
    <t>Posibles efectos negativos en la biodiversidad fuera de los bosques por la forestación en áreas de importancia para la conservación. Favor proporcionar más detalles.</t>
  </si>
  <si>
    <t>Posibles efectos negativos en la biodiversidad de otros países por cambios en el uso de la tierra o intensificación en la producción agrícola. Favor proporcionar más detalles.</t>
  </si>
  <si>
    <t>Posibles efectos negativos en la biodiversidad forestal en otros países por el incremento de la explotación maderera. Favor proporcionar más detalles.</t>
  </si>
  <si>
    <t>Posibilidad de impactos negativos sobre la capacidad de las comunidades locales a acceder y beneficiarse de los productos forestales. Favor proporcionar más detalles.</t>
  </si>
  <si>
    <t>Posibles riesgos para los bosques y los productos forestales de importancia tradicional y espiritual.</t>
  </si>
  <si>
    <t>Posibles efectos negativos para los medios de vida y el desarrollo local. </t>
  </si>
  <si>
    <t>Posibilidad de protección de las áreas forestales y los productos forestales de importancia tradicional y espiritual.</t>
  </si>
  <si>
    <t>Posibles impactos negativos en los servicios ecosistémicos y la biodiversidad forestal por la tala de bosques. Favor proporcionar más detalles.</t>
  </si>
  <si>
    <t>Posibilidad de mejora en la conservación forestal por una menor degradación de los bosques naturales. Favor proporcionar más detalles.</t>
  </si>
  <si>
    <t>Como consecuencia del trabajo de sensibilización del programa REDD+, las comunidades locales y las empresas privadas entienden mejor el valor de los servicios ecosistémicos de los bosques y los incorporan en su planificación. Los servicios ecosistémicos están mejor cuidados.</t>
  </si>
  <si>
    <t>Como consecuencia de información limitada sobre el valor de los bosques para la biodiversidad y los servicios ecosistémicos, la planificación e implementación de REDD+ se centra principalmente en la reducción de emisiones, y se pierden las oportunidades de sinergias.</t>
  </si>
  <si>
    <t>Planificación y coordinación a nivel paisajístico.</t>
  </si>
  <si>
    <t>Forestación.</t>
  </si>
  <si>
    <t>La forestación de un ecosistema de pastizales con alto valor en biodiversidad, conlleva a pérdidas en la cría de las poblaciones de aves.</t>
  </si>
  <si>
    <t>La planificación que prioriza la protección de los bosques naturales disminuye la  disponibilidad de productos forestales no maderables.</t>
  </si>
  <si>
    <t>Favor tomar nota que en vista que esta salvaguarda se enfoca en los riesgos, los beneficios no se consideran para esta salvaguarda.
• Revisar los aspectos clave
•Contestar “Sí” o “No” a las Preguntas guía (según corresponda). En caso no se cuente con la información necesaria para responder a la pregunta, se puede elegir “No sabe”.
• Importar Riesgos a la Tabla 2. 
• Revisar y modificar los riesgos generados automáticamente para asegurar que son apropiados al contexto nacional, y luego asignarlos a acciones REDD+ concretas. Si más de una acción está asociada con el riesgo, copiar y pegar el texto del riesgo en una de las líneas vacías. Si el riesgo no pertenece a una acción REDD+ específica, se puede clasificarle como “General”.
• Añadir cualquier otro riesgo pertinente para la salvaguarda.
• Asignar una probabilidad e impacto a cada riesgo.</t>
  </si>
  <si>
    <t>Sistema Nacional de Monitoreo Forestal (SNMF) puede ser diseñado para detectar y proporcionar información sobre reversiones.</t>
  </si>
  <si>
    <t>Escenarios de referencia plausibles para REDD + que proporcionen una indicación razonable del riesgo de deforestación en la ausencia de REDD+. Si esto es subestimado, éxitos de REDD + pueden estar en mayor riesgo de reversión.</t>
  </si>
  <si>
    <t>1.1.    Al cambio climático (p.ej. sequías e inundaciones más frecuentes)?</t>
  </si>
  <si>
    <t>1.2.    A los incendios?</t>
  </si>
  <si>
    <t>1.3.    Al fracaso institucional?</t>
  </si>
  <si>
    <t>1.4.    A la proyección de tendencias demográficas y cambios en las demandas sobre la tierra, incluido por el comercio internacional?</t>
  </si>
  <si>
    <t>Posibilidad de regresión de las reducciones en las emisiones o del secuestro de carbono logrado como consecuencia del cambio climático. Favor proporcionar más detalles.</t>
  </si>
  <si>
    <t>Posibilidad de regresión de las reducciones en las emisiones o del secuestro de carbono logrado como consecuencia de incendios. Favor proporcionar más detalles.</t>
  </si>
  <si>
    <t>Posibilidad de regresión de las reducciones en las emisiones o del secuestro de carbono logrado como consecuencia del fracaso institucional. Favor proporcionar más detalles.</t>
  </si>
  <si>
    <t>Posibilidad de regresión de las reducciones en las emisiones o del secuestro de carbono logrado como consecuencia de las tendencias demográficas y las demandas sobre la tierra. Favor proporcionar más detalles.</t>
  </si>
  <si>
    <t>Posibilidad de regresión de las reducciones en las emisiones como consecuencia de inestabilidad en los países vecinos. Favor proporcionar más detalles.</t>
  </si>
  <si>
    <t xml:space="preserve">Riesgos relevantes para la </t>
  </si>
  <si>
    <t>Las fluctuaciones en la disponibilidad de financiación para REDD+ suponen un riesgo de regresión en los logros.</t>
  </si>
  <si>
    <t>Forestación de tierras agrícolas.</t>
  </si>
  <si>
    <t>Hacer frente a los motores directos e indirectos del cambio en el uso del suelo.</t>
  </si>
  <si>
    <t>Desplazamiento de emisiones al nivel local (p.ej. más allá de los límites del proyecto REDD+) puede resultar de algunas opciones de REDD+.</t>
  </si>
  <si>
    <t>Desplazamiento de emisiones al nivel nacional (a otras ubicaciones dentro del país) puede resultar de algunas opciones de REDD+.</t>
  </si>
  <si>
    <t>Desplazamiento de emisiones al nivel internacional (a otros países) puede resultar de algunas opciones de REDD+.</t>
  </si>
  <si>
    <t>Sistema Nacional de Monitoreo Forestal (SNMF) puede ser diseñado para detectar y proporcionar información sobre reversiones a nivel nacional, sub-nacional y local.</t>
  </si>
  <si>
    <t>2.1.    Provoquen un desplazamiento del cambio en el uso de la tierra al nivel local (p.ej. que la protección de los bosques tenga como consecuencia la conversión agrícola de matorrales)?</t>
  </si>
  <si>
    <t>2.2.    Den lugar al desplazamiento del cambio en el uso de la tierra dentro de las fronteras nacionales?</t>
  </si>
  <si>
    <t>2.3.    Provoquen el desplazamiento internacional en el cambio en el uso de la tierra (p.ej. como consecuencia del incremento en las importaciones de alimentos o de madera para compensar la caída de la producción nacional)?</t>
  </si>
  <si>
    <t>3.       ¿Se entiende la importancia de la función de almacenamiento de carbono de los ecosistemas no forestales del país o de la región (es decir, el daño que el desplazamiento del cambio en el uso de la tierra provoca en el clima?</t>
  </si>
  <si>
    <t>Posibilidad de desplazamiento de emisiones por la dificultad que entraña hacer frente a los motores del cambio en el uso de la tierra y la degradación forestal. Favor proporcionar más detalles.</t>
  </si>
  <si>
    <t>Posibilidad de desplazamiento del cambio en el uso de la tierra a ecosistemas no forestales. Favor proporcionar más detalles.</t>
  </si>
  <si>
    <t>Posibilidad de desplazamiento de emisiones al nivel local. Favor proporcionar más detalles.</t>
  </si>
  <si>
    <t>Posibilidad de desplazamiento de emisiones dentro de las fronteras del país. Favor proporcionar más detalles.</t>
  </si>
  <si>
    <t>Posibilidad de desplazamiento de emisiones al nivel internacional. Favor proporcionar más detalles.</t>
  </si>
  <si>
    <t>4.        ¿Se entiende la vulnerabilidad de los ecosistemas no forestales ante los cambios en el uso de la tierra (p.ej. adecuación de la agricultura, accesibilidad, condición de protección, posible importancia para usos extractivos, fragmentación)?</t>
  </si>
  <si>
    <t>Aplicación del reglamento sobre explotación maderera.</t>
  </si>
  <si>
    <t>La caída en la producción nacional de madera como consecuencia de las actividades REDD+ hace aumentar la explotación no sostenible en un país vecino.</t>
  </si>
  <si>
    <t>Como consecuencia de REDD+, surgen nuevas explotaciones agrícolas en los humedales, en lugar de en los bosques. Se producen emisiones significativas por el drenaje de los humedales.</t>
  </si>
  <si>
    <t>1.8.        Provoquen intervenciones que potencialmente impactaran negativamente los sitios, estructuras, u objetos con valores históricos, culturales, artísticos, tradicionales o religiosos, o formas intangibles de la cultura (p.ej. el conocimiento, innovaciones y practicas)?</t>
  </si>
  <si>
    <t>4.       ¿El programa REDD+ otorgará prioridad a intervenciones que reducen la degradación de los bosques naturales frente a otras actividades REDD+?</t>
  </si>
  <si>
    <t>La finalidad de este módulo es determinar si existen políticas, leyes y reglamentos (PLR) para hacer frente a los beneficios y riesgos identificados; qué vacíos hay; y si hay PLR incompatibles con las que han sido identificadas como propicias para las salvaguardas. Se pide a los participantes que identifiquen para cada salvaguarda, las PLR que ya existen para cubrir los beneficios y riesgos identificados en el Módulo 2. Esto puede servir para entender mejor qué PLR deben ser modificadas o desarrolladas para que se ajusten mejor al enfoque del país en relación a las salvaguardas.</t>
  </si>
  <si>
    <t>Tabla de PLR ya existentes que abordan las salvaguardas de Cancún; evaluación del grado en que éstas abordan los beneficios y riesgos identificados; así como una lista de vacíos de las PLR.</t>
  </si>
  <si>
    <t>• Al igual que en el Módulo 2, las salvaguardas se analizan una a una. 
• Se proporcionan preguntas guía con relación a PLR particulares, con la finalidad de ayudar al usuario a crear listas de PLR relevantes para la Tabla 3. Registrar las respuestas en la sección prevista “Notas”, dado que pueden brindar información valiosa para futuro trabajo en materia de PLR.
• Para cada salvaguarda, la Guía del Usuario brinda una tabla que lista las PLR nacionales e internacionales que pueden ser relevantes (Anexo 3).
• Los beneficios y riesgos identificados en el Módulo 2 pueden importarse al análisis del Módulo 3. Se deberá considerar si se quieren importar todos los beneficios y riesgos, o si únicamente los de mayor prioridad (ver una explicación en la Guía de Usuario).
• En la tabla 3, identificar las PLR relevantes, evaluar la cobertura del beneficio o riesgo, así como qué tan efectivamente están siendo implementadas. Tomar nota de las PLR incompatibles y especificar los vacíos que quedan (beneficios o riesgos que no son abordados por las PLR ya existentes).
• No es necesario completar todas las casillas. Algunos beneficios o riesgos quedarán cubiertos por más de una PLR. Algunas PLR cubrirán más de un beneficio o riesgo.
• Analizar los resultados de este proceso, incluyendo la cobertura de PLR concretas, su efectividad y los impactos de cualquier PLR incompatible. Registrar los resultados de esta evaluación en el recuadro que aparece al final de la tabla.</t>
  </si>
  <si>
    <t>Notas  (si las hubiera)</t>
  </si>
  <si>
    <t>2.10.Otros planes sobre uso de la tierra?</t>
  </si>
  <si>
    <t>2.11.Registro de concesiones de minería y explotación maderera?</t>
  </si>
  <si>
    <t>2.12.Tenencia de la tierra?</t>
  </si>
  <si>
    <t>1.       ¿Existe una estrategia nacional o plan de acción REDD+?</t>
  </si>
  <si>
    <t>2.1.    Programas forestales nacionales?</t>
  </si>
  <si>
    <t>2.2.    Código Forestal/Ley Forestal?</t>
  </si>
  <si>
    <t>2.3.    Estrategia o política para la mitigación del cambio climático?</t>
  </si>
  <si>
    <t>2.4.    Estrategia o política para adaptación al cambio climático?</t>
  </si>
  <si>
    <t>2.5.    Políticas de desarrollo/estrategias nacionales de reducción de pobreza?</t>
  </si>
  <si>
    <t>2.6.    Leyes sobre diversidad/servicios ecosistémicos?</t>
  </si>
  <si>
    <t>2.7.    Instrumentos legales relativos a las áreas protegidas?</t>
  </si>
  <si>
    <t>2.8.    Planes de desarrollo de infraestructuras?</t>
  </si>
  <si>
    <t>2.9.    Planes y políticas para el desarrollo agrícola?</t>
  </si>
  <si>
    <t>3.       ¿Existen (o se han planificado) Políticas, Leyes y Reglamentos u otras medidas cuya finalidad sea:</t>
  </si>
  <si>
    <t>3.1.1. El programa forestal nacional?</t>
  </si>
  <si>
    <t>3.1.2. La implementación a nivel nacional de los acuerdos internacionales pertinentes sobre clima, desarrollo y biodiversidad?</t>
  </si>
  <si>
    <t>3.2.    Estudiar y mejorar las complementariedades entre REDD+ y el programa forestal nacional y los acuerdos internacionales pertinentes?</t>
  </si>
  <si>
    <t>3.3.    Facilitar la coordinación y la comunicación entre agencias y actores encargados de la implementación de esas políticas nacionales y los encargados de REDD+?</t>
  </si>
  <si>
    <t xml:space="preserve">Tabla 3:  </t>
  </si>
  <si>
    <t xml:space="preserve">PLR relevantes para la </t>
  </si>
  <si>
    <t>EJEMPLO</t>
  </si>
  <si>
    <t>Descripción</t>
  </si>
  <si>
    <t>Cant.</t>
  </si>
  <si>
    <t>PLR relevantes para este beneficio</t>
  </si>
  <si>
    <t>¿Cómo cubren las PLR este beneficio?</t>
  </si>
  <si>
    <t>¿Con qué efectividad se están implementando las PLR?</t>
  </si>
  <si>
    <t>¿PLR incompatibles?</t>
  </si>
  <si>
    <t>Vacíos identificados</t>
  </si>
  <si>
    <t>PLR relevantes a este riesgo</t>
  </si>
  <si>
    <t>¿Cómo cubren las PLR este riesgo?</t>
  </si>
  <si>
    <t>Los esfuerzos por una mejor coordinación iniciados en el proceso REDD+ redundan en una mejor comunicación entre ministerios y mayor coherencia entre las políticas sectoriales en general.</t>
  </si>
  <si>
    <t>Estrategia de reducción de pobreza.</t>
  </si>
  <si>
    <t>Hay comunicación interministerial sobre la consecución de la estrategia de reducción de la pobreza.</t>
  </si>
  <si>
    <t>Algunos ministerios tienen mayor influencia que otros.</t>
  </si>
  <si>
    <t>No.</t>
  </si>
  <si>
    <t>Las prácticas actuales dificultan la comunicación interministerial, p.ej. hay pocas reuniones en las que participe personal de múltiples ministerios.</t>
  </si>
  <si>
    <t>Hay traslapes en las áreas designadas como bosques de producción y bosques de protección. Los retrasos y la confusión consiguientes dificultan la efectividad de la gestión y generan conflictos locales.</t>
  </si>
  <si>
    <t>1. Base de datos centralizada de mapas para las designaciones del uso de la tierra.
2. Proceso para la resolución de conflictos.</t>
  </si>
  <si>
    <t>1. Hay actores diferentes a cargo de la designación de bosques de protección y producción, sin requisito de coordinación.
2. No.</t>
  </si>
  <si>
    <t>1. Base de datos en construcción, algunas capas de los mapas están más actualizadas que otras.
2. Implementación lenta del proceso.</t>
  </si>
  <si>
    <t>Cobertura general de las PLR/ de la salvaguarda:</t>
  </si>
  <si>
    <t>1.       ¿Existen (o se han planificado) políticas, leyes y reglamentos u otras medidas cuya finalidad sea:</t>
  </si>
  <si>
    <t>1.2.    Delimitar procedimientos para la comunicación de información?</t>
  </si>
  <si>
    <t>1.3.    Realizar la difusión activa a través de canales múltiples y adecuados?</t>
  </si>
  <si>
    <t>1.4.    Educar a las partes interesadas sobre dónde acceder a la información?</t>
  </si>
  <si>
    <t>1.5.    Designar puntos focales en las agencias REDD+ que ostenten la responsabilidad del intercambio efectivo de la información?</t>
  </si>
  <si>
    <t>1.6.    Establecer estructuras organizacionales de toma de decisiones, describiendo los principios que guían las decisiones y un calendario claro para los procesos de toma de decisiones?</t>
  </si>
  <si>
    <t>1.8.    Incluir o proponer enfoques para garantizar la rendición de cuentas de los organismos que representan a las partes interesadas?</t>
  </si>
  <si>
    <t>2.       ¿Cómo de adecuado ha sido el nivel de transparencia y consultas en el desarrollo y la implementación de estas políticas, leyes y reglamentos?</t>
  </si>
  <si>
    <t>3.       ¿Qué grado de accesibilidad, previsibilidad y equidad tienen cada una de estas políticas?</t>
  </si>
  <si>
    <t>4.       ¿Se han previsto las capacidades necesarias para implementar estas políticas adecuadamente?</t>
  </si>
  <si>
    <t>5.       ¿Hay planes de seguimiento de su aplicación efectiva?</t>
  </si>
  <si>
    <t>Regulación ministerial y sistema de concesión de licencias.</t>
  </si>
  <si>
    <t>Cubren concesiones a nivel nacional, pero no a nivel provincial y de distrito.</t>
  </si>
  <si>
    <t>En una encuesta realizada, el 60% de los usuarios se mostraron satisfechos.</t>
  </si>
  <si>
    <t>PLR podrían ser más efectivas si los procesos a nivel provincial y de distrito quedaran integrados a nivel nacional.</t>
  </si>
  <si>
    <t>Presupuesto nacional o estatal y formación para la aplicación de las leyes.</t>
  </si>
  <si>
    <t>De forma inadecuada.</t>
  </si>
  <si>
    <t>De forma deficiente.</t>
  </si>
  <si>
    <t>Se necesita mayor financiación para tener más recursos humanos y más capacidades.</t>
  </si>
  <si>
    <t>1.       ¿Existen (o se han planificado) políticas, leyes y regulaciones, u otras medidas cuya finalidad sea:</t>
  </si>
  <si>
    <t>1.1.    Reconocer y promover el pleno respeto de los derechos humanos de los pueblos indígenas y las comunidades, en línea con los obligaciones del del Estado de derechos bajo la ley internacional (incluyendo sus derechos a autodeterminación, sus tierras, recursos, y territorios, sustentos tradicionales y culturas)?</t>
  </si>
  <si>
    <t>1.2.    Asegurar la participación plena y efectiva de los pueblos indígenas y las comunidades, con el objetivo de garantizar su CLPI donde sus derechos, tierras, recursos, territorios, y sustentos tradicionales pudieran ser afectados?</t>
  </si>
  <si>
    <t>1.3.    Promover mayor control y gestión por los pueblos indígenas y las comunidades locales sobre desarrollo que les afecta, incluyendo sus tierras, recursos y territorios?</t>
  </si>
  <si>
    <t>1.5.    Reconocer y respetar la prohibición del desalojo forzoso de los pueblos indígenas y las comunidades locales?</t>
  </si>
  <si>
    <t>1.6.    Anticipar y evitar, o si no sea posible evitar, minimizar los impactos sociales y económicos adversos de adquisición de tierra o recursos o restricciones de tierra de recursos?</t>
  </si>
  <si>
    <t>1.7.    Ampliar o al menos recuperar los sustentos de todas las personas desplazados y mejorar las estándares de vivencia de los pobres desplazados y otros grupos desplazados?</t>
  </si>
  <si>
    <t>1.8.    Proteger y gestionar el patrimonio cultural?</t>
  </si>
  <si>
    <t>1.9.    Conservar el patrimonio cultural y evitar su alteración, daño o eliminación?</t>
  </si>
  <si>
    <t>1.10.Promover la distribución equitativo de beneficios cuando los beneficios son derivados de las tierra, recursos, y/o territorios de los pueblos indígenas y/o las comunidades locales?</t>
  </si>
  <si>
    <t>2.       ¿Qué grado de accesibilidad, previsibilidad tiene cada una de estas políticas?</t>
  </si>
  <si>
    <t>Reglamento sobre tenencia de la tierra.</t>
  </si>
  <si>
    <t>Totalmente.</t>
  </si>
  <si>
    <t>Guía la tenencia de la tierra.</t>
  </si>
  <si>
    <t>Derechos consuetudinarios.</t>
  </si>
  <si>
    <t>Falta de armonización entre el reglamento y los derechos consuetudinarios.</t>
  </si>
  <si>
    <t>El proceso propuesto de titulación de tierras pudiera conducir a la desposesión de tierras de los pueblos indígenas.</t>
  </si>
  <si>
    <t>Legislación nacional sobre la titulación de tierras y Convención Internacional sobre la Eliminación de Discriminación Racial (CEDR).</t>
  </si>
  <si>
    <t>Cobertura de la legislación nacional no es completa (es decir, no aborda el riesgo).</t>
  </si>
  <si>
    <t>La legislación nacional no se aplica efectivamente debido a protestas y conflictos entre el gobierno y los pueblos indígenas donde se propone la titulación de tierras.</t>
  </si>
  <si>
    <t>Hay conflictos entre la legislación nacional y la Convención Internacional sobre la Eliminación de Discriminación Racial (CEDR).</t>
  </si>
  <si>
    <t>Contradicciones entre las leyes nacionales y las leyes internacionales.</t>
  </si>
  <si>
    <t>1.       ¿Existen (o se han planificado) políticas, leyes, reglamentos u otras medidas cuya finalidad sea:</t>
  </si>
  <si>
    <t>1.2   Asegurar que el análisis y participación de partes interesadas se llevará a cabo de una manera sensible al género y a la cultura, no discriminatoria e inclusiva, asegurando que los grupos marginados y vulnerables, potencialmente afectados, son identificados y proveídos con oportunidades para participar?</t>
  </si>
  <si>
    <t>1.4   Asegurar el CLPI para actividades que pudieran afectar los derechos e intereses, las tierras, los recursos, los territorios, y los medios de vida tradicionales de los pueblos indígenas?</t>
  </si>
  <si>
    <t>1.6   Apoyar la autoselección de los representantes que participaran en la toma de decisiones sobre el REDD+?</t>
  </si>
  <si>
    <t>2.       ¿Qué tan accesibles, predecibles y equitativas son cada una de estas políticas?</t>
  </si>
  <si>
    <t>Política de gestión forestal comunitaria.</t>
  </si>
  <si>
    <t>La Política de gestión forestal comunitaria establece los principios para asegurar el involucramiento de las partes interesadas relevantes en el establecimiento del manejo forestal comunitario en nuevas áreas.</t>
  </si>
  <si>
    <t>Mientras que la política se implementa efectivamente para la participación de las comunidades locales, ésta no incluye consideraciones específicas para las poblaciones indígenas.</t>
  </si>
  <si>
    <t>La Política de gestión forestal comunitaria no es plenamente consistente con el CLPI y sus especificaciones para comunidades indígenas (esto no significa un conflicto con las PLR nacionales, pero si con lo requerido bajo REDD+).</t>
  </si>
  <si>
    <t>La falta de consideración explícita de la población indígena en la política de gestión forestal comunitaria existente.</t>
  </si>
  <si>
    <t>Ley de Libertad de Información.</t>
  </si>
  <si>
    <t>La ley de libertad de información exige la divulgación proactiva de información y establece reglas para las solicitudes y respuestas.</t>
  </si>
  <si>
    <t>A pesar de la implementación de la ley, las partes interesadas ignoran su derecho legal a la información.
A causa de la falta de acceso a internet, las partes interesadas no tienen la posibilidad de acceder y utilizar la información.
No se han establecido los sistemas de canalización de solicitudes, a escala local, para el órgano competente.</t>
  </si>
  <si>
    <t xml:space="preserve">La falta de conciencia, de las partes interesadas sobre su derecho a la información y su imposibilidad para acceder y hacer uso de la información.
La falta de sistemas apropiados para canalizar las solicitudes de información.
</t>
  </si>
  <si>
    <t>Relativas a los bosques naturales</t>
  </si>
  <si>
    <t xml:space="preserve">Relativas a la biodiversidad </t>
  </si>
  <si>
    <t>Relativas a otros beneficios sociales y medioambientales</t>
  </si>
  <si>
    <t>1.1.    Definir lo que es un bosque natural (incluyendo aspectos como edad, composición o nivel de degradación)?</t>
  </si>
  <si>
    <t>1.2.    Desarrollar y mantener información sobre la distribución de los bosques y su valor para la biodiversidad y los servicios ecosistémicos?</t>
  </si>
  <si>
    <t>1.3.    Entender los motores de la deforestación y la degradación de los bosques?</t>
  </si>
  <si>
    <t>1.4.    Limitar la conversión y la degradación de los bosques naturales (p.ej. planes de uso de la tierra, cobertura mediante áreas protegidas, estándares y planes de gestión forestal, directrices sobre el uso del fuego en la agricultura)?</t>
  </si>
  <si>
    <t>2.       ¿Existen (o se han planificado) políticas, leyes, reglamentos u otras medidas cuya finalidad sea:</t>
  </si>
  <si>
    <t>2.1.    Definir metas u objetivos concretos para la conservación de la biodiversidad (especies y/o ecosistemas), incluyendo para REDD+?</t>
  </si>
  <si>
    <t>2.2.    Identificar y mapear ecosistemas únicos o en peligro, o ecosistemas asociadas a especies endémicas y en peligro?</t>
  </si>
  <si>
    <t>2.3.    Tener en cuenta y vigilar los efectos de la gestión forestal para la biodiversidad y los servicios ecosistémicos?</t>
  </si>
  <si>
    <t>2.4.    Garantizar que la planificación del uso de la tierra tiene en cuenta los servicios ecosistémicos y la conservación de la biodiversidad, incluyendo fuera del bosque (p.ej. contribución de los humedales al control de las inundaciones); y buscar el mantenimiento o incremento de la conectividad forestal (reducir la fragmentación)?</t>
  </si>
  <si>
    <t>2.5.    Evitar o minimizar los impactos negativos de REDD+ en ecosistemas no forestales (p.ej. planes de uso de la tierra existentes, cobertura mediante áreas protegidas, requisitos para las Evaluaciones de Impacto Ambiental (EIA))?</t>
  </si>
  <si>
    <t>2.6.    Evitar o minimizar los impactos de REDD+ para la biodiversidad en otros países (p.ej. eligiendo el fomento de la explotación maderera de bajo impacto en lugar de aumentar las importaciones de madera)?</t>
  </si>
  <si>
    <t>3.       ¿Existen (o se han planificado) políticas, leyes, reglamentos u otras medidas cuya finalidad sea:</t>
  </si>
  <si>
    <t>3.1.    Identificar y mapear el valor de los servicios ecosistémicos para las comunidades locales?</t>
  </si>
  <si>
    <t>3.2.    Incorporar estos valores en la planificación del uso de la tierra?</t>
  </si>
  <si>
    <t>3.3.    Definir los derechos de las comunidades locales sobre el uso de los servicios ecosistémicos?</t>
  </si>
  <si>
    <t>3.4.    Mejorar el bienestar económico, social y político a largo plazo de los pueblos indígenas y las comunidades locales?</t>
  </si>
  <si>
    <t>4.       ¿Qué tan accesibles, predecibles y equitativas son cada una de estas políticas?</t>
  </si>
  <si>
    <t>5.       ¿Existen planes para realizar un seguimiento de su aplicación efectiva?</t>
  </si>
  <si>
    <t>La planificación para otorgar prioridad a la protección de los bosques naturales frena la caída en disponibilidad de productos forestales no madereros.</t>
  </si>
  <si>
    <t xml:space="preserve">1. Permite la identificación de bosques naturales que quedarían cubiertos por la salvaguarda.
2. Identifica que algunas áreas de bosques naturales deben ser protegidas. </t>
  </si>
  <si>
    <t>1. Definición de bosques naturales.
2. Plan de zonificación de los bosques.</t>
  </si>
  <si>
    <t xml:space="preserve">1. Existe una definición única de bosques naturales y se ha adoptado a los efectos de REDD+.
2. Implementación variable: muy efectiva en la provincia X, pero con invasión en la provincia Y. </t>
  </si>
  <si>
    <t xml:space="preserve">1. No.
2. Concesiones de petróleo y gas. </t>
  </si>
  <si>
    <t xml:space="preserve">1. No se han identificado vacíos.
2. No hay planificación del uso de la tierra. </t>
  </si>
  <si>
    <t>La forestación de ecosistemas de pastizales de elevado valor para la biodiversidad tiene como consecuencia la pérdida de poblaciones de aves.</t>
  </si>
  <si>
    <t>Estrategia Nacional de Biodiversidad y Plan de Acción (ENBPA).</t>
  </si>
  <si>
    <t>La ENBPA fija objetivos nacionales de conservación de la biodiversidad.</t>
  </si>
  <si>
    <t>Incompleta: los objetivos son amplios y no vinculantes.</t>
  </si>
  <si>
    <t>El carácter no vinculante de los objetivos podría no garantizar la conservación de la biodiversidad.</t>
  </si>
  <si>
    <t>1.7.    Permitir el seguimiento de las regresiones en los logros de REDD+? (Tal como a través de un Sistema Nacional de Monitoreo Forestal (SNMF)?)</t>
  </si>
  <si>
    <t>1.1.    Mejorar la información sobre la magnitud, distribución y tendencias actuales en las reservas de carbono?</t>
  </si>
  <si>
    <t>1.2.    Identificar posibles motores de cambios en el uso de la tierra y degradación forestal en el futuro?</t>
  </si>
  <si>
    <t>1.3.    Utilizar las concesiones para permitir o desincentivar distintas actividades forestales?</t>
  </si>
  <si>
    <t>1.4.    Limitar los posibles impactos del cambio climático y/o los cambios demográficos en los bosques y los servicios ecosistémicos (p.ej. NAPA, NAMA, planificación agrícola, forestal o de otro sector)?</t>
  </si>
  <si>
    <t>1.5.    Integrar la planificación de REDD+ en otros procedimientos de planificación?</t>
  </si>
  <si>
    <t>1.6.    Identificar y/o responder ante nueva información sobre los riesgos de regresión de los logros de REDD+?</t>
  </si>
  <si>
    <t>3.       ¿Existen planes para realizar un seguimiento de su aplicación efectiva?</t>
  </si>
  <si>
    <t>El fuego utilizado para las quemas en las actividades agrícolas se extiende a nuevos bosques, con la regresión del secuestro de carbono, además de poner en riesgo el potencial de secuestro futuro.</t>
  </si>
  <si>
    <t>Reglamento que regule las quemas controladas.</t>
  </si>
  <si>
    <t>Identifica las condiciones en las cuales se permiten las quemas, p.ej. meteorológicas.</t>
  </si>
  <si>
    <t>Implementación poco efectiva por la falta de vigilancia o incentivos.</t>
  </si>
  <si>
    <t>Vacíos en la implementación.</t>
  </si>
  <si>
    <t>1.2.    Realizar un seguimiento de los desplazamientos como parte de un Sistema Nacional de Monitoreo Forestal (SNMF)?</t>
  </si>
  <si>
    <t>1.       ¿Existen (o se han planificado) reglamentos u otras medidas cuya finalidad sea:</t>
  </si>
  <si>
    <t>1.1.    Identificar posibles desplazamientos de cambios en el uso de la tierra y/o degradación forestal dentro y fuera de las fronteras nacionales?</t>
  </si>
  <si>
    <t>1.3.    Evitar o minimizar el desplazamiento de emisiones mediante la mejora de los terrenos de cultivo o las zonas de pastoreo (p.ej. plantación de árboles, intensificación de la agricultura, fertilización, producción de forraje)?</t>
  </si>
  <si>
    <t>1.4.    Evitar o minimizar el desplazamiento al nivel local mediante el desarrollo de medios de vida alternativos (p.ej. pagos por servicios ecosistémicos (PSE) y proyectos integrados de conservación y desarrollo))?</t>
  </si>
  <si>
    <t>1.5.    Facilitar la cooperación bilateral o multilateral para hacer frente a los cambios en el uso de la tierra fuera de las fronteras nacionales?</t>
  </si>
  <si>
    <t>Acuerdo de cooperación forestal internacional.</t>
  </si>
  <si>
    <t>Pensadas para combatir la explotación maderera ilegal.</t>
  </si>
  <si>
    <t>Abarcan una unidad conjunta para vigilar la aplicación de la ley, intercambio de información y controles en las zonas fronterizas. Se realiza un seguimiento de la efectividad.</t>
  </si>
  <si>
    <t>No toda la explotación maderera insostenible es ilegal. Puede que se necesiten medidas adicionales para fomentar el uso de madera sostenible.</t>
  </si>
  <si>
    <t>1. Escasa coordinación entre actores.
2. Vacíos de capacidad para la implementación.</t>
  </si>
  <si>
    <t>1. La base de datos centralizada ayuda a identificar conflictos.
2. Pensadas para reducir este riesgo.</t>
  </si>
  <si>
    <t>1.10.   Promover la igualdad de género y el empoderamiento de las mujeres mientras se busca reducir las desigualdades de género en términos de acceso y control sobre los recursos y los beneficios de desarrollo?</t>
  </si>
  <si>
    <t>Tablas de resultados</t>
  </si>
  <si>
    <t>Las Tablas de Resultados aparecerán automáticamente en esta sección una vez que las tablas de insumos hayan sido completadas.</t>
  </si>
  <si>
    <t>Alternativamente, considerar pulsar en las casillas apropiadas siguientes para visualizar la(s) tabla(s) de resultados elegidas:</t>
  </si>
  <si>
    <t>Preguntas guía con “No sabe” como respuesta:</t>
  </si>
  <si>
    <t>Notas de las preguntas de orientación</t>
  </si>
  <si>
    <t>Baja</t>
  </si>
  <si>
    <t>Medio</t>
  </si>
  <si>
    <t>Bajo</t>
  </si>
  <si>
    <t>Coherencia y complementariedades con los objetivos del programa forestal nacional..</t>
  </si>
  <si>
    <t>1.       ¿Existe la probabilidad de que algunas de las acciones REDD+ identificadas en el Módulo 1:</t>
  </si>
  <si>
    <t>2.       ¿Existe riesgo de conflicto entre las acciones REDD+ identificadas en el Módulo 1 y:</t>
  </si>
  <si>
    <t>Posibilidad de que la(s) acción(es) REDD+ contribuya(n) a lograr los objetivos del programa forestal nacional. Favor proporcionar más detalles.</t>
  </si>
  <si>
    <t>Posibilidad de que la(s) acción(es) REDD+ contribuya(n) a lograr los objetivos de las políticas sobre adaptación al cambio climático. Favor proporcionar más detalles.</t>
  </si>
  <si>
    <t>Posibilidad de que la(s) acción(es) REDD+ contribuya(n) a lograr los Objetivos de Desarrollo del Milenio u otros compromisos internacionales de reducción de la pobreza. Favor proporcionar más detalles.</t>
  </si>
  <si>
    <t>Posibilidad de que la(s) acción(es) REDD+ contribuya(n) a lograr los objetivos del Convenio sobre la Diversidad Biológica. Favor proporcionar más detalles.</t>
  </si>
  <si>
    <t>Posibilidad de que la(s) acción(es) REDD+ sea(n) inconsistente(s) con las obligaciones internacionales del Estado sobre derechos humanos.</t>
  </si>
  <si>
    <t>Asuntos clave:</t>
  </si>
  <si>
    <t>Posibilidad de que las partes interesadas participen en las acciones REDD+ de manera eficaz y proporcionen seguimiento y vigilancia, mitigando así los riesgos de determinadas prácticas corruptas. Favor proporcionar más detalles.</t>
  </si>
  <si>
    <t>Posibilidad de exigir cuentas a los encargados de la toma de decisiones si no se cumplen los objetivos, y reorientar las acciones REDD+ hacia los objetivos y metas fijados. Favor proporcionar más detalles.</t>
  </si>
  <si>
    <t>Posibilidad de una gestión eficiente y efectiva de las acciones según lo previsto, donde la capacidad institucional fomenta la sostenibilidad. Favor proporcionar más detalles.</t>
  </si>
  <si>
    <t>Posibilidad de que la(s) accion(es) REDD+ discrimine(n) a las mujeres u otros grupos por razones de género, especialmente en relación a la participación en el diseño e implementación, o en el acceso a oportunidades y beneficios. Favor proporcionar más detalles.</t>
  </si>
  <si>
    <t>Posibilidad de que la(s) acción(es) REDD+ pueda(n) afectar adversamente la capacidad de las mujeres y hombres de utilizar, desarrollar, y proteger los recursos naturales. Favor proporcionar más detalles.</t>
  </si>
  <si>
    <t>Posible falta de seguimiento de que las distintas acciones REDD+ están contribuyendo a los objetivos fijados, e imposibilidad de reorientar el proceso para corregir este aspecto. Favor proporcionar más detalles.</t>
  </si>
  <si>
    <t>Posibles vacíos y abuso de poder debido a la falta de claridad en las normas que enmarcan las acciones REDD+. Favor proporcionar más detalles.</t>
  </si>
  <si>
    <t>Posibilidad de que la(s) acción(es) REDD+ pudiera(n) afectar los derechos, las tierras y los territorios de los pueblos indígenas y/o comunidades locales. Favor proporcionar más detalles.</t>
  </si>
  <si>
    <t>Posibilidad de que la(s) acción(es) REDD+ pudiera(n) provocar el desalojo forzoso o el desplazamiento físico total o parcial de los pueblos indígenas y/o comunidades locales, incluyendo, a través de restricciones de acceso a las tierras, territorios, y recursos. Favor proporcionar más detalles.</t>
  </si>
  <si>
    <t>Posibilidad de que la(s) acción(es) REDD+ pudiera(n) provocar el desplazamiento económico de los pueblos indígenas y/o comunidades locales. Favor proporcionar más detalles.</t>
  </si>
  <si>
    <t>Posibilidad de que la(s) acción(es) REDD+ pudiera(n) afectar adversamente las prioridades de desarrollo de los pueblos indígenas y/o las comunidades locales, tal como definidas por ellos. Favor proporcionar más detalles.</t>
  </si>
  <si>
    <t>Posibilidad de que la(s) acción(es) REDD+ pudiera(n) afectar los medios de vida tradicionales, la sobrevivencia física y cultural de los pueblos indígenas y/o las comunidades locales. Favor proporcionar más detalles.</t>
  </si>
  <si>
    <t>Posibilidad de que la(s) acción(es) REDD+ pudiera(n) afectar el patrimonio cultural de los pueblos indígenas y/o comunidades locales, incluyendo, a través de la comercialización o uso de su conocimiento tradicional y prácticas tradicionales. Favor proporcionar más detalles.</t>
  </si>
  <si>
    <t>Posibilidad de que la(s) acción(es) pudiera(n) impactar negativamente los sitios, estructuras, u objetos con valores históricos, culturales, artísticos, tradicionales o religiosos, o formas intangibles de la cultura. Favor proporcionar más detalles.</t>
  </si>
  <si>
    <t>Posibilidad de que la(s) acción(es) pudiera(n) afectar los sistemas de tenencia de la tierra y/o derechos de propiedad común/patrones tradicionales a la tierra, territorios y/o recursos. Favor proporcionar más detalles.</t>
  </si>
  <si>
    <t>Posibilidad de que la(s) acción(es) REDD+ discrimine(n) a los pueblos indígenas y/o las comunidades locales con respecto a la participación en el diseño e implementación, o al acceso a oportunidades y beneficios. Favor proporcionar más detalles.</t>
  </si>
  <si>
    <t xml:space="preserve">Posibilidad de que la(s) acción(es) REDD+ pudiera(n) involucrar el uso y/o el desarrollo comercial de los recursos naturales en tierras o territorios reclamados por los pueblos indígenas y/o comunidades locales. Favor proporcionar más detalles. </t>
  </si>
  <si>
    <t>1.       ¿Existe la probabilidad de que algunas de las acciones REDD+ identificadas en el Módulo 1 excluyan partes afectadas, en particular grupos marginalizados, de la participación plena en la toma de decisiones que les afectan?</t>
  </si>
  <si>
    <t>2.       ¿Existe la probabilidad de que algunas de las acciones REDD+ identificadas en el Módulo 1 exacerben conflictos entre y/o el riesgo de violencia a las comunidades y personas afectadas por el proyecto?</t>
  </si>
  <si>
    <t>4.       ¿Se ha establecido un proceso para determinar cómo obtendrá el gobierno el consentimiento libre, previo e informado de los titulares de derechos pertinentes, para las acciones REDD+ que afectarán sus derechos, tierras, territorios o recursos?</t>
  </si>
  <si>
    <t>6.       ¿Se ha consultado de manera plena y efectiva a las partes interesadas pertinentes en el diseño y aprobación de las acciones REDD+?</t>
  </si>
  <si>
    <t>7.       ¿Se ha establecido un proceso mediante el cual las personas afectadas por las acciones REDD+ puedan hacer que sus quejas sean escuchadas y abordadas?</t>
  </si>
  <si>
    <t>8.       ¿Se ha establecido un proceso para garantizar la difusión oportuna de la información sobre las acciones REDD+ a las partes interesadas pertinentes en una forma y lenguaje accesible?</t>
  </si>
  <si>
    <t>Posibilidad de que la(s) acción(es) pudiera(n) excluir partes afectadas en la toma de decisiones que les afectan. Favor proporcionar más detalles.</t>
  </si>
  <si>
    <t>Posibilidad de que la(s) acción(es) pudiera(n) exacerbar conflictos entre y/o el riesgo de violencia a las comunidades y personas afectadas por el proyecto.</t>
  </si>
  <si>
    <t>Posibilidad de adoptar acciones REDD+ más sostenibles y efectivas. Favor proporcionar más detalles.</t>
  </si>
  <si>
    <t>Las partes interesadas pertinentes reciben la información necesaria para participar de forma efectiva en las acciones REDD+. Favor proporcionar más detalles.</t>
  </si>
  <si>
    <t>Posibilidad de que las partes interesadas pertinentes no participen o no hayan participado, en las acciones REDD+ que les pudieran afectar. Favor proporcionar más detalles.</t>
  </si>
  <si>
    <t>Las partes interesadas pertinentes no recibirán o no reciben la información necesaria para participar de forma efectiva en las acciones REDD+. Favor proporcionar más detalles.</t>
  </si>
  <si>
    <t>Posibilidad de que los titulares de derechos pertinentes no participen / no hayan participado, en las acciones REDD+ que les pudieran afectar. Posibilidad de infracción de la legislación pertinente en el contexto del CLPI. Favor proporcionar más detalles.</t>
  </si>
  <si>
    <t>1.1.1. Mejora de la situación de las áreas de importancia para la biodiversidad (p.ej. por una mejor gestión de las áreas protegidas, o la orientación de acciones REDD+ a áreas de importancia para la biodiversidad)?</t>
  </si>
  <si>
    <t>1.3.    Comporten riesgos para la diversidad fuera de los bosques a través de:</t>
  </si>
  <si>
    <t>1.3.1. Desplazamientos del cambio en el uso de la tierra (p.ej. nuevos terrenos de pastoreo en ecosistemas que no sean los bosques)?</t>
  </si>
  <si>
    <t>2.       ¿Existe la probabilidad de que algunas de las acciones REDD+ identificadas en el Módulo 1:</t>
  </si>
  <si>
    <t>2.1.1. Restrinjan la disponibilidad, la calidad de, y el acceso a los productos forestales, en particular a las comunidades locales?</t>
  </si>
  <si>
    <t>3.1.    Si no se otorga prioridad a las acciones que reducen la conversión, ¿existe el riesgo de que seguirá la tala de bosques mientras que se emplean esfuerzos en otras actividades REDD+ como puede ser la forestación?</t>
  </si>
  <si>
    <t>Posibilidad de que la(s) acción(es) REDD+ mejore(n) la situación de las áreas de importancia para la biodiversidad. Favor proporcionar más detalles.</t>
  </si>
  <si>
    <t>Posibilidad de que las acciones REDD+ eviten la erosión del suelo y mantengan la calidad del agua. Favor proporcionar más detalles.</t>
  </si>
  <si>
    <t>Posibilidad de que la(s) acción(es) REDD+ redunde(n) en la conversión de bosques naturales. Favor proporcionar más detalles.</t>
  </si>
  <si>
    <t>Posibilidad de que la(s) acción(es) REDD+ redunde(n) en degradación de la biodiversidad y los servicios ecosistémicos. Favor proporcionar más detalles.</t>
  </si>
  <si>
    <t>Posibilidad de que la(s) acción(es) REDD+ mejore(n) el acceso de las comunidades locales a los productos forestales. Favor proporcionar más detalles.</t>
  </si>
  <si>
    <t>Posibilidad de que las acciones REDD+ mejoren la capacidad adaptativa de las comunidades y reduzcan su vulnerabilidad ante el cambio climático. Favor proporcionar más detalles.</t>
  </si>
  <si>
    <t>Posibilidad de que las acciones REDD+ apoyen los medios de vida y el desarrollo de las comunidades.</t>
  </si>
  <si>
    <t>Posibilidad de mejora de la conservación de los bosques si se otorga prioridad a acciones REDD+ que reduzcan la conversión de los bosques naturales. Favor proporcionar más detalles.</t>
  </si>
  <si>
    <t xml:space="preserve">Análisis del riesgo de reversión de la reducción de emisiones, denominado también ‘no permanencia’. </t>
  </si>
  <si>
    <t>1.       ¿Existe la probabilidad de que algunas de las acciones REDD+ identificadas en el Módulo 1 sean vulnerables:</t>
  </si>
  <si>
    <t>1.5.    A la inestabilidad en los países vecinos (p.ej. acciones REDD+ en zonas fronterizas en conflicto)?</t>
  </si>
  <si>
    <t>El fuego utilizado para las quemas en las acciones agrícolas se extiende a nuevos bosques, con la reversión del secuestro de carbono, además de poner en riesgo el potencial de secuestro futuro.</t>
  </si>
  <si>
    <t>1.       ¿Hay motores del cambio en el uso de la tierra y degradación forestal que probablemente persistan a pesar de las acciones REDD+?</t>
  </si>
  <si>
    <t>Posibilidad de capacidad limitada para estimar la fuga de emisiones de dióxido de carbono y por tanto priorizar las acciones REDD+ que sirvan para minimizar esa fuga. Favor proporcionar más detalles.</t>
  </si>
  <si>
    <t>Posibilidad de capacidad limitada para evaluar la vulnerabilidad de los ecosistemas no forestales ante el cambio en el uso de la tierra y por tanto priorizar las acciones REDD+ que sirvan para reducir esa vulnerabilidad. Favor proporcionar más detalles.</t>
  </si>
  <si>
    <t>2.       ¿La estrategia nacional o plan de acción REDD+ hace referencia a y se apoya en las leyes y políticas nacionales que a continuación se relacionan y que contribuyen a la implementación de los convenios y acuerdos internacionales pertinentes:</t>
  </si>
  <si>
    <t>3.1.    Identificar y hacer frente a posibles incoherencias entre las acciones REDD+ propuestas y:</t>
  </si>
  <si>
    <t>1.1.    Proporcionar acceso a información oportuna, pertinente y fácil de utilizar sobre las acciones REDD+?</t>
  </si>
  <si>
    <t>1.7.    Evaluar la efectividad de las acciones REDD+ periódicamente, consultando con las partes interesadas, y difundir periódicamente los resultados de la evaluación?</t>
  </si>
  <si>
    <t>1.9.    Prevenir, detectar y sancionar los abusos de poder y la corrupción en la implementación de las acciones REDD+?</t>
  </si>
  <si>
    <t>1.4.    Evitar impactos adversos sobre los derechos de los pueblos indígenas y las comunidades locales, sus tierras, recursos y territorios, para mitigar y remediar impactos residuales, y para asegurar la provisión de beneficios justos y equitativos?</t>
  </si>
  <si>
    <t>3.       ¿Se implementan?</t>
  </si>
  <si>
    <t>1.1   Asegurar la participación significativa, plena y efectiva de las partes interesadas, en el diseño e implementación de acciones REDD+?</t>
  </si>
  <si>
    <t>1.3   Asegurar que la escala y frecuencia de la participación reflejará la naturaleza de la actividad la magnitud de los riesgos potenciales e impactos adversos, y las preocupaciones planteadas por las comunidades afectadas?</t>
  </si>
  <si>
    <t>1.5   Asegurar que las partes interesadas que puedan verse afectadas por la(s) acción(es) REDD+, puedan comunicar sus preocupaciones sobre el desempeño y el impacto social y ambiental a través de diferentes canales?</t>
  </si>
  <si>
    <r>
      <t xml:space="preserve">• BeRT ha sido diseñada para ser utilizada en talleres con la participación de las múltiples partes interesadas.
• Se aconseja completar el Módulo 1 antes de participar en el taller, para que éste pueda ser revisado durante el mismo y así asegurar un punto de partida común y consensuado.
• La herramienta ha sido diseñada para que los Módulos 2 y 3 sean flexibles; ajustándose a los intereses y objetivos del usuario (así como a la especialización de los participantes específicos al taller). Se puede primero completar el Módulo 2 para todas las salvaguardas, seguido del Módulo 3 para todas las salvaguardas. Alternativamente, se pueden completar los Módulos 2 y 3 sucesivamente para cada una de las salvaguardas.
• Se puede navegar entre los diferentes módulos utilizando las pestañas de las hojas de trabajo que aparecen en la parte inferior de la pantalla. 
• Se aconseja guardar el documento regularmente.
• Tenga en cuenta que BeRT ha sido diseñado para Microsoft Excel 2013 para Windows y que puede haber problemas de compatibilidad con versiones anteriores de Excel. Si se encuentra problemas con la herramienta, por favor póngase en contacto con </t>
    </r>
    <r>
      <rPr>
        <b/>
        <u/>
        <sz val="11"/>
        <color rgb="FF2A0DFF"/>
        <rFont val="Calibri"/>
        <family val="2"/>
      </rPr>
      <t>BeRT@un-redd.org</t>
    </r>
    <r>
      <rPr>
        <sz val="11"/>
        <color theme="1"/>
        <rFont val="Calibri"/>
        <family val="2"/>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</si>
</sst>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97" x14ac:knownFonts="1">
    <font>
      <sz val="11"/>
      <color theme="1"/>
      <name val="Calibri"/>
      <family val="2"/>
      <scheme val="minor"/>
    </font>
    <font>
      <b/>
      <sz val="11"/>
      <color theme="1"/>
      <name val="Calibri"/>
      <family val="2"/>
      <scheme val="minor"/>
    </font>
    <font>
      <u/>
      <sz val="11"/>
      <color theme="10"/>
      <name val="Calibri"/>
      <family val="2"/>
    </font>
    <font>
      <b/>
      <u/>
      <sz val="11"/>
      <color theme="1"/>
      <name val="Calibri"/>
      <family val="2"/>
      <scheme val="minor"/>
    </font>
    <font>
      <i/>
      <sz val="11"/>
      <color theme="1"/>
      <name val="Calibri"/>
      <family val="2"/>
      <scheme val="minor"/>
    </font>
    <font>
      <i/>
      <sz val="11"/>
      <color theme="1" tint="0.499984740745262"/>
      <name val="Calibri"/>
      <family val="2"/>
      <scheme val="minor"/>
    </font>
    <font>
      <sz val="14"/>
      <color theme="1"/>
      <name val="Calibri"/>
      <family val="2"/>
      <scheme val="minor"/>
    </font>
    <font>
      <b/>
      <sz val="14"/>
      <color rgb="FF4F81BD"/>
      <name val="Calibri"/>
      <family val="2"/>
      <scheme val="minor"/>
    </font>
    <font>
      <b/>
      <sz val="12"/>
      <color rgb="FF4F81BD"/>
      <name val="Constantia"/>
      <family val="1"/>
    </font>
    <font>
      <b/>
      <u/>
      <sz val="20"/>
      <color rgb="FF365F91"/>
      <name val="Cambria"/>
      <family val="1"/>
    </font>
    <font>
      <sz val="20"/>
      <color rgb="FF365F91"/>
      <name val="Cambria"/>
      <family val="1"/>
    </font>
    <font>
      <sz val="11"/>
      <color theme="1"/>
      <name val="Symbol"/>
      <family val="1"/>
      <charset val="2"/>
    </font>
    <font>
      <b/>
      <sz val="11"/>
      <color theme="1" tint="0.499984740745262"/>
      <name val="Calibri"/>
      <family val="2"/>
      <scheme val="minor"/>
    </font>
    <font>
      <sz val="11"/>
      <color theme="1" tint="0.499984740745262"/>
      <name val="Calibri"/>
      <family val="2"/>
      <scheme val="minor"/>
    </font>
    <font>
      <sz val="11"/>
      <color rgb="FF2A0DFF"/>
      <name val="Calibri"/>
      <family val="2"/>
      <scheme val="minor"/>
    </font>
    <font>
      <i/>
      <sz val="11"/>
      <color rgb="FF2A0DFF"/>
      <name val="Constantia"/>
      <family val="1"/>
    </font>
    <font>
      <sz val="11"/>
      <color theme="0" tint="-0.499984740745262"/>
      <name val="Calibri"/>
      <family val="2"/>
      <scheme val="minor"/>
    </font>
    <font>
      <b/>
      <sz val="12"/>
      <color theme="0"/>
      <name val="Constantia"/>
      <family val="1"/>
    </font>
    <font>
      <b/>
      <sz val="10"/>
      <color theme="0"/>
      <name val="Constantia"/>
      <family val="1"/>
    </font>
    <font>
      <sz val="11"/>
      <name val="Calibri"/>
      <family val="2"/>
      <scheme val="minor"/>
    </font>
    <font>
      <b/>
      <sz val="9"/>
      <color theme="0"/>
      <name val="Constantia"/>
      <family val="1"/>
    </font>
    <font>
      <sz val="11"/>
      <color theme="1"/>
      <name val="Calibri"/>
      <family val="2"/>
    </font>
    <font>
      <b/>
      <sz val="11"/>
      <color theme="0" tint="-0.499984740745262"/>
      <name val="Calibri"/>
      <family val="2"/>
      <scheme val="minor"/>
    </font>
    <font>
      <b/>
      <sz val="12"/>
      <color theme="0" tint="-0.249977111117893"/>
      <name val="Constantia"/>
      <family val="1"/>
    </font>
    <font>
      <sz val="11"/>
      <color theme="0" tint="-0.249977111117893"/>
      <name val="Calibri"/>
      <family val="2"/>
      <scheme val="minor"/>
    </font>
    <font>
      <i/>
      <sz val="11"/>
      <color theme="0" tint="-0.249977111117893"/>
      <name val="Constantia"/>
      <family val="1"/>
    </font>
    <font>
      <b/>
      <sz val="14"/>
      <color theme="0" tint="-0.499984740745262"/>
      <name val="Calibri"/>
      <family val="2"/>
      <scheme val="minor"/>
    </font>
    <font>
      <sz val="11"/>
      <color theme="0" tint="-0.34998626667073579"/>
      <name val="Calibri"/>
      <family val="2"/>
      <scheme val="minor"/>
    </font>
    <font>
      <b/>
      <sz val="11"/>
      <color theme="0" tint="-0.34998626667073579"/>
      <name val="Calibri"/>
      <family val="2"/>
      <scheme val="minor"/>
    </font>
    <font>
      <u/>
      <sz val="20"/>
      <color rgb="FF365F91"/>
      <name val="Cambria"/>
      <family val="1"/>
    </font>
    <font>
      <b/>
      <i/>
      <sz val="11"/>
      <color theme="1"/>
      <name val="Calibri"/>
      <family val="2"/>
      <scheme val="minor"/>
    </font>
    <font>
      <i/>
      <sz val="10"/>
      <color theme="1"/>
      <name val="Calibri"/>
      <family val="2"/>
      <scheme val="minor"/>
    </font>
    <font>
      <sz val="10"/>
      <color rgb="FF2A0DFF"/>
      <name val="Constantia"/>
      <family val="1"/>
    </font>
    <font>
      <b/>
      <sz val="12"/>
      <color theme="0" tint="-0.34998626667073579"/>
      <name val="Constantia"/>
      <family val="1"/>
    </font>
    <font>
      <i/>
      <sz val="11"/>
      <color theme="0" tint="-0.34998626667073579"/>
      <name val="Constantia"/>
      <family val="1"/>
    </font>
    <font>
      <i/>
      <sz val="10"/>
      <color theme="0" tint="-0.34998626667073579"/>
      <name val="Calibri"/>
      <family val="2"/>
      <scheme val="minor"/>
    </font>
    <font>
      <b/>
      <sz val="11"/>
      <color rgb="FFFF0000"/>
      <name val="Calibri"/>
      <family val="2"/>
      <scheme val="minor"/>
    </font>
    <font>
      <b/>
      <sz val="12"/>
      <color theme="0" tint="-0.499984740745262"/>
      <name val="Constantia"/>
      <family val="1"/>
    </font>
    <font>
      <sz val="11"/>
      <color theme="0"/>
      <name val="Calibri"/>
      <family val="2"/>
      <scheme val="minor"/>
    </font>
    <font>
      <i/>
      <sz val="11"/>
      <name val="Calibri"/>
      <family val="2"/>
      <scheme val="minor"/>
    </font>
    <font>
      <sz val="12"/>
      <color rgb="FF4F81BD"/>
      <name val="Constantia"/>
      <family val="1"/>
    </font>
    <font>
      <b/>
      <u/>
      <sz val="12"/>
      <color rgb="FF4F81BD"/>
      <name val="Constantia"/>
      <family val="1"/>
    </font>
    <font>
      <sz val="11"/>
      <color rgb="FF000000"/>
      <name val="Calibri"/>
      <family val="2"/>
      <scheme val="minor"/>
    </font>
    <font>
      <sz val="11"/>
      <color rgb="FFA5A5A5"/>
      <name val="Calibri"/>
      <family val="2"/>
      <scheme val="minor"/>
    </font>
    <font>
      <sz val="11"/>
      <color rgb="FF808080"/>
      <name val="Calibri"/>
      <family val="2"/>
      <scheme val="minor"/>
    </font>
    <font>
      <b/>
      <sz val="11"/>
      <color rgb="FF808080"/>
      <name val="Calibri"/>
      <family val="2"/>
      <scheme val="minor"/>
    </font>
    <font>
      <sz val="10"/>
      <color theme="1"/>
      <name val="Calibri"/>
      <family val="2"/>
      <scheme val="minor"/>
    </font>
    <font>
      <b/>
      <sz val="11"/>
      <name val="Calibri"/>
      <family val="2"/>
      <scheme val="minor"/>
    </font>
    <font>
      <i/>
      <sz val="10"/>
      <color theme="0" tint="-0.499984740745262"/>
      <name val="Constantia"/>
      <family val="1"/>
    </font>
    <font>
      <sz val="10"/>
      <color rgb="FF2A0DFF"/>
      <name val="Calibri"/>
      <family val="2"/>
      <scheme val="minor"/>
    </font>
    <font>
      <i/>
      <sz val="10"/>
      <color rgb="FF2A0DFF"/>
      <name val="Calibri"/>
      <family val="2"/>
      <scheme val="minor"/>
    </font>
    <font>
      <sz val="10"/>
      <name val="Calibri"/>
      <family val="2"/>
      <scheme val="minor"/>
    </font>
    <font>
      <sz val="11"/>
      <color rgb="FF002060"/>
      <name val="Calibri"/>
      <family val="2"/>
      <scheme val="minor"/>
    </font>
    <font>
      <i/>
      <sz val="10"/>
      <color rgb="FF002060"/>
      <name val="Calibri"/>
      <family val="2"/>
      <scheme val="minor"/>
    </font>
    <font>
      <sz val="11"/>
      <color theme="0" tint="-0.14999847407452621"/>
      <name val="Calibri"/>
      <family val="2"/>
      <scheme val="minor"/>
    </font>
    <font>
      <b/>
      <sz val="11"/>
      <color theme="0" tint="-0.14999847407452621"/>
      <name val="Calibri"/>
      <family val="2"/>
      <scheme val="minor"/>
    </font>
    <font>
      <b/>
      <u/>
      <sz val="11"/>
      <color theme="0" tint="-0.14999847407452621"/>
      <name val="Calibri"/>
      <family val="2"/>
      <scheme val="minor"/>
    </font>
    <font>
      <i/>
      <sz val="11"/>
      <color theme="0" tint="-0.14999847407452621"/>
      <name val="Calibri"/>
      <family val="2"/>
      <scheme val="minor"/>
    </font>
    <font>
      <b/>
      <u/>
      <sz val="20"/>
      <color theme="0" tint="-0.14999847407452621"/>
      <name val="Cambria"/>
      <family val="1"/>
    </font>
    <font>
      <sz val="20"/>
      <color theme="0" tint="-0.14999847407452621"/>
      <name val="Cambria"/>
      <family val="1"/>
    </font>
    <font>
      <sz val="8"/>
      <color rgb="FF000000"/>
      <name val="Tahoma"/>
      <family val="2"/>
    </font>
    <font>
      <b/>
      <sz val="14"/>
      <name val="Calibri"/>
      <family val="2"/>
      <scheme val="minor"/>
    </font>
    <font>
      <b/>
      <sz val="12"/>
      <name val="Constantia"/>
      <family val="1"/>
    </font>
    <font>
      <b/>
      <sz val="10"/>
      <name val="Constantia"/>
      <family val="1"/>
    </font>
    <font>
      <b/>
      <sz val="9"/>
      <name val="Constantia"/>
      <family val="1"/>
    </font>
    <font>
      <sz val="20"/>
      <color theme="0" tint="-0.249977111117893"/>
      <name val="Cambria"/>
      <family val="1"/>
    </font>
    <font>
      <sz val="11"/>
      <color theme="0" tint="-0.34998626667073579"/>
      <name val="Constantia"/>
      <family val="1"/>
    </font>
    <font>
      <sz val="11"/>
      <color theme="7"/>
      <name val="Calibri"/>
      <family val="2"/>
      <scheme val="minor"/>
    </font>
    <font>
      <b/>
      <sz val="11"/>
      <color theme="7"/>
      <name val="Calibri"/>
      <family val="2"/>
      <scheme val="minor"/>
    </font>
    <font>
      <sz val="8"/>
      <color theme="0" tint="-0.499984740745262"/>
      <name val="Calibri"/>
      <family val="2"/>
      <scheme val="minor"/>
    </font>
    <font>
      <sz val="11"/>
      <color theme="0"/>
      <name val="Constantia"/>
      <family val="1"/>
    </font>
    <font>
      <sz val="11"/>
      <color theme="0" tint="-0.249977111117893"/>
      <name val="Constantia"/>
      <family val="1"/>
    </font>
    <font>
      <b/>
      <sz val="11"/>
      <color theme="0"/>
      <name val="Calibri"/>
      <family val="2"/>
      <scheme val="minor"/>
    </font>
    <font>
      <u/>
      <sz val="20"/>
      <color theme="0" tint="-0.14999847407452621"/>
      <name val="Cambria"/>
      <family val="1"/>
    </font>
    <font>
      <b/>
      <sz val="14"/>
      <color theme="0"/>
      <name val="Calibri"/>
      <family val="2"/>
      <scheme val="minor"/>
    </font>
    <font>
      <b/>
      <sz val="11"/>
      <color theme="0" tint="-0.249977111117893"/>
      <name val="Calibri"/>
      <family val="2"/>
      <scheme val="minor"/>
    </font>
    <font>
      <b/>
      <sz val="9"/>
      <color theme="0" tint="-0.249977111117893"/>
      <name val="Constantia"/>
      <family val="1"/>
    </font>
    <font>
      <b/>
      <sz val="14"/>
      <color theme="0" tint="-0.249977111117893"/>
      <name val="Calibri"/>
      <family val="2"/>
      <scheme val="minor"/>
    </font>
    <font>
      <sz val="10"/>
      <color rgb="FF002060"/>
      <name val="Calibri"/>
      <family val="2"/>
      <scheme val="minor"/>
    </font>
    <font>
      <b/>
      <sz val="11"/>
      <color theme="1"/>
      <name val="Constantia"/>
      <family val="1"/>
    </font>
    <font>
      <i/>
      <sz val="10"/>
      <name val="Calibri"/>
      <family val="2"/>
      <scheme val="minor"/>
    </font>
    <font>
      <b/>
      <sz val="14"/>
      <color theme="7"/>
      <name val="Calibri"/>
      <family val="2"/>
      <scheme val="minor"/>
    </font>
    <font>
      <b/>
      <sz val="12"/>
      <color theme="7"/>
      <name val="Constantia"/>
      <family val="1"/>
    </font>
    <font>
      <b/>
      <sz val="16"/>
      <color rgb="FF4F81BD"/>
      <name val="Calibri"/>
      <family val="2"/>
      <scheme val="minor"/>
    </font>
    <font>
      <sz val="11"/>
      <color rgb="FF000000"/>
      <name val="Calibri"/>
      <family val="2"/>
    </font>
    <font>
      <b/>
      <sz val="11"/>
      <color theme="3"/>
      <name val="Calibri"/>
      <family val="2"/>
      <scheme val="minor"/>
    </font>
    <font>
      <sz val="11"/>
      <color rgb="FFFF0000"/>
      <name val="Calibri"/>
      <family val="2"/>
      <scheme val="minor"/>
    </font>
    <font>
      <i/>
      <sz val="11"/>
      <color theme="0" tint="-0.499984740745262"/>
      <name val="Calibri"/>
      <family val="2"/>
      <scheme val="minor"/>
    </font>
    <font>
      <b/>
      <sz val="9"/>
      <color theme="0" tint="-0.499984740745262"/>
      <name val="Constantia"/>
      <family val="1"/>
    </font>
    <font>
      <sz val="20"/>
      <color theme="0" tint="-0.14999847407452621"/>
      <name val="Cambria"/>
      <family val="1"/>
      <scheme val="major"/>
    </font>
    <font>
      <b/>
      <i/>
      <sz val="16"/>
      <color theme="0" tint="-0.14999847407452621"/>
      <name val="Calibri"/>
      <family val="2"/>
      <scheme val="minor"/>
    </font>
    <font>
      <b/>
      <u/>
      <sz val="20"/>
      <color theme="0" tint="-0.14999847407452621"/>
      <name val="Cambria"/>
      <family val="1"/>
      <scheme val="major"/>
    </font>
    <font>
      <b/>
      <sz val="16"/>
      <color theme="0" tint="-0.14999847407452621"/>
      <name val="Calibri"/>
      <family val="2"/>
      <scheme val="minor"/>
    </font>
    <font>
      <vertAlign val="superscript"/>
      <sz val="11"/>
      <color theme="1"/>
      <name val="Calibri"/>
      <family val="2"/>
      <scheme val="minor"/>
    </font>
    <font>
      <b/>
      <sz val="12"/>
      <color theme="1"/>
      <name val="Calibri"/>
      <family val="2"/>
      <scheme val="minor"/>
    </font>
    <font>
      <i/>
      <sz val="11"/>
      <color theme="0" tint="-0.249977111117893"/>
      <name val="Calibri"/>
      <family val="2"/>
      <scheme val="minor"/>
    </font>
    <font>
      <b/>
      <u/>
      <sz val="11"/>
      <color rgb="FF2A0DFF"/>
      <name val="Calibri"/>
      <family val="2"/>
    </font>
  </fonts>
  <fills count="18">
    <fill>
      <patternFill patternType="none"/>
    </fill>
    <fill>
      <patternFill patternType="gray125"/>
    </fill>
    <fill>
      <patternFill patternType="solid">
        <fgColor theme="0" tint="-0.14999847407452621"/>
        <bgColor indexed="64"/>
      </patternFill>
    </fill>
    <fill>
      <patternFill patternType="solid">
        <fgColor rgb="FF4F81BD"/>
        <bgColor indexed="64"/>
      </patternFill>
    </fill>
    <fill>
      <patternFill patternType="solid">
        <fgColor theme="0" tint="-0.249977111117893"/>
        <bgColor indexed="64"/>
      </patternFill>
    </fill>
    <fill>
      <patternFill patternType="solid">
        <fgColor rgb="FF92D050"/>
        <bgColor indexed="64"/>
      </patternFill>
    </fill>
    <fill>
      <patternFill patternType="solid">
        <fgColor theme="3" tint="0.59999389629810485"/>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theme="0"/>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4"/>
        <bgColor indexed="64"/>
      </patternFill>
    </fill>
    <fill>
      <patternFill patternType="solid">
        <fgColor theme="7" tint="0.59999389629810485"/>
        <bgColor rgb="FF000000"/>
      </patternFill>
    </fill>
  </fills>
  <borders count="19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left>
      <right style="thin">
        <color theme="0"/>
      </right>
      <top style="thin">
        <color theme="0"/>
      </top>
      <bottom style="thin">
        <color theme="0"/>
      </bottom>
      <diagonal/>
    </border>
    <border>
      <left/>
      <right/>
      <top/>
      <bottom style="thin">
        <color theme="0" tint="-0.499984740745262"/>
      </bottom>
      <diagonal/>
    </border>
    <border>
      <left/>
      <right/>
      <top style="thin">
        <color theme="0"/>
      </top>
      <bottom style="thin">
        <color theme="0" tint="-0.499984740745262"/>
      </bottom>
      <diagonal/>
    </border>
    <border>
      <left/>
      <right style="thin">
        <color theme="0" tint="-0.499984740745262"/>
      </right>
      <top style="thin">
        <color theme="0"/>
      </top>
      <bottom style="thin">
        <color theme="0" tint="-0.499984740745262"/>
      </bottom>
      <diagonal/>
    </border>
    <border>
      <left style="thin">
        <color theme="0"/>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right style="thin">
        <color theme="0" tint="-0.499984740745262"/>
      </right>
      <top/>
      <bottom style="thin">
        <color theme="0" tint="-0.499984740745262"/>
      </bottom>
      <diagonal/>
    </border>
    <border>
      <left/>
      <right style="thin">
        <color theme="0"/>
      </right>
      <top/>
      <bottom style="thin">
        <color theme="0"/>
      </bottom>
      <diagonal/>
    </border>
    <border>
      <left style="thin">
        <color theme="0"/>
      </left>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top style="thin">
        <color theme="0"/>
      </top>
      <bottom style="thin">
        <color theme="0"/>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double">
        <color theme="0"/>
      </left>
      <right style="double">
        <color theme="0"/>
      </right>
      <top style="thin">
        <color theme="0"/>
      </top>
      <bottom/>
      <diagonal/>
    </border>
    <border>
      <left style="double">
        <color theme="0"/>
      </left>
      <right style="double">
        <color theme="0"/>
      </right>
      <top/>
      <bottom style="thin">
        <color theme="0" tint="-0.499984740745262"/>
      </bottom>
      <diagonal/>
    </border>
    <border>
      <left style="double">
        <color theme="0"/>
      </left>
      <right/>
      <top style="thin">
        <color theme="0"/>
      </top>
      <bottom/>
      <diagonal/>
    </border>
    <border>
      <left style="double">
        <color theme="0"/>
      </left>
      <right/>
      <top/>
      <bottom style="thin">
        <color theme="0" tint="-0.499984740745262"/>
      </bottom>
      <diagonal/>
    </border>
    <border>
      <left style="thin">
        <color theme="0"/>
      </left>
      <right/>
      <top/>
      <bottom/>
      <diagonal/>
    </border>
    <border>
      <left/>
      <right style="thin">
        <color theme="0" tint="-0.499984740745262"/>
      </right>
      <top/>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style="thin">
        <color theme="0"/>
      </left>
      <right/>
      <top style="double">
        <color theme="0"/>
      </top>
      <bottom/>
      <diagonal/>
    </border>
    <border>
      <left/>
      <right/>
      <top style="double">
        <color theme="0"/>
      </top>
      <bottom/>
      <diagonal/>
    </border>
    <border>
      <left/>
      <right style="thin">
        <color theme="0" tint="-0.499984740745262"/>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right style="thin">
        <color theme="0" tint="-0.499984740745262"/>
      </right>
      <top style="thin">
        <color theme="0"/>
      </top>
      <bottom/>
      <diagonal/>
    </border>
    <border>
      <left style="thin">
        <color theme="0"/>
      </left>
      <right/>
      <top style="thin">
        <color theme="0"/>
      </top>
      <bottom style="thin">
        <color theme="0" tint="-0.499984740745262"/>
      </bottom>
      <diagonal/>
    </border>
    <border>
      <left/>
      <right style="thin">
        <color theme="0"/>
      </right>
      <top style="thin">
        <color theme="0"/>
      </top>
      <bottom style="thin">
        <color theme="0" tint="-0.499984740745262"/>
      </bottom>
      <diagonal/>
    </border>
    <border>
      <left/>
      <right/>
      <top/>
      <bottom style="thin">
        <color theme="0"/>
      </bottom>
      <diagonal/>
    </border>
    <border>
      <left style="thin">
        <color theme="0" tint="-0.499984740745262"/>
      </left>
      <right/>
      <top/>
      <bottom style="thin">
        <color theme="0" tint="-0.499984740745262"/>
      </bottom>
      <diagonal/>
    </border>
    <border>
      <left style="thin">
        <color theme="0"/>
      </left>
      <right/>
      <top style="thin">
        <color theme="0" tint="-0.499984740745262"/>
      </top>
      <bottom/>
      <diagonal/>
    </border>
    <border>
      <left/>
      <right style="thin">
        <color theme="0"/>
      </right>
      <top style="thin">
        <color theme="0" tint="-0.499984740745262"/>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theme="0" tint="-0.499984740745262"/>
      </left>
      <right style="thin">
        <color theme="0" tint="-0.499984740745262"/>
      </right>
      <top/>
      <bottom style="thin">
        <color theme="0" tint="-0.499984740745262"/>
      </bottom>
      <diagonal/>
    </border>
    <border>
      <left/>
      <right/>
      <top style="thin">
        <color theme="0" tint="-0.499984740745262"/>
      </top>
      <bottom/>
      <diagonal/>
    </border>
    <border>
      <left style="thin">
        <color indexed="64"/>
      </left>
      <right/>
      <top/>
      <bottom style="thin">
        <color indexed="64"/>
      </bottom>
      <diagonal/>
    </border>
    <border>
      <left/>
      <right/>
      <top/>
      <bottom style="thin">
        <color indexed="64"/>
      </bottom>
      <diagonal/>
    </border>
    <border>
      <left style="thin">
        <color theme="0" tint="-0.499984740745262"/>
      </left>
      <right style="thin">
        <color theme="0" tint="-0.499984740745262"/>
      </right>
      <top/>
      <bottom/>
      <diagonal/>
    </border>
    <border>
      <left/>
      <right/>
      <top style="thin">
        <color indexed="64"/>
      </top>
      <bottom style="thin">
        <color indexed="64"/>
      </bottom>
      <diagonal/>
    </border>
    <border>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right style="thin">
        <color theme="0" tint="-0.499984740745262"/>
      </right>
      <top style="thin">
        <color indexed="64"/>
      </top>
      <bottom style="thin">
        <color theme="0" tint="-0.499984740745262"/>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theme="0" tint="-0.499984740745262"/>
      </top>
      <bottom style="thin">
        <color auto="1"/>
      </bottom>
      <diagonal/>
    </border>
    <border>
      <left/>
      <right style="thin">
        <color theme="0" tint="-0.499984740745262"/>
      </right>
      <top style="thin">
        <color theme="0" tint="-0.499984740745262"/>
      </top>
      <bottom style="thin">
        <color auto="1"/>
      </bottom>
      <diagonal/>
    </border>
    <border>
      <left/>
      <right/>
      <top style="thin">
        <color theme="4"/>
      </top>
      <bottom style="thin">
        <color theme="4"/>
      </bottom>
      <diagonal/>
    </border>
    <border>
      <left style="medium">
        <color theme="4"/>
      </left>
      <right/>
      <top style="medium">
        <color theme="4"/>
      </top>
      <bottom style="thin">
        <color theme="4"/>
      </bottom>
      <diagonal/>
    </border>
    <border>
      <left/>
      <right/>
      <top style="medium">
        <color theme="4"/>
      </top>
      <bottom style="thin">
        <color theme="4"/>
      </bottom>
      <diagonal/>
    </border>
    <border>
      <left style="thin">
        <color theme="4"/>
      </left>
      <right style="medium">
        <color theme="4"/>
      </right>
      <top style="medium">
        <color theme="4"/>
      </top>
      <bottom style="thin">
        <color theme="4"/>
      </bottom>
      <diagonal/>
    </border>
    <border>
      <left style="medium">
        <color theme="4"/>
      </left>
      <right/>
      <top style="thin">
        <color theme="4"/>
      </top>
      <bottom style="thin">
        <color theme="4"/>
      </bottom>
      <diagonal/>
    </border>
    <border>
      <left style="thin">
        <color theme="4"/>
      </left>
      <right style="medium">
        <color theme="4"/>
      </right>
      <top style="thin">
        <color theme="4"/>
      </top>
      <bottom style="thin">
        <color theme="4"/>
      </bottom>
      <diagonal/>
    </border>
    <border>
      <left style="medium">
        <color theme="4"/>
      </left>
      <right/>
      <top style="thin">
        <color theme="4"/>
      </top>
      <bottom style="medium">
        <color theme="4"/>
      </bottom>
      <diagonal/>
    </border>
    <border>
      <left/>
      <right/>
      <top style="thin">
        <color theme="4"/>
      </top>
      <bottom style="medium">
        <color theme="4"/>
      </bottom>
      <diagonal/>
    </border>
    <border>
      <left style="thin">
        <color theme="4"/>
      </left>
      <right style="medium">
        <color theme="4"/>
      </right>
      <top style="thin">
        <color theme="4"/>
      </top>
      <bottom style="medium">
        <color theme="4"/>
      </bottom>
      <diagonal/>
    </border>
    <border>
      <left style="medium">
        <color theme="4"/>
      </left>
      <right style="thin">
        <color theme="0"/>
      </right>
      <top style="medium">
        <color theme="4"/>
      </top>
      <bottom/>
      <diagonal/>
    </border>
    <border>
      <left style="medium">
        <color theme="4"/>
      </left>
      <right style="thin">
        <color theme="4"/>
      </right>
      <top style="medium">
        <color theme="4"/>
      </top>
      <bottom style="thin">
        <color theme="4"/>
      </bottom>
      <diagonal/>
    </border>
    <border>
      <left style="medium">
        <color theme="4"/>
      </left>
      <right style="thin">
        <color theme="4"/>
      </right>
      <top style="thin">
        <color theme="4"/>
      </top>
      <bottom style="thin">
        <color theme="4"/>
      </bottom>
      <diagonal/>
    </border>
    <border>
      <left style="medium">
        <color theme="4"/>
      </left>
      <right style="thin">
        <color theme="4"/>
      </right>
      <top style="thin">
        <color theme="4"/>
      </top>
      <bottom style="medium">
        <color theme="4"/>
      </bottom>
      <diagonal/>
    </border>
    <border>
      <left style="thin">
        <color theme="4"/>
      </left>
      <right style="thin">
        <color theme="4"/>
      </right>
      <top style="medium">
        <color theme="4"/>
      </top>
      <bottom style="thin">
        <color theme="4"/>
      </bottom>
      <diagonal/>
    </border>
    <border>
      <left style="thin">
        <color theme="4"/>
      </left>
      <right style="thin">
        <color theme="4"/>
      </right>
      <top style="thin">
        <color theme="4"/>
      </top>
      <bottom style="thin">
        <color theme="4"/>
      </bottom>
      <diagonal/>
    </border>
    <border>
      <left style="thin">
        <color theme="4"/>
      </left>
      <right style="thin">
        <color theme="4"/>
      </right>
      <top style="thin">
        <color theme="4"/>
      </top>
      <bottom style="medium">
        <color theme="4"/>
      </bottom>
      <diagonal/>
    </border>
    <border>
      <left/>
      <right style="thin">
        <color theme="4"/>
      </right>
      <top style="medium">
        <color theme="4"/>
      </top>
      <bottom style="thin">
        <color theme="4"/>
      </bottom>
      <diagonal/>
    </border>
    <border>
      <left/>
      <right style="thin">
        <color theme="4"/>
      </right>
      <top style="thin">
        <color theme="4"/>
      </top>
      <bottom style="thin">
        <color theme="4"/>
      </bottom>
      <diagonal/>
    </border>
    <border>
      <left/>
      <right style="thin">
        <color theme="4"/>
      </right>
      <top style="thin">
        <color theme="4"/>
      </top>
      <bottom style="medium">
        <color theme="4"/>
      </bottom>
      <diagonal/>
    </border>
    <border>
      <left/>
      <right style="medium">
        <color theme="4"/>
      </right>
      <top style="thin">
        <color theme="4"/>
      </top>
      <bottom style="medium">
        <color theme="4"/>
      </bottom>
      <diagonal/>
    </border>
    <border>
      <left style="medium">
        <color theme="4"/>
      </left>
      <right style="thin">
        <color theme="4"/>
      </right>
      <top/>
      <bottom style="thin">
        <color theme="4"/>
      </bottom>
      <diagonal/>
    </border>
    <border>
      <left style="thin">
        <color theme="4"/>
      </left>
      <right style="medium">
        <color theme="4"/>
      </right>
      <top/>
      <bottom style="thin">
        <color theme="4"/>
      </bottom>
      <diagonal/>
    </border>
    <border>
      <left style="thin">
        <color theme="0"/>
      </left>
      <right/>
      <top style="thin">
        <color theme="0" tint="-0.499984740745262"/>
      </top>
      <bottom style="thin">
        <color theme="0" tint="-0.499984740745262"/>
      </bottom>
      <diagonal/>
    </border>
    <border>
      <left/>
      <right/>
      <top style="thin">
        <color indexed="64"/>
      </top>
      <bottom/>
      <diagonal/>
    </border>
    <border>
      <left style="thin">
        <color indexed="64"/>
      </left>
      <right/>
      <top style="medium">
        <color indexed="64"/>
      </top>
      <bottom/>
      <diagonal/>
    </border>
    <border>
      <left/>
      <right/>
      <top style="medium">
        <color indexed="64"/>
      </top>
      <bottom/>
      <diagonal/>
    </border>
    <border>
      <left style="thin">
        <color theme="0"/>
      </left>
      <right style="thin">
        <color theme="0" tint="-0.499984740745262"/>
      </right>
      <top/>
      <bottom/>
      <diagonal/>
    </border>
    <border>
      <left style="thin">
        <color theme="0"/>
      </left>
      <right style="thin">
        <color theme="0" tint="-0.499984740745262"/>
      </right>
      <top/>
      <bottom style="thin">
        <color theme="0"/>
      </bottom>
      <diagonal/>
    </border>
    <border>
      <left style="thin">
        <color rgb="FF4F81BD"/>
      </left>
      <right style="thin">
        <color rgb="FF4F81BD"/>
      </right>
      <top style="thin">
        <color rgb="FF4F81BD"/>
      </top>
      <bottom style="thin">
        <color rgb="FF4F81BD"/>
      </bottom>
      <diagonal/>
    </border>
    <border>
      <left style="medium">
        <color rgb="FF4F81BD"/>
      </left>
      <right style="medium">
        <color rgb="FF4F81BD"/>
      </right>
      <top style="medium">
        <color rgb="FF4F81BD"/>
      </top>
      <bottom style="medium">
        <color rgb="FF4F81BD"/>
      </bottom>
      <diagonal/>
    </border>
    <border>
      <left style="medium">
        <color rgb="FF4F81BD"/>
      </left>
      <right style="thin">
        <color rgb="FF4F81BD"/>
      </right>
      <top style="medium">
        <color rgb="FF4F81BD"/>
      </top>
      <bottom style="medium">
        <color rgb="FF4F81BD"/>
      </bottom>
      <diagonal/>
    </border>
    <border>
      <left style="thin">
        <color rgb="FF4F81BD"/>
      </left>
      <right style="thin">
        <color rgb="FF4F81BD"/>
      </right>
      <top style="medium">
        <color rgb="FF4F81BD"/>
      </top>
      <bottom style="medium">
        <color rgb="FF4F81BD"/>
      </bottom>
      <diagonal/>
    </border>
    <border>
      <left style="medium">
        <color rgb="FF4F81BD"/>
      </left>
      <right style="thin">
        <color rgb="FF4F81BD"/>
      </right>
      <top style="medium">
        <color rgb="FF4F81BD"/>
      </top>
      <bottom style="thin">
        <color rgb="FF4F81BD"/>
      </bottom>
      <diagonal/>
    </border>
    <border>
      <left style="thin">
        <color rgb="FF4F81BD"/>
      </left>
      <right style="thin">
        <color rgb="FF4F81BD"/>
      </right>
      <top style="medium">
        <color rgb="FF4F81BD"/>
      </top>
      <bottom style="thin">
        <color rgb="FF4F81BD"/>
      </bottom>
      <diagonal/>
    </border>
    <border>
      <left style="medium">
        <color rgb="FF4F81BD"/>
      </left>
      <right style="thin">
        <color rgb="FF4F81BD"/>
      </right>
      <top style="thin">
        <color rgb="FF4F81BD"/>
      </top>
      <bottom style="thin">
        <color rgb="FF4F81BD"/>
      </bottom>
      <diagonal/>
    </border>
    <border>
      <left style="medium">
        <color rgb="FF4F81BD"/>
      </left>
      <right style="thin">
        <color rgb="FF4F81BD"/>
      </right>
      <top style="thin">
        <color rgb="FF4F81BD"/>
      </top>
      <bottom style="medium">
        <color rgb="FF4F81BD"/>
      </bottom>
      <diagonal/>
    </border>
    <border>
      <left style="thin">
        <color rgb="FF4F81BD"/>
      </left>
      <right style="thin">
        <color rgb="FF4F81BD"/>
      </right>
      <top style="thin">
        <color rgb="FF4F81BD"/>
      </top>
      <bottom style="medium">
        <color rgb="FF4F81BD"/>
      </bottom>
      <diagonal/>
    </border>
    <border>
      <left style="thin">
        <color rgb="FF4F81BD"/>
      </left>
      <right/>
      <top style="medium">
        <color rgb="FF4F81BD"/>
      </top>
      <bottom style="medium">
        <color rgb="FF4F81BD"/>
      </bottom>
      <diagonal/>
    </border>
    <border>
      <left style="thin">
        <color rgb="FF4F81BD"/>
      </left>
      <right/>
      <top style="medium">
        <color rgb="FF4F81BD"/>
      </top>
      <bottom style="thin">
        <color rgb="FF4F81BD"/>
      </bottom>
      <diagonal/>
    </border>
    <border>
      <left style="thin">
        <color rgb="FF4F81BD"/>
      </left>
      <right/>
      <top style="thin">
        <color rgb="FF4F81BD"/>
      </top>
      <bottom style="thin">
        <color rgb="FF4F81BD"/>
      </bottom>
      <diagonal/>
    </border>
    <border>
      <left style="thin">
        <color rgb="FF4F81BD"/>
      </left>
      <right/>
      <top style="thin">
        <color rgb="FF4F81BD"/>
      </top>
      <bottom style="medium">
        <color rgb="FF4F81BD"/>
      </bottom>
      <diagonal/>
    </border>
    <border>
      <left style="medium">
        <color rgb="FF4F81BD"/>
      </left>
      <right/>
      <top style="medium">
        <color rgb="FF4F81BD"/>
      </top>
      <bottom style="medium">
        <color rgb="FF4F81BD"/>
      </bottom>
      <diagonal/>
    </border>
    <border>
      <left/>
      <right/>
      <top style="medium">
        <color rgb="FF4F81BD"/>
      </top>
      <bottom style="medium">
        <color rgb="FF4F81BD"/>
      </bottom>
      <diagonal/>
    </border>
    <border>
      <left style="medium">
        <color rgb="FF4F81BD"/>
      </left>
      <right style="medium">
        <color rgb="FF4F81BD"/>
      </right>
      <top style="medium">
        <color rgb="FF4F81BD"/>
      </top>
      <bottom style="thin">
        <color rgb="FF4F81BD"/>
      </bottom>
      <diagonal/>
    </border>
    <border>
      <left style="medium">
        <color rgb="FF4F81BD"/>
      </left>
      <right style="medium">
        <color rgb="FF4F81BD"/>
      </right>
      <top style="thin">
        <color rgb="FF4F81BD"/>
      </top>
      <bottom style="thin">
        <color rgb="FF4F81BD"/>
      </bottom>
      <diagonal/>
    </border>
    <border>
      <left style="medium">
        <color rgb="FF4F81BD"/>
      </left>
      <right style="medium">
        <color rgb="FF4F81BD"/>
      </right>
      <top style="thin">
        <color rgb="FF4F81BD"/>
      </top>
      <bottom style="medium">
        <color rgb="FF4F81BD"/>
      </bottom>
      <diagonal/>
    </border>
    <border>
      <left style="medium">
        <color rgb="FF4F81BD"/>
      </left>
      <right style="thin">
        <color rgb="FF4F81BD"/>
      </right>
      <top/>
      <bottom style="medium">
        <color rgb="FF4F81BD"/>
      </bottom>
      <diagonal/>
    </border>
    <border>
      <left style="thin">
        <color rgb="FF4F81BD"/>
      </left>
      <right style="thin">
        <color rgb="FF4F81BD"/>
      </right>
      <top/>
      <bottom style="medium">
        <color rgb="FF4F81BD"/>
      </bottom>
      <diagonal/>
    </border>
    <border>
      <left style="thin">
        <color rgb="FF4F81BD"/>
      </left>
      <right/>
      <top/>
      <bottom style="medium">
        <color rgb="FF4F81BD"/>
      </bottom>
      <diagonal/>
    </border>
    <border>
      <left style="medium">
        <color rgb="FF4F81BD"/>
      </left>
      <right/>
      <top style="thin">
        <color rgb="FF4F81BD"/>
      </top>
      <bottom style="medium">
        <color rgb="FF4F81BD"/>
      </bottom>
      <diagonal/>
    </border>
    <border>
      <left/>
      <right/>
      <top style="thin">
        <color rgb="FF4F81BD"/>
      </top>
      <bottom style="medium">
        <color rgb="FF4F81BD"/>
      </bottom>
      <diagonal/>
    </border>
    <border>
      <left/>
      <right style="medium">
        <color theme="4"/>
      </right>
      <top style="thin">
        <color rgb="FF4F81BD"/>
      </top>
      <bottom style="medium">
        <color rgb="FF4F81BD"/>
      </bottom>
      <diagonal/>
    </border>
    <border>
      <left style="medium">
        <color rgb="FF4F81BD"/>
      </left>
      <right/>
      <top style="thin">
        <color rgb="FF4F81BD"/>
      </top>
      <bottom style="thin">
        <color rgb="FF4F81BD"/>
      </bottom>
      <diagonal/>
    </border>
    <border>
      <left/>
      <right/>
      <top style="thin">
        <color rgb="FF4F81BD"/>
      </top>
      <bottom style="thin">
        <color rgb="FF4F81BD"/>
      </bottom>
      <diagonal/>
    </border>
    <border>
      <left/>
      <right style="medium">
        <color theme="4"/>
      </right>
      <top style="thin">
        <color rgb="FF4F81BD"/>
      </top>
      <bottom style="thin">
        <color rgb="FF4F81BD"/>
      </bottom>
      <diagonal/>
    </border>
    <border>
      <left style="medium">
        <color rgb="FF4F81BD"/>
      </left>
      <right/>
      <top style="medium">
        <color rgb="FF4F81BD"/>
      </top>
      <bottom style="thin">
        <color rgb="FF4F81BD"/>
      </bottom>
      <diagonal/>
    </border>
    <border>
      <left/>
      <right/>
      <top style="medium">
        <color rgb="FF4F81BD"/>
      </top>
      <bottom style="thin">
        <color rgb="FF4F81BD"/>
      </bottom>
      <diagonal/>
    </border>
    <border>
      <left/>
      <right style="medium">
        <color theme="4"/>
      </right>
      <top style="medium">
        <color rgb="FF4F81BD"/>
      </top>
      <bottom style="thin">
        <color rgb="FF4F81BD"/>
      </bottom>
      <diagonal/>
    </border>
    <border>
      <left style="medium">
        <color rgb="FF4F81BD"/>
      </left>
      <right/>
      <top/>
      <bottom style="medium">
        <color rgb="FF4F81BD"/>
      </bottom>
      <diagonal/>
    </border>
    <border>
      <left/>
      <right/>
      <top/>
      <bottom style="medium">
        <color rgb="FF4F81BD"/>
      </bottom>
      <diagonal/>
    </border>
    <border>
      <left/>
      <right style="medium">
        <color rgb="FF4F81BD"/>
      </right>
      <top/>
      <bottom style="medium">
        <color rgb="FF4F81BD"/>
      </bottom>
      <diagonal/>
    </border>
    <border>
      <left style="thin">
        <color theme="0" tint="-0.499984740745262"/>
      </left>
      <right style="thin">
        <color theme="0" tint="-0.499984740745262"/>
      </right>
      <top/>
      <bottom style="double">
        <color theme="0"/>
      </bottom>
      <diagonal/>
    </border>
    <border>
      <left/>
      <right style="thin">
        <color theme="0" tint="-0.499984740745262"/>
      </right>
      <top/>
      <bottom style="double">
        <color theme="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theme="0"/>
      </right>
      <top/>
      <bottom/>
      <diagonal/>
    </border>
    <border>
      <left style="medium">
        <color theme="4"/>
      </left>
      <right/>
      <top/>
      <bottom/>
      <diagonal/>
    </border>
    <border>
      <left style="medium">
        <color theme="4"/>
      </left>
      <right/>
      <top style="medium">
        <color rgb="FF4F81BD"/>
      </top>
      <bottom style="medium">
        <color rgb="FF4F81BD"/>
      </bottom>
      <diagonal/>
    </border>
    <border>
      <left/>
      <right style="medium">
        <color theme="4"/>
      </right>
      <top style="medium">
        <color rgb="FF4F81BD"/>
      </top>
      <bottom style="medium">
        <color rgb="FF4F81BD"/>
      </bottom>
      <diagonal/>
    </border>
    <border>
      <left style="medium">
        <color theme="4"/>
      </left>
      <right/>
      <top style="thin">
        <color rgb="FF4F81BD"/>
      </top>
      <bottom style="thin">
        <color rgb="FF4F81BD"/>
      </bottom>
      <diagonal/>
    </border>
    <border>
      <left style="medium">
        <color theme="4"/>
      </left>
      <right/>
      <top style="thin">
        <color rgb="FF4F81BD"/>
      </top>
      <bottom style="medium">
        <color theme="4"/>
      </bottom>
      <diagonal/>
    </border>
    <border>
      <left/>
      <right/>
      <top style="thin">
        <color rgb="FF4F81BD"/>
      </top>
      <bottom style="medium">
        <color theme="4"/>
      </bottom>
      <diagonal/>
    </border>
    <border>
      <left/>
      <right style="medium">
        <color theme="4"/>
      </right>
      <top style="thin">
        <color rgb="FF4F81BD"/>
      </top>
      <bottom style="medium">
        <color theme="4"/>
      </bottom>
      <diagonal/>
    </border>
    <border>
      <left/>
      <right style="thin">
        <color rgb="FF4F81BD"/>
      </right>
      <top style="thin">
        <color rgb="FF4F81BD"/>
      </top>
      <bottom style="medium">
        <color rgb="FF4F81BD"/>
      </bottom>
      <diagonal/>
    </border>
    <border>
      <left/>
      <right style="medium">
        <color rgb="FF4F81BD"/>
      </right>
      <top style="medium">
        <color rgb="FF4F81BD"/>
      </top>
      <bottom style="thin">
        <color rgb="FF4F81BD"/>
      </bottom>
      <diagonal/>
    </border>
    <border>
      <left/>
      <right style="medium">
        <color rgb="FF4F81BD"/>
      </right>
      <top style="thin">
        <color rgb="FF4F81BD"/>
      </top>
      <bottom style="thin">
        <color rgb="FF4F81BD"/>
      </bottom>
      <diagonal/>
    </border>
    <border>
      <left/>
      <right style="medium">
        <color rgb="FF4F81BD"/>
      </right>
      <top style="thin">
        <color rgb="FF4F81BD"/>
      </top>
      <bottom style="medium">
        <color rgb="FF4F81BD"/>
      </bottom>
      <diagonal/>
    </border>
    <border>
      <left/>
      <right style="medium">
        <color rgb="FF4F81BD"/>
      </right>
      <top style="medium">
        <color rgb="FF4F81BD"/>
      </top>
      <bottom style="medium">
        <color rgb="FF4F81BD"/>
      </bottom>
      <diagonal/>
    </border>
    <border>
      <left style="medium">
        <color theme="4"/>
      </left>
      <right style="thin">
        <color theme="4"/>
      </right>
      <top/>
      <bottom/>
      <diagonal/>
    </border>
    <border>
      <left style="thin">
        <color theme="4"/>
      </left>
      <right style="medium">
        <color theme="4"/>
      </right>
      <top/>
      <bottom/>
      <diagonal/>
    </border>
    <border>
      <left style="medium">
        <color theme="4"/>
      </left>
      <right style="thin">
        <color theme="4"/>
      </right>
      <top style="thin">
        <color theme="4"/>
      </top>
      <bottom/>
      <diagonal/>
    </border>
    <border>
      <left style="thin">
        <color theme="4"/>
      </left>
      <right style="medium">
        <color theme="4"/>
      </right>
      <top style="thin">
        <color theme="4"/>
      </top>
      <bottom/>
      <diagonal/>
    </border>
    <border>
      <left/>
      <right style="thin">
        <color theme="4"/>
      </right>
      <top style="thin">
        <color theme="4"/>
      </top>
      <bottom/>
      <diagonal/>
    </border>
    <border>
      <left/>
      <right style="medium">
        <color theme="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diagonal/>
    </border>
    <border>
      <left/>
      <right style="thin">
        <color theme="0" tint="-0.499984740745262"/>
      </right>
      <top style="thin">
        <color auto="1"/>
      </top>
      <bottom style="thin">
        <color auto="1"/>
      </bottom>
      <diagonal/>
    </border>
    <border>
      <left style="thin">
        <color theme="0"/>
      </left>
      <right/>
      <top/>
      <bottom style="thin">
        <color theme="0" tint="-0.499984740745262"/>
      </bottom>
      <diagonal/>
    </border>
    <border>
      <left/>
      <right style="thin">
        <color theme="0"/>
      </right>
      <top/>
      <bottom style="thin">
        <color theme="0" tint="-0.499984740745262"/>
      </bottom>
      <diagonal/>
    </border>
    <border>
      <left/>
      <right style="medium">
        <color theme="4"/>
      </right>
      <top style="medium">
        <color theme="4"/>
      </top>
      <bottom style="thin">
        <color theme="4"/>
      </bottom>
      <diagonal/>
    </border>
    <border>
      <left style="thin">
        <color theme="4"/>
      </left>
      <right/>
      <top style="medium">
        <color theme="4"/>
      </top>
      <bottom style="thin">
        <color theme="4"/>
      </bottom>
      <diagonal/>
    </border>
    <border>
      <left style="thin">
        <color theme="4"/>
      </left>
      <right/>
      <top style="thin">
        <color theme="4"/>
      </top>
      <bottom style="thin">
        <color theme="4"/>
      </bottom>
      <diagonal/>
    </border>
    <border>
      <left/>
      <right/>
      <top/>
      <bottom style="thin">
        <color theme="4"/>
      </bottom>
      <diagonal/>
    </border>
    <border>
      <left/>
      <right style="medium">
        <color theme="4"/>
      </right>
      <top/>
      <bottom style="thin">
        <color theme="4"/>
      </bottom>
      <diagonal/>
    </border>
    <border>
      <left/>
      <right style="medium">
        <color theme="4"/>
      </right>
      <top style="thin">
        <color theme="4"/>
      </top>
      <bottom style="thin">
        <color theme="4"/>
      </bottom>
      <diagonal/>
    </border>
    <border>
      <left style="thin">
        <color theme="4"/>
      </left>
      <right style="thin">
        <color theme="4"/>
      </right>
      <top/>
      <bottom style="thin">
        <color theme="4"/>
      </bottom>
      <diagonal/>
    </border>
    <border>
      <left style="thin">
        <color theme="4"/>
      </left>
      <right/>
      <top/>
      <bottom style="thin">
        <color theme="4"/>
      </bottom>
      <diagonal/>
    </border>
    <border>
      <left style="medium">
        <color theme="4"/>
      </left>
      <right style="thin">
        <color theme="4"/>
      </right>
      <top style="medium">
        <color theme="4"/>
      </top>
      <bottom style="medium">
        <color theme="4"/>
      </bottom>
      <diagonal/>
    </border>
    <border>
      <left style="thin">
        <color theme="4"/>
      </left>
      <right style="thin">
        <color theme="4"/>
      </right>
      <top style="medium">
        <color theme="4"/>
      </top>
      <bottom style="medium">
        <color theme="4"/>
      </bottom>
      <diagonal/>
    </border>
    <border>
      <left style="thin">
        <color theme="4"/>
      </left>
      <right style="medium">
        <color theme="4"/>
      </right>
      <top style="medium">
        <color theme="4"/>
      </top>
      <bottom style="medium">
        <color theme="4"/>
      </bottom>
      <diagonal/>
    </border>
    <border>
      <left/>
      <right style="thin">
        <color theme="4"/>
      </right>
      <top style="medium">
        <color theme="4"/>
      </top>
      <bottom style="medium">
        <color theme="4"/>
      </bottom>
      <diagonal/>
    </border>
    <border>
      <left style="medium">
        <color rgb="FF4F81BD"/>
      </left>
      <right style="medium">
        <color rgb="FF4F81BD"/>
      </right>
      <top style="thin">
        <color rgb="FF4F81BD"/>
      </top>
      <bottom/>
      <diagonal/>
    </border>
    <border>
      <left style="medium">
        <color rgb="FF4F81BD"/>
      </left>
      <right/>
      <top style="thin">
        <color rgb="FF4F81BD"/>
      </top>
      <bottom/>
      <diagonal/>
    </border>
    <border>
      <left/>
      <right/>
      <top style="thin">
        <color rgb="FF4F81BD"/>
      </top>
      <bottom/>
      <diagonal/>
    </border>
    <border>
      <left/>
      <right style="medium">
        <color rgb="FF4F81BD"/>
      </right>
      <top style="thin">
        <color rgb="FF4F81BD"/>
      </top>
      <bottom/>
      <diagonal/>
    </border>
    <border>
      <left style="medium">
        <color rgb="FF4F81BD"/>
      </left>
      <right style="thin">
        <color rgb="FF4F81BD"/>
      </right>
      <top style="thin">
        <color rgb="FF4F81BD"/>
      </top>
      <bottom/>
      <diagonal/>
    </border>
    <border>
      <left style="thin">
        <color rgb="FF4F81BD"/>
      </left>
      <right style="thin">
        <color rgb="FF4F81BD"/>
      </right>
      <top style="thin">
        <color rgb="FF4F81BD"/>
      </top>
      <bottom/>
      <diagonal/>
    </border>
    <border>
      <left style="thin">
        <color rgb="FF4F81BD"/>
      </left>
      <right/>
      <top style="thin">
        <color rgb="FF4F81BD"/>
      </top>
      <bottom/>
      <diagonal/>
    </border>
    <border>
      <left/>
      <right/>
      <top/>
      <bottom style="thin">
        <color rgb="FF4F81BD"/>
      </bottom>
      <diagonal/>
    </border>
    <border>
      <left/>
      <right style="medium">
        <color rgb="FF4F81BD"/>
      </right>
      <top/>
      <bottom style="thin">
        <color rgb="FF4F81BD"/>
      </bottom>
      <diagonal/>
    </border>
    <border>
      <left/>
      <right style="thin">
        <color theme="0"/>
      </right>
      <top style="thin">
        <color theme="0"/>
      </top>
      <bottom style="thin">
        <color theme="0"/>
      </bottom>
      <diagonal/>
    </border>
    <border>
      <left style="medium">
        <color theme="4"/>
      </left>
      <right style="thin">
        <color theme="4"/>
      </right>
      <top/>
      <bottom style="medium">
        <color theme="4"/>
      </bottom>
      <diagonal/>
    </border>
    <border>
      <left style="thin">
        <color theme="4"/>
      </left>
      <right style="thin">
        <color theme="4"/>
      </right>
      <top/>
      <bottom style="medium">
        <color theme="4"/>
      </bottom>
      <diagonal/>
    </border>
    <border>
      <left style="thin">
        <color theme="4"/>
      </left>
      <right style="medium">
        <color theme="4"/>
      </right>
      <top/>
      <bottom style="medium">
        <color theme="4"/>
      </bottom>
      <diagonal/>
    </border>
    <border>
      <left/>
      <right style="medium">
        <color theme="4"/>
      </right>
      <top/>
      <bottom style="medium">
        <color theme="4"/>
      </bottom>
      <diagonal/>
    </border>
    <border>
      <left style="thin">
        <color theme="0"/>
      </left>
      <right/>
      <top style="medium">
        <color theme="4"/>
      </top>
      <bottom/>
      <diagonal/>
    </border>
    <border>
      <left style="thin">
        <color theme="0"/>
      </left>
      <right style="medium">
        <color theme="4"/>
      </right>
      <top style="medium">
        <color theme="4"/>
      </top>
      <bottom style="medium">
        <color theme="4"/>
      </bottom>
      <diagonal/>
    </border>
    <border>
      <left style="thin">
        <color theme="0"/>
      </left>
      <right style="thin">
        <color theme="0"/>
      </right>
      <top style="medium">
        <color theme="4"/>
      </top>
      <bottom style="medium">
        <color theme="4"/>
      </bottom>
      <diagonal/>
    </border>
    <border>
      <left/>
      <right style="medium">
        <color theme="4"/>
      </right>
      <top style="medium">
        <color theme="4"/>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900">
    <xf numFmtId="0" fontId="0" fillId="0" borderId="0" xfId="0"/>
    <xf numFmtId="0" fontId="0" fillId="0" borderId="0" xfId="0" applyAlignment="1">
      <alignment horizontal="left" vertical="top"/>
    </xf>
    <xf numFmtId="0" fontId="0" fillId="0" borderId="0" xfId="0" applyAlignment="1">
      <alignment horizontal="left" vertical="top" wrapText="1"/>
    </xf>
    <xf numFmtId="0" fontId="1" fillId="0" borderId="0" xfId="0" applyFont="1" applyAlignment="1">
      <alignment horizontal="left" vertical="top"/>
    </xf>
    <xf numFmtId="0" fontId="3" fillId="0" borderId="0" xfId="0" applyFont="1" applyAlignment="1">
      <alignment horizontal="left" vertical="top"/>
    </xf>
    <xf numFmtId="0" fontId="1" fillId="0" borderId="0" xfId="0" applyFont="1" applyAlignment="1">
      <alignment horizontal="left" vertical="top" wrapText="1"/>
    </xf>
    <xf numFmtId="0" fontId="6" fillId="0" borderId="0" xfId="0" applyFont="1" applyAlignment="1">
      <alignment horizontal="left" vertical="top"/>
    </xf>
    <xf numFmtId="0" fontId="7" fillId="0" borderId="0" xfId="0" applyFont="1"/>
    <xf numFmtId="0" fontId="8" fillId="0" borderId="0" xfId="0" applyFont="1"/>
    <xf numFmtId="0" fontId="9" fillId="0" borderId="0" xfId="0" applyFont="1"/>
    <xf numFmtId="0" fontId="10" fillId="0" borderId="0" xfId="0" applyFont="1"/>
    <xf numFmtId="0" fontId="12" fillId="0" borderId="0" xfId="0" applyFont="1"/>
    <xf numFmtId="0" fontId="13" fillId="0" borderId="0" xfId="0" applyFont="1"/>
    <xf numFmtId="0" fontId="13" fillId="2" borderId="0" xfId="0" applyFont="1" applyFill="1"/>
    <xf numFmtId="0" fontId="12" fillId="0" borderId="0" xfId="0" applyFont="1" applyAlignment="1"/>
    <xf numFmtId="0" fontId="13" fillId="0" borderId="0" xfId="0" applyFont="1" applyAlignment="1"/>
    <xf numFmtId="0" fontId="0" fillId="0" borderId="0" xfId="0" applyAlignment="1"/>
    <xf numFmtId="0" fontId="13" fillId="2" borderId="0" xfId="0" applyFont="1" applyFill="1" applyAlignment="1"/>
    <xf numFmtId="0" fontId="0" fillId="0" borderId="0" xfId="0" applyAlignment="1">
      <alignment horizontal="left" vertical="top" wrapText="1"/>
    </xf>
    <xf numFmtId="0" fontId="9" fillId="0" borderId="0" xfId="0" applyFont="1" applyAlignment="1"/>
    <xf numFmtId="0" fontId="2" fillId="0" borderId="0" xfId="1" applyAlignment="1" applyProtection="1">
      <alignment horizontal="left" vertical="top"/>
    </xf>
    <xf numFmtId="0" fontId="0" fillId="0" borderId="0" xfId="0" applyFont="1" applyAlignment="1">
      <alignment horizontal="left" vertical="top"/>
    </xf>
    <xf numFmtId="0" fontId="5" fillId="0" borderId="0" xfId="0" applyFont="1" applyAlignment="1">
      <alignment horizontal="left" vertical="top"/>
    </xf>
    <xf numFmtId="0" fontId="0" fillId="0" borderId="0" xfId="0" applyAlignment="1">
      <alignment vertical="top"/>
    </xf>
    <xf numFmtId="0" fontId="0" fillId="0" borderId="0" xfId="0" applyAlignment="1">
      <alignment horizontal="left" vertical="center" wrapText="1"/>
    </xf>
    <xf numFmtId="0" fontId="5" fillId="0" borderId="0" xfId="0" applyFont="1" applyAlignment="1">
      <alignment horizontal="left" vertical="center" wrapText="1"/>
    </xf>
    <xf numFmtId="0" fontId="11" fillId="0" borderId="0" xfId="0" applyFont="1" applyAlignment="1">
      <alignment vertical="top" wrapText="1"/>
    </xf>
    <xf numFmtId="0" fontId="14" fillId="0" borderId="3" xfId="0" applyFont="1" applyBorder="1" applyAlignment="1" applyProtection="1">
      <alignment vertical="top"/>
    </xf>
    <xf numFmtId="0" fontId="5" fillId="2" borderId="0" xfId="0" applyFont="1" applyFill="1" applyBorder="1" applyAlignment="1">
      <alignment vertical="top"/>
    </xf>
    <xf numFmtId="0" fontId="13" fillId="0" borderId="0" xfId="0" applyFont="1" applyFill="1" applyAlignment="1"/>
    <xf numFmtId="0" fontId="13" fillId="0" borderId="0" xfId="0" applyFont="1" applyFill="1"/>
    <xf numFmtId="0" fontId="12" fillId="0" borderId="0" xfId="0" applyFont="1" applyFill="1"/>
    <xf numFmtId="0" fontId="0" fillId="0" borderId="0" xfId="0" applyFill="1"/>
    <xf numFmtId="0" fontId="20" fillId="3" borderId="11" xfId="0" applyFont="1" applyFill="1" applyBorder="1" applyAlignment="1">
      <alignment horizontal="center" vertical="center" wrapText="1"/>
    </xf>
    <xf numFmtId="0" fontId="16" fillId="0" borderId="0" xfId="0" applyFont="1"/>
    <xf numFmtId="0" fontId="16" fillId="0" borderId="0" xfId="0" applyFont="1" applyAlignment="1" applyProtection="1">
      <alignment horizontal="center" vertical="center"/>
      <protection locked="0"/>
    </xf>
    <xf numFmtId="0" fontId="0" fillId="0" borderId="0" xfId="0" quotePrefix="1"/>
    <xf numFmtId="0" fontId="13" fillId="2" borderId="0" xfId="0" quotePrefix="1" applyFont="1" applyFill="1" applyAlignment="1"/>
    <xf numFmtId="0" fontId="13" fillId="0" borderId="0" xfId="0" quotePrefix="1" applyFont="1" applyAlignment="1"/>
    <xf numFmtId="0" fontId="13" fillId="0" borderId="0" xfId="0" quotePrefix="1" applyFont="1" applyFill="1" applyAlignment="1"/>
    <xf numFmtId="0" fontId="13" fillId="2" borderId="0" xfId="0" quotePrefix="1" applyFont="1" applyFill="1"/>
    <xf numFmtId="0" fontId="13" fillId="0" borderId="0" xfId="0" quotePrefix="1" applyFont="1"/>
    <xf numFmtId="0" fontId="13" fillId="0" borderId="0" xfId="0" quotePrefix="1" applyFont="1" applyFill="1"/>
    <xf numFmtId="0" fontId="0" fillId="0" borderId="1" xfId="0" applyBorder="1" applyAlignment="1">
      <alignment horizontal="center" vertical="center"/>
    </xf>
    <xf numFmtId="0" fontId="1" fillId="0" borderId="0" xfId="0" applyFont="1" applyProtection="1">
      <protection locked="0"/>
    </xf>
    <xf numFmtId="0" fontId="22" fillId="0" borderId="0" xfId="0" applyFont="1" applyProtection="1">
      <protection locked="0"/>
    </xf>
    <xf numFmtId="0" fontId="0" fillId="0" borderId="0" xfId="0" applyAlignment="1">
      <alignment horizontal="left" vertical="top" wrapText="1"/>
    </xf>
    <xf numFmtId="0" fontId="1" fillId="0" borderId="0" xfId="0" applyFont="1" applyAlignment="1">
      <alignment horizontal="left" vertical="top" wrapText="1"/>
    </xf>
    <xf numFmtId="0" fontId="27" fillId="0" borderId="0" xfId="0" applyFont="1"/>
    <xf numFmtId="0" fontId="27" fillId="0" borderId="0" xfId="0" quotePrefix="1" applyFont="1"/>
    <xf numFmtId="0" fontId="29" fillId="0" borderId="0" xfId="0" applyFont="1" applyBorder="1"/>
    <xf numFmtId="0" fontId="27" fillId="0" borderId="0" xfId="0" applyFont="1" applyProtection="1">
      <protection locked="0"/>
    </xf>
    <xf numFmtId="0" fontId="0" fillId="0" borderId="0" xfId="0" applyProtection="1">
      <protection locked="0"/>
    </xf>
    <xf numFmtId="0" fontId="27" fillId="0" borderId="0" xfId="0" applyFont="1" applyAlignment="1" applyProtection="1">
      <protection locked="0"/>
    </xf>
    <xf numFmtId="0" fontId="16" fillId="0" borderId="0" xfId="0" applyFont="1" applyProtection="1">
      <protection locked="0"/>
    </xf>
    <xf numFmtId="0" fontId="16" fillId="0" borderId="0" xfId="0" applyFont="1" applyAlignment="1" applyProtection="1">
      <protection locked="0"/>
    </xf>
    <xf numFmtId="0" fontId="27" fillId="0" borderId="0" xfId="0" applyFont="1" applyAlignment="1">
      <alignment horizontal="left" vertical="top"/>
    </xf>
    <xf numFmtId="0" fontId="28" fillId="0" borderId="0" xfId="0" applyFont="1" applyAlignment="1">
      <alignment horizontal="left" vertical="top" wrapText="1"/>
    </xf>
    <xf numFmtId="0" fontId="0" fillId="0" borderId="0" xfId="0" applyBorder="1" applyAlignment="1">
      <alignment horizontal="center" vertical="center"/>
    </xf>
    <xf numFmtId="0" fontId="32" fillId="0" borderId="0" xfId="0" applyFont="1" applyBorder="1" applyAlignment="1">
      <alignment horizontal="left" vertical="top" wrapText="1"/>
    </xf>
    <xf numFmtId="0" fontId="0" fillId="0" borderId="0" xfId="0" applyAlignment="1">
      <alignment horizontal="left" vertical="top" wrapText="1"/>
    </xf>
    <xf numFmtId="0" fontId="1" fillId="0" borderId="0" xfId="0" applyFont="1" applyAlignment="1">
      <alignment horizontal="left" vertical="top" wrapText="1"/>
    </xf>
    <xf numFmtId="0" fontId="11" fillId="0" borderId="0" xfId="0" applyFont="1" applyAlignment="1">
      <alignment horizontal="left" vertical="top" wrapText="1"/>
    </xf>
    <xf numFmtId="0" fontId="1" fillId="0" borderId="0" xfId="0" applyFont="1" applyAlignment="1">
      <alignment horizontal="left" vertical="top" wrapText="1"/>
    </xf>
    <xf numFmtId="0" fontId="22" fillId="0" borderId="0" xfId="0" applyFont="1" applyBorder="1" applyAlignment="1">
      <alignment horizontal="left" vertical="top" wrapText="1"/>
    </xf>
    <xf numFmtId="0" fontId="7" fillId="0" borderId="0" xfId="0" applyFont="1" applyFill="1"/>
    <xf numFmtId="0" fontId="27" fillId="0" borderId="0" xfId="0" applyFont="1" applyAlignment="1">
      <alignment horizontal="right" vertical="top"/>
    </xf>
    <xf numFmtId="0" fontId="28" fillId="0" borderId="0" xfId="0" applyFont="1"/>
    <xf numFmtId="0" fontId="0" fillId="0" borderId="0" xfId="0" applyAlignment="1">
      <alignment horizontal="left" vertical="top" wrapText="1"/>
    </xf>
    <xf numFmtId="0" fontId="1" fillId="0" borderId="0" xfId="0" applyFont="1" applyAlignment="1">
      <alignment horizontal="left" vertical="top" wrapText="1"/>
    </xf>
    <xf numFmtId="0" fontId="0" fillId="0" borderId="0" xfId="0" applyAlignment="1">
      <alignment horizontal="left" vertical="top" wrapText="1"/>
    </xf>
    <xf numFmtId="0" fontId="2" fillId="0" borderId="0" xfId="1" applyAlignment="1" applyProtection="1">
      <alignment horizontal="center" vertical="top"/>
    </xf>
    <xf numFmtId="0" fontId="20" fillId="0" borderId="0" xfId="0" applyFont="1" applyFill="1" applyBorder="1" applyAlignment="1">
      <alignment horizontal="center" vertical="top" wrapText="1"/>
    </xf>
    <xf numFmtId="0" fontId="0" fillId="0" borderId="0" xfId="0" applyAlignment="1">
      <alignment horizontal="left" vertical="top" wrapText="1"/>
    </xf>
    <xf numFmtId="0" fontId="14" fillId="0" borderId="6" xfId="0" applyFont="1" applyBorder="1" applyAlignment="1" applyProtection="1">
      <alignment vertical="top"/>
    </xf>
    <xf numFmtId="0" fontId="19" fillId="0" borderId="0" xfId="0" applyFont="1" applyAlignment="1">
      <alignment horizontal="left" vertical="top"/>
    </xf>
    <xf numFmtId="0" fontId="19" fillId="0" borderId="0" xfId="0" applyFont="1"/>
    <xf numFmtId="0" fontId="20" fillId="3" borderId="9" xfId="0" applyFont="1" applyFill="1" applyBorder="1" applyAlignment="1">
      <alignment horizontal="center" vertical="center" wrapText="1"/>
    </xf>
    <xf numFmtId="0" fontId="38" fillId="0" borderId="0" xfId="0" applyFont="1" applyFill="1" applyAlignment="1">
      <alignment horizontal="left"/>
    </xf>
    <xf numFmtId="0" fontId="38" fillId="0" borderId="0" xfId="0" applyFont="1" applyFill="1"/>
    <xf numFmtId="0" fontId="38" fillId="0" borderId="0" xfId="0" applyFont="1" applyFill="1" applyAlignment="1">
      <alignment horizontal="left" vertical="top"/>
    </xf>
    <xf numFmtId="0" fontId="38" fillId="0" borderId="0" xfId="0" applyFont="1" applyFill="1" applyAlignment="1">
      <alignment wrapText="1"/>
    </xf>
    <xf numFmtId="0" fontId="0" fillId="0" borderId="0" xfId="0" applyAlignment="1">
      <alignment vertical="top" wrapText="1"/>
    </xf>
    <xf numFmtId="0" fontId="39" fillId="0" borderId="0" xfId="0" applyFont="1" applyAlignment="1">
      <alignment horizontal="left" vertical="top" wrapText="1"/>
    </xf>
    <xf numFmtId="0" fontId="39" fillId="0" borderId="0" xfId="0" applyFont="1" applyAlignment="1">
      <alignment horizontal="left" vertical="top"/>
    </xf>
    <xf numFmtId="0" fontId="1" fillId="0" borderId="0" xfId="0" applyFont="1" applyAlignment="1">
      <alignment vertical="top" wrapText="1"/>
    </xf>
    <xf numFmtId="0" fontId="10" fillId="0" borderId="0" xfId="0" quotePrefix="1" applyFont="1"/>
    <xf numFmtId="0" fontId="7" fillId="0" borderId="0" xfId="0" quotePrefix="1" applyFont="1" applyAlignment="1">
      <alignment horizontal="left" vertical="top"/>
    </xf>
    <xf numFmtId="0" fontId="10" fillId="0" borderId="0" xfId="0" applyFont="1" applyAlignment="1">
      <alignment horizontal="left" vertical="top" wrapText="1"/>
    </xf>
    <xf numFmtId="0" fontId="0" fillId="0" borderId="2" xfId="0" applyBorder="1" applyAlignment="1">
      <alignment horizontal="center" vertical="center"/>
    </xf>
    <xf numFmtId="0" fontId="0" fillId="0" borderId="20" xfId="0" applyBorder="1" applyAlignment="1">
      <alignment horizontal="center" vertical="center"/>
    </xf>
    <xf numFmtId="0" fontId="8" fillId="0" borderId="0" xfId="0" applyFont="1" applyAlignment="1">
      <alignment horizontal="right"/>
    </xf>
    <xf numFmtId="0" fontId="8" fillId="0" borderId="0" xfId="0" applyFont="1" applyAlignment="1">
      <alignment horizontal="left"/>
    </xf>
    <xf numFmtId="0" fontId="40" fillId="0" borderId="0" xfId="0" applyFont="1" applyAlignment="1">
      <alignment vertical="top"/>
    </xf>
    <xf numFmtId="0" fontId="8" fillId="0" borderId="0" xfId="0" applyFont="1" applyAlignment="1">
      <alignment horizontal="left" vertical="top"/>
    </xf>
    <xf numFmtId="0" fontId="41" fillId="0" borderId="0" xfId="0" applyFont="1" applyAlignment="1">
      <alignment vertical="top"/>
    </xf>
    <xf numFmtId="0" fontId="42" fillId="0" borderId="0" xfId="0" applyFont="1"/>
    <xf numFmtId="0" fontId="44" fillId="0" borderId="0" xfId="0" applyFont="1"/>
    <xf numFmtId="0" fontId="45" fillId="0" borderId="0" xfId="0" applyFont="1"/>
    <xf numFmtId="0" fontId="46" fillId="0" borderId="1" xfId="0" applyFont="1" applyBorder="1" applyAlignment="1">
      <alignment horizontal="left" vertical="top" wrapText="1"/>
    </xf>
    <xf numFmtId="0" fontId="45" fillId="0" borderId="0" xfId="0" quotePrefix="1" applyFont="1"/>
    <xf numFmtId="0" fontId="43" fillId="0" borderId="0" xfId="0" applyFont="1" applyFill="1" applyAlignment="1">
      <alignment horizontal="right"/>
    </xf>
    <xf numFmtId="0" fontId="18" fillId="3" borderId="12" xfId="0" applyFont="1" applyFill="1" applyBorder="1" applyAlignment="1">
      <alignment horizontal="center" wrapText="1"/>
    </xf>
    <xf numFmtId="0" fontId="27" fillId="0" borderId="0" xfId="0" applyFont="1" applyBorder="1" applyAlignment="1">
      <alignment horizontal="left" vertical="top"/>
    </xf>
    <xf numFmtId="0" fontId="46" fillId="0" borderId="28" xfId="0" applyFont="1" applyBorder="1" applyAlignment="1">
      <alignment horizontal="left" vertical="top" wrapText="1"/>
    </xf>
    <xf numFmtId="0" fontId="27" fillId="0" borderId="0" xfId="0" applyFont="1" applyFill="1" applyBorder="1"/>
    <xf numFmtId="0" fontId="0" fillId="0" borderId="0" xfId="0" applyAlignment="1">
      <alignment horizontal="left" vertical="top" wrapText="1"/>
    </xf>
    <xf numFmtId="0" fontId="1" fillId="0" borderId="0" xfId="0" applyFont="1" applyAlignment="1">
      <alignment horizontal="left" vertical="top" wrapText="1"/>
    </xf>
    <xf numFmtId="0" fontId="51" fillId="0" borderId="1" xfId="0" applyFont="1" applyBorder="1" applyAlignment="1">
      <alignment horizontal="center" vertical="center"/>
    </xf>
    <xf numFmtId="0" fontId="51" fillId="0" borderId="2" xfId="0" applyFont="1" applyBorder="1" applyAlignment="1">
      <alignment horizontal="center" vertical="center"/>
    </xf>
    <xf numFmtId="0" fontId="51" fillId="0" borderId="20" xfId="0" applyFont="1" applyBorder="1" applyAlignment="1">
      <alignment horizontal="center" vertical="center"/>
    </xf>
    <xf numFmtId="0" fontId="52" fillId="6" borderId="16" xfId="0" applyFont="1" applyFill="1" applyBorder="1" applyAlignment="1" applyProtection="1">
      <alignment vertical="top"/>
    </xf>
    <xf numFmtId="0" fontId="0" fillId="0" borderId="0" xfId="0" applyAlignment="1">
      <alignment wrapText="1"/>
    </xf>
    <xf numFmtId="0" fontId="0" fillId="0" borderId="0" xfId="0" applyAlignment="1">
      <alignment horizontal="left" vertical="top" wrapText="1"/>
    </xf>
    <xf numFmtId="0" fontId="4" fillId="0" borderId="0" xfId="0" applyFont="1" applyAlignment="1">
      <alignment horizontal="left" vertical="top" wrapText="1"/>
    </xf>
    <xf numFmtId="0" fontId="1" fillId="0" borderId="0" xfId="0" applyFont="1" applyAlignment="1">
      <alignment horizontal="left" vertical="top" wrapText="1"/>
    </xf>
    <xf numFmtId="0" fontId="50" fillId="0" borderId="3" xfId="0" applyFont="1" applyBorder="1" applyAlignment="1" applyProtection="1">
      <alignment horizontal="left" vertical="top" wrapText="1"/>
      <protection locked="0"/>
    </xf>
    <xf numFmtId="0" fontId="50" fillId="0" borderId="7" xfId="0" applyFont="1" applyBorder="1" applyAlignment="1" applyProtection="1">
      <alignment horizontal="left" vertical="top" wrapText="1"/>
      <protection locked="0"/>
    </xf>
    <xf numFmtId="0" fontId="54" fillId="0" borderId="0" xfId="0" applyFont="1" applyProtection="1">
      <protection locked="0"/>
    </xf>
    <xf numFmtId="0" fontId="19" fillId="7" borderId="27" xfId="0" quotePrefix="1" applyFont="1" applyFill="1" applyBorder="1" applyProtection="1">
      <protection locked="0"/>
    </xf>
    <xf numFmtId="0" fontId="16" fillId="0" borderId="0" xfId="0" applyFont="1" applyAlignment="1">
      <alignment horizontal="left"/>
    </xf>
    <xf numFmtId="0" fontId="19" fillId="9" borderId="0" xfId="0" applyFont="1" applyFill="1" applyBorder="1" applyProtection="1">
      <protection locked="0"/>
    </xf>
    <xf numFmtId="0" fontId="0" fillId="0" borderId="38" xfId="0" applyBorder="1" applyAlignment="1">
      <alignment horizontal="center" vertical="center"/>
    </xf>
    <xf numFmtId="0" fontId="0" fillId="0" borderId="14" xfId="0" applyBorder="1" applyAlignment="1">
      <alignment horizontal="center" vertical="center"/>
    </xf>
    <xf numFmtId="0" fontId="0" fillId="0" borderId="4" xfId="0" applyBorder="1" applyAlignment="1">
      <alignment horizontal="center" vertical="center"/>
    </xf>
    <xf numFmtId="0" fontId="54" fillId="0" borderId="0" xfId="0" applyFont="1"/>
    <xf numFmtId="0" fontId="14" fillId="0" borderId="35" xfId="0" applyFont="1" applyBorder="1" applyAlignment="1" applyProtection="1">
      <alignment vertical="top"/>
    </xf>
    <xf numFmtId="0" fontId="0" fillId="0" borderId="0" xfId="0" applyBorder="1"/>
    <xf numFmtId="0" fontId="16" fillId="0" borderId="0" xfId="0" applyFont="1" applyFill="1" applyBorder="1" applyAlignment="1" applyProtection="1">
      <alignment horizontal="center" vertical="top"/>
      <protection locked="0"/>
    </xf>
    <xf numFmtId="0" fontId="36" fillId="0" borderId="0" xfId="0" applyFont="1" applyBorder="1" applyAlignment="1">
      <alignment vertical="top"/>
    </xf>
    <xf numFmtId="0" fontId="19" fillId="0" borderId="0" xfId="0" applyFont="1" applyBorder="1" applyAlignment="1">
      <alignment vertical="top"/>
    </xf>
    <xf numFmtId="0" fontId="47" fillId="0" borderId="0" xfId="0" applyFont="1" applyFill="1" applyBorder="1" applyAlignment="1">
      <alignment vertical="top"/>
    </xf>
    <xf numFmtId="0" fontId="19" fillId="0" borderId="0" xfId="0" applyFont="1" applyFill="1" applyBorder="1" applyAlignment="1">
      <alignment vertical="top"/>
    </xf>
    <xf numFmtId="0" fontId="19" fillId="7" borderId="27" xfId="0" applyFont="1" applyFill="1" applyBorder="1" applyProtection="1">
      <protection locked="0"/>
    </xf>
    <xf numFmtId="0" fontId="0" fillId="0" borderId="0" xfId="0" applyAlignment="1">
      <alignment horizontal="left" vertical="top" wrapText="1"/>
    </xf>
    <xf numFmtId="0" fontId="4" fillId="0" borderId="0" xfId="0" applyFont="1" applyAlignment="1">
      <alignment horizontal="left" vertical="top" wrapText="1"/>
    </xf>
    <xf numFmtId="0" fontId="1" fillId="0" borderId="0" xfId="0" applyFont="1" applyAlignment="1">
      <alignment horizontal="left" vertical="top" wrapText="1"/>
    </xf>
    <xf numFmtId="0" fontId="67" fillId="0" borderId="0" xfId="0" applyFont="1" applyProtection="1">
      <protection locked="0"/>
    </xf>
    <xf numFmtId="0" fontId="16" fillId="0" borderId="27" xfId="0" applyFont="1" applyBorder="1" applyAlignment="1" applyProtection="1">
      <alignment horizontal="center" vertical="center"/>
      <protection locked="0"/>
    </xf>
    <xf numFmtId="0" fontId="27" fillId="0" borderId="27" xfId="0" applyFont="1" applyBorder="1" applyAlignment="1" applyProtection="1">
      <alignment horizontal="center" vertical="center"/>
      <protection locked="0"/>
    </xf>
    <xf numFmtId="0" fontId="49" fillId="0" borderId="54" xfId="0" applyFont="1" applyBorder="1" applyAlignment="1" applyProtection="1">
      <alignment horizontal="left" vertical="top" wrapText="1"/>
      <protection locked="0"/>
    </xf>
    <xf numFmtId="0" fontId="20" fillId="3" borderId="1" xfId="0" applyFont="1" applyFill="1" applyBorder="1" applyAlignment="1">
      <alignment horizontal="center" vertical="center" wrapText="1"/>
    </xf>
    <xf numFmtId="0" fontId="20" fillId="3" borderId="54" xfId="0" applyFont="1" applyFill="1" applyBorder="1" applyAlignment="1">
      <alignment vertical="center" wrapText="1"/>
    </xf>
    <xf numFmtId="0" fontId="20" fillId="3" borderId="28" xfId="0" applyFont="1" applyFill="1" applyBorder="1" applyAlignment="1">
      <alignment horizontal="center" vertical="center" wrapText="1"/>
    </xf>
    <xf numFmtId="0" fontId="20" fillId="3" borderId="50" xfId="0" applyFont="1" applyFill="1" applyBorder="1" applyAlignment="1">
      <alignment vertical="center" wrapText="1"/>
    </xf>
    <xf numFmtId="0" fontId="20" fillId="3" borderId="2"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53" fillId="6" borderId="1" xfId="0" applyFont="1" applyFill="1" applyBorder="1" applyAlignment="1">
      <alignment horizontal="left" vertical="top" wrapText="1"/>
    </xf>
    <xf numFmtId="0" fontId="75" fillId="0" borderId="27" xfId="0" quotePrefix="1" applyFont="1" applyFill="1" applyBorder="1" applyProtection="1">
      <protection locked="0"/>
    </xf>
    <xf numFmtId="0" fontId="75" fillId="0" borderId="0" xfId="0" quotePrefix="1" applyFont="1" applyFill="1" applyProtection="1">
      <protection locked="0"/>
    </xf>
    <xf numFmtId="0" fontId="28" fillId="11" borderId="27" xfId="0" quotePrefix="1" applyFont="1" applyFill="1" applyBorder="1" applyProtection="1">
      <protection locked="0"/>
    </xf>
    <xf numFmtId="0" fontId="0" fillId="0" borderId="0" xfId="0" applyAlignment="1">
      <alignment horizontal="left" vertical="top" wrapText="1"/>
    </xf>
    <xf numFmtId="0" fontId="1" fillId="0" borderId="0" xfId="0" applyFont="1" applyAlignment="1">
      <alignment horizontal="left" vertical="top" wrapText="1"/>
    </xf>
    <xf numFmtId="0" fontId="4" fillId="0" borderId="0" xfId="0" applyFont="1" applyAlignment="1">
      <alignment horizontal="left" vertical="top" wrapText="1"/>
    </xf>
    <xf numFmtId="0" fontId="0" fillId="0" borderId="0" xfId="0" applyAlignment="1">
      <alignment horizontal="left" vertical="top" wrapText="1"/>
    </xf>
    <xf numFmtId="0" fontId="1" fillId="0" borderId="0" xfId="0" applyFont="1" applyAlignment="1">
      <alignment horizontal="left" vertical="top" wrapText="1"/>
    </xf>
    <xf numFmtId="0" fontId="0" fillId="0" borderId="0" xfId="0" applyAlignment="1">
      <alignment horizontal="left" vertical="top" wrapText="1"/>
    </xf>
    <xf numFmtId="0" fontId="4" fillId="0" borderId="0" xfId="0" applyFont="1" applyAlignment="1">
      <alignment horizontal="left" vertical="top" wrapText="1"/>
    </xf>
    <xf numFmtId="0" fontId="1" fillId="0" borderId="0" xfId="0" applyFont="1" applyAlignment="1">
      <alignment horizontal="left" vertical="top" wrapText="1"/>
    </xf>
    <xf numFmtId="0" fontId="0" fillId="0" borderId="0" xfId="0" applyAlignment="1">
      <alignment horizontal="left" vertical="top" wrapText="1"/>
    </xf>
    <xf numFmtId="0" fontId="1" fillId="0" borderId="0" xfId="0" applyFont="1" applyAlignment="1">
      <alignment horizontal="left" vertical="top" wrapText="1"/>
    </xf>
    <xf numFmtId="0" fontId="20" fillId="3" borderId="1" xfId="0" applyFont="1" applyFill="1" applyBorder="1" applyAlignment="1">
      <alignment horizontal="center" vertical="center" wrapText="1"/>
    </xf>
    <xf numFmtId="0" fontId="16" fillId="0" borderId="27" xfId="0" quotePrefix="1" applyFont="1" applyBorder="1" applyAlignment="1" applyProtection="1">
      <alignment horizontal="center" vertical="center"/>
      <protection locked="0"/>
    </xf>
    <xf numFmtId="0" fontId="4" fillId="0" borderId="68" xfId="0" applyFont="1" applyBorder="1" applyAlignment="1">
      <alignment vertical="top"/>
    </xf>
    <xf numFmtId="0" fontId="4" fillId="0" borderId="71" xfId="0" applyFont="1" applyBorder="1" applyAlignment="1">
      <alignment vertical="top"/>
    </xf>
    <xf numFmtId="0" fontId="4" fillId="0" borderId="74" xfId="0" applyFont="1" applyBorder="1" applyAlignment="1">
      <alignment vertical="top"/>
    </xf>
    <xf numFmtId="0" fontId="4" fillId="0" borderId="75" xfId="0" applyFont="1" applyBorder="1" applyAlignment="1">
      <alignment vertical="top"/>
    </xf>
    <xf numFmtId="0" fontId="4" fillId="0" borderId="68" xfId="0" applyFont="1" applyBorder="1" applyAlignment="1">
      <alignment vertical="top" wrapText="1"/>
    </xf>
    <xf numFmtId="0" fontId="4" fillId="0" borderId="71" xfId="0" applyFont="1" applyBorder="1" applyAlignment="1">
      <alignment vertical="top" wrapText="1"/>
    </xf>
    <xf numFmtId="0" fontId="30" fillId="0" borderId="66" xfId="0" applyFont="1" applyBorder="1" applyAlignment="1">
      <alignment vertical="top" wrapText="1"/>
    </xf>
    <xf numFmtId="0" fontId="30" fillId="0" borderId="68" xfId="0" applyFont="1" applyBorder="1" applyAlignment="1">
      <alignment vertical="top" wrapText="1"/>
    </xf>
    <xf numFmtId="0" fontId="30" fillId="0" borderId="71" xfId="0" applyFont="1" applyBorder="1" applyAlignment="1">
      <alignment vertical="top" wrapText="1"/>
    </xf>
    <xf numFmtId="0" fontId="4" fillId="0" borderId="80" xfId="0" applyFont="1" applyBorder="1" applyAlignment="1">
      <alignment vertical="top"/>
    </xf>
    <xf numFmtId="0" fontId="4" fillId="0" borderId="81" xfId="0" applyFont="1" applyBorder="1" applyAlignment="1">
      <alignment vertical="top"/>
    </xf>
    <xf numFmtId="0" fontId="4" fillId="0" borderId="80" xfId="0" applyFont="1" applyBorder="1" applyAlignment="1">
      <alignment vertical="top" wrapText="1"/>
    </xf>
    <xf numFmtId="0" fontId="30" fillId="0" borderId="79" xfId="0" applyFont="1" applyBorder="1" applyAlignment="1">
      <alignment vertical="top" wrapText="1"/>
    </xf>
    <xf numFmtId="0" fontId="30" fillId="0" borderId="80" xfId="0" applyFont="1" applyBorder="1" applyAlignment="1">
      <alignment vertical="top" wrapText="1"/>
    </xf>
    <xf numFmtId="0" fontId="30" fillId="0" borderId="81" xfId="0" applyFont="1" applyBorder="1" applyAlignment="1">
      <alignment vertical="top" wrapText="1"/>
    </xf>
    <xf numFmtId="0" fontId="4" fillId="0" borderId="74" xfId="0" applyFont="1" applyBorder="1" applyAlignment="1">
      <alignment vertical="top" wrapText="1"/>
    </xf>
    <xf numFmtId="0" fontId="30" fillId="0" borderId="82" xfId="0" applyFont="1" applyBorder="1" applyAlignment="1">
      <alignment vertical="top" wrapText="1"/>
    </xf>
    <xf numFmtId="0" fontId="30" fillId="0" borderId="75" xfId="0" applyFont="1" applyBorder="1" applyAlignment="1">
      <alignment vertical="top" wrapText="1"/>
    </xf>
    <xf numFmtId="0" fontId="4" fillId="0" borderId="75" xfId="0" applyFont="1" applyBorder="1" applyAlignment="1">
      <alignment vertical="top" wrapText="1"/>
    </xf>
    <xf numFmtId="0" fontId="4" fillId="0" borderId="83" xfId="0" applyFont="1" applyBorder="1" applyAlignment="1">
      <alignment vertical="top" wrapText="1"/>
    </xf>
    <xf numFmtId="0" fontId="4" fillId="0" borderId="84" xfId="0" applyFont="1" applyBorder="1" applyAlignment="1">
      <alignment vertical="top" wrapText="1"/>
    </xf>
    <xf numFmtId="0" fontId="4" fillId="0" borderId="73" xfId="0" applyFont="1" applyBorder="1" applyAlignment="1">
      <alignment vertical="top" wrapText="1"/>
    </xf>
    <xf numFmtId="0" fontId="4" fillId="0" borderId="66" xfId="0" applyFont="1" applyBorder="1" applyAlignment="1">
      <alignment vertical="top" wrapText="1"/>
    </xf>
    <xf numFmtId="0" fontId="0" fillId="0" borderId="0" xfId="0" applyAlignment="1">
      <alignment horizontal="left" vertical="top" wrapText="1"/>
    </xf>
    <xf numFmtId="0" fontId="1" fillId="0" borderId="0" xfId="0" applyFont="1" applyAlignment="1">
      <alignment horizontal="left" vertical="top" wrapText="1"/>
    </xf>
    <xf numFmtId="0" fontId="11" fillId="0" borderId="0" xfId="0" applyFont="1" applyAlignment="1">
      <alignment horizontal="left" vertical="top" wrapText="1"/>
    </xf>
    <xf numFmtId="0" fontId="52" fillId="0" borderId="2" xfId="0" applyFont="1" applyBorder="1" applyAlignment="1" applyProtection="1">
      <alignment vertical="top"/>
    </xf>
    <xf numFmtId="0" fontId="78" fillId="0" borderId="3" xfId="0" applyFont="1" applyBorder="1" applyAlignment="1" applyProtection="1">
      <alignment horizontal="left" vertical="top" wrapText="1"/>
    </xf>
    <xf numFmtId="0" fontId="78" fillId="0" borderId="1" xfId="0" applyFont="1" applyBorder="1" applyAlignment="1">
      <alignment horizontal="center" vertical="center" wrapText="1"/>
    </xf>
    <xf numFmtId="0" fontId="78" fillId="0" borderId="2" xfId="0" applyFont="1" applyBorder="1" applyAlignment="1" applyProtection="1">
      <alignment horizontal="left" vertical="top" wrapText="1"/>
    </xf>
    <xf numFmtId="0" fontId="18" fillId="3" borderId="35" xfId="0" applyFont="1" applyFill="1" applyBorder="1" applyAlignment="1">
      <alignment horizontal="center" vertical="center" wrapText="1"/>
    </xf>
    <xf numFmtId="0" fontId="18" fillId="3" borderId="85" xfId="0" applyFont="1" applyFill="1" applyBorder="1" applyAlignment="1">
      <alignment horizontal="center" vertical="center" wrapText="1"/>
    </xf>
    <xf numFmtId="0" fontId="8" fillId="0" borderId="0" xfId="0" applyFont="1" applyAlignment="1">
      <alignment vertical="top" wrapText="1"/>
    </xf>
    <xf numFmtId="0" fontId="8" fillId="0" borderId="0" xfId="0" applyFont="1" applyAlignment="1">
      <alignment vertical="top"/>
    </xf>
    <xf numFmtId="0" fontId="11" fillId="0" borderId="0" xfId="0" applyFont="1" applyAlignment="1">
      <alignment horizontal="left" vertical="top" wrapText="1" indent="2"/>
    </xf>
    <xf numFmtId="0" fontId="11" fillId="0" borderId="0" xfId="0" applyFont="1" applyAlignment="1">
      <alignment horizontal="left" vertical="top" wrapText="1"/>
    </xf>
    <xf numFmtId="0" fontId="11" fillId="0" borderId="0" xfId="0" applyFont="1" applyAlignment="1">
      <alignment horizontal="left" vertical="top" wrapText="1"/>
    </xf>
    <xf numFmtId="0" fontId="11" fillId="0" borderId="0" xfId="0" applyFont="1" applyAlignment="1">
      <alignment horizontal="left" vertical="top" wrapText="1" indent="2"/>
    </xf>
    <xf numFmtId="0" fontId="79" fillId="0" borderId="0" xfId="0" applyFont="1" applyBorder="1" applyAlignment="1">
      <alignment horizontal="center" vertical="center" wrapText="1"/>
    </xf>
    <xf numFmtId="0" fontId="51" fillId="0" borderId="4" xfId="0" applyFont="1" applyBorder="1" applyAlignment="1">
      <alignment horizontal="left" vertical="top" wrapText="1"/>
    </xf>
    <xf numFmtId="0" fontId="14" fillId="0" borderId="1" xfId="0" applyFont="1" applyBorder="1" applyAlignment="1" applyProtection="1">
      <alignment horizontal="center" vertical="top"/>
    </xf>
    <xf numFmtId="0" fontId="51" fillId="0" borderId="2" xfId="0" applyFont="1" applyBorder="1" applyAlignment="1" applyProtection="1">
      <alignment vertical="top"/>
    </xf>
    <xf numFmtId="0" fontId="49" fillId="0" borderId="1" xfId="0" applyFont="1" applyBorder="1" applyAlignment="1" applyProtection="1">
      <alignment horizontal="left" vertical="top" wrapText="1" shrinkToFit="1"/>
      <protection locked="0"/>
    </xf>
    <xf numFmtId="0" fontId="49" fillId="0" borderId="1" xfId="0" quotePrefix="1" applyFont="1" applyBorder="1" applyAlignment="1" applyProtection="1">
      <alignment horizontal="left" vertical="top" wrapText="1" shrinkToFit="1"/>
      <protection locked="0"/>
    </xf>
    <xf numFmtId="0" fontId="4" fillId="0" borderId="0" xfId="0" applyFont="1" applyAlignment="1">
      <alignment vertical="top" wrapText="1"/>
    </xf>
    <xf numFmtId="0" fontId="4" fillId="0" borderId="0" xfId="0" applyFont="1" applyBorder="1" applyAlignment="1">
      <alignment vertical="top" wrapText="1"/>
    </xf>
    <xf numFmtId="0" fontId="30" fillId="0" borderId="0" xfId="0" applyFont="1" applyAlignment="1">
      <alignment vertical="top" wrapText="1"/>
    </xf>
    <xf numFmtId="0" fontId="46" fillId="0" borderId="1" xfId="0" applyFont="1" applyBorder="1" applyAlignment="1" applyProtection="1">
      <alignment horizontal="left" vertical="top" wrapText="1"/>
      <protection locked="0"/>
    </xf>
    <xf numFmtId="0" fontId="31" fillId="0" borderId="1" xfId="0" applyFont="1" applyBorder="1" applyAlignment="1" applyProtection="1">
      <alignment horizontal="left" vertical="top" wrapText="1"/>
      <protection locked="0"/>
    </xf>
    <xf numFmtId="0" fontId="46" fillId="0" borderId="28" xfId="0" applyFont="1" applyBorder="1" applyAlignment="1" applyProtection="1">
      <alignment horizontal="left" vertical="top" wrapText="1"/>
      <protection locked="0"/>
    </xf>
    <xf numFmtId="0" fontId="20" fillId="3" borderId="28" xfId="0" applyFont="1" applyFill="1" applyBorder="1" applyAlignment="1">
      <alignment vertical="top" wrapText="1"/>
    </xf>
    <xf numFmtId="0" fontId="20" fillId="3" borderId="54" xfId="0" applyFont="1" applyFill="1" applyBorder="1" applyAlignment="1">
      <alignment vertical="top" wrapText="1"/>
    </xf>
    <xf numFmtId="0" fontId="20" fillId="3" borderId="124" xfId="0" applyFont="1" applyFill="1" applyBorder="1" applyAlignment="1">
      <alignment vertical="top" wrapText="1"/>
    </xf>
    <xf numFmtId="0" fontId="20" fillId="3" borderId="50" xfId="0" applyFont="1" applyFill="1" applyBorder="1" applyAlignment="1">
      <alignment vertical="top" wrapText="1"/>
    </xf>
    <xf numFmtId="0" fontId="20" fillId="3" borderId="28" xfId="0" applyFont="1" applyFill="1" applyBorder="1" applyAlignment="1">
      <alignment vertical="center" wrapText="1"/>
    </xf>
    <xf numFmtId="0" fontId="20" fillId="3" borderId="124" xfId="0" applyFont="1" applyFill="1" applyBorder="1" applyAlignment="1">
      <alignment vertical="center" wrapText="1"/>
    </xf>
    <xf numFmtId="0" fontId="0" fillId="0" borderId="0" xfId="0" applyAlignment="1">
      <alignment horizontal="left" vertical="top" wrapText="1"/>
    </xf>
    <xf numFmtId="0" fontId="20" fillId="3" borderId="17" xfId="0" applyFont="1" applyFill="1" applyBorder="1" applyAlignment="1">
      <alignment vertical="center" wrapText="1"/>
    </xf>
    <xf numFmtId="0" fontId="20" fillId="3" borderId="0" xfId="0" applyFont="1" applyFill="1" applyBorder="1" applyAlignment="1">
      <alignment vertical="center" wrapText="1"/>
    </xf>
    <xf numFmtId="0" fontId="20" fillId="3" borderId="37" xfId="0" applyFont="1" applyFill="1" applyBorder="1" applyAlignment="1">
      <alignment vertical="center" wrapText="1"/>
    </xf>
    <xf numFmtId="0" fontId="20" fillId="3" borderId="34" xfId="0" applyFont="1" applyFill="1" applyBorder="1" applyAlignment="1">
      <alignment vertical="center" wrapText="1"/>
    </xf>
    <xf numFmtId="0" fontId="20" fillId="3" borderId="26" xfId="0" applyFont="1" applyFill="1" applyBorder="1" applyAlignment="1">
      <alignment vertical="center" wrapText="1"/>
    </xf>
    <xf numFmtId="0" fontId="20" fillId="3" borderId="125" xfId="0" applyFont="1" applyFill="1" applyBorder="1" applyAlignment="1">
      <alignment vertical="center" wrapText="1"/>
    </xf>
    <xf numFmtId="0" fontId="0" fillId="0" borderId="0" xfId="0" applyAlignment="1">
      <alignment horizontal="left" vertical="center" wrapText="1"/>
    </xf>
    <xf numFmtId="0" fontId="7" fillId="0" borderId="0" xfId="0" applyFont="1" applyAlignment="1">
      <alignment vertical="top"/>
    </xf>
    <xf numFmtId="0" fontId="19" fillId="7" borderId="27" xfId="0" quotePrefix="1" applyFont="1" applyFill="1" applyBorder="1" applyAlignment="1" applyProtection="1">
      <alignment wrapText="1"/>
      <protection locked="0"/>
    </xf>
    <xf numFmtId="0" fontId="0" fillId="0" borderId="0" xfId="0" applyAlignment="1">
      <alignment horizontal="left" vertical="center" wrapText="1"/>
    </xf>
    <xf numFmtId="0" fontId="49" fillId="0" borderId="1" xfId="0" applyFont="1" applyBorder="1" applyAlignment="1" applyProtection="1">
      <alignment horizontal="left" vertical="top" wrapText="1"/>
      <protection locked="0"/>
    </xf>
    <xf numFmtId="0" fontId="50" fillId="0" borderId="1" xfId="0" applyFont="1" applyBorder="1" applyAlignment="1" applyProtection="1">
      <alignment horizontal="left" vertical="top" wrapText="1"/>
      <protection locked="0"/>
    </xf>
    <xf numFmtId="0" fontId="49" fillId="0" borderId="28" xfId="0" applyFont="1" applyBorder="1" applyAlignment="1" applyProtection="1">
      <alignment horizontal="left" vertical="top" wrapText="1"/>
      <protection locked="0"/>
    </xf>
    <xf numFmtId="0" fontId="50" fillId="0" borderId="54" xfId="0" applyFont="1" applyBorder="1" applyAlignment="1" applyProtection="1">
      <alignment horizontal="left" vertical="top" wrapText="1"/>
      <protection locked="0"/>
    </xf>
    <xf numFmtId="0" fontId="83" fillId="0" borderId="0" xfId="0" applyFont="1"/>
    <xf numFmtId="0" fontId="78" fillId="6" borderId="1" xfId="0" applyFont="1" applyFill="1" applyBorder="1" applyAlignment="1">
      <alignment horizontal="left" vertical="top" wrapText="1"/>
    </xf>
    <xf numFmtId="0" fontId="19" fillId="4" borderId="27" xfId="0" quotePrefix="1" applyFont="1" applyFill="1" applyBorder="1" applyProtection="1">
      <protection locked="0"/>
    </xf>
    <xf numFmtId="0" fontId="0" fillId="0" borderId="0" xfId="0" applyAlignment="1">
      <alignment horizontal="left" vertical="top" wrapText="1"/>
    </xf>
    <xf numFmtId="0" fontId="1" fillId="0" borderId="0" xfId="0" applyFont="1" applyAlignment="1">
      <alignment horizontal="left" vertical="top" wrapText="1"/>
    </xf>
    <xf numFmtId="0" fontId="19" fillId="0" borderId="0" xfId="0" applyFont="1" applyBorder="1" applyAlignment="1">
      <alignment vertical="top" wrapText="1"/>
    </xf>
    <xf numFmtId="0" fontId="36" fillId="0" borderId="0" xfId="0" applyFont="1" applyBorder="1" applyAlignment="1"/>
    <xf numFmtId="0" fontId="75" fillId="9" borderId="27" xfId="0" quotePrefix="1" applyFont="1" applyFill="1" applyBorder="1" applyProtection="1">
      <protection locked="0"/>
    </xf>
    <xf numFmtId="0" fontId="20" fillId="3" borderId="22" xfId="0" applyFont="1" applyFill="1" applyBorder="1" applyAlignment="1">
      <alignment horizontal="center" vertical="center" wrapText="1"/>
    </xf>
    <xf numFmtId="0" fontId="18" fillId="3" borderId="17" xfId="0" applyFont="1" applyFill="1" applyBorder="1" applyAlignment="1">
      <alignment horizontal="center" wrapText="1"/>
    </xf>
    <xf numFmtId="0" fontId="17" fillId="3" borderId="9" xfId="0" applyFont="1" applyFill="1" applyBorder="1" applyAlignment="1">
      <alignment vertical="center"/>
    </xf>
    <xf numFmtId="0" fontId="17" fillId="3" borderId="36" xfId="0" applyFont="1" applyFill="1" applyBorder="1" applyAlignment="1">
      <alignment vertical="center"/>
    </xf>
    <xf numFmtId="0" fontId="20" fillId="3" borderId="21" xfId="0" applyFont="1" applyFill="1" applyBorder="1" applyAlignment="1">
      <alignment vertical="center" wrapText="1"/>
    </xf>
    <xf numFmtId="0" fontId="53" fillId="6" borderId="128" xfId="0" applyFont="1" applyFill="1" applyBorder="1" applyAlignment="1" applyProtection="1">
      <alignment horizontal="left" vertical="top" wrapText="1" shrinkToFit="1"/>
    </xf>
    <xf numFmtId="0" fontId="50" fillId="0" borderId="6" xfId="0" applyFont="1" applyBorder="1" applyAlignment="1" applyProtection="1">
      <alignment horizontal="left" vertical="top" wrapText="1"/>
      <protection locked="0"/>
    </xf>
    <xf numFmtId="0" fontId="4" fillId="0" borderId="141" xfId="0" applyFont="1" applyBorder="1" applyAlignment="1">
      <alignment vertical="top"/>
    </xf>
    <xf numFmtId="0" fontId="4" fillId="0" borderId="142" xfId="0" applyFont="1" applyBorder="1" applyAlignment="1">
      <alignment vertical="top"/>
    </xf>
    <xf numFmtId="0" fontId="4" fillId="0" borderId="143" xfId="0" applyFont="1" applyBorder="1" applyAlignment="1">
      <alignment vertical="top"/>
    </xf>
    <xf numFmtId="0" fontId="4" fillId="0" borderId="144" xfId="0" applyFont="1" applyBorder="1" applyAlignment="1">
      <alignment vertical="top"/>
    </xf>
    <xf numFmtId="0" fontId="4" fillId="0" borderId="145" xfId="0" applyFont="1" applyBorder="1" applyAlignment="1">
      <alignment vertical="top"/>
    </xf>
    <xf numFmtId="0" fontId="19" fillId="7" borderId="27" xfId="0" quotePrefix="1" applyFont="1" applyFill="1" applyBorder="1" applyAlignment="1" applyProtection="1">
      <protection locked="0"/>
    </xf>
    <xf numFmtId="0" fontId="30" fillId="0" borderId="145" xfId="0" applyFont="1" applyBorder="1" applyAlignment="1">
      <alignment vertical="top" wrapText="1"/>
    </xf>
    <xf numFmtId="0" fontId="30" fillId="0" borderId="144" xfId="0" applyFont="1" applyBorder="1" applyAlignment="1">
      <alignment vertical="top" wrapText="1"/>
    </xf>
    <xf numFmtId="0" fontId="4" fillId="0" borderId="141" xfId="0" applyFont="1" applyBorder="1" applyAlignment="1">
      <alignment vertical="top" wrapText="1"/>
    </xf>
    <xf numFmtId="0" fontId="4" fillId="0" borderId="146" xfId="0" applyFont="1" applyBorder="1" applyAlignment="1">
      <alignment vertical="top" wrapText="1"/>
    </xf>
    <xf numFmtId="0" fontId="0" fillId="0" borderId="0" xfId="0" applyAlignment="1">
      <alignment horizontal="left" vertical="top" wrapText="1"/>
    </xf>
    <xf numFmtId="0" fontId="1" fillId="0" borderId="0" xfId="0" applyFont="1" applyAlignment="1">
      <alignment horizontal="left" vertical="top" wrapText="1"/>
    </xf>
    <xf numFmtId="0" fontId="0" fillId="0" borderId="0" xfId="0" applyFont="1" applyAlignment="1">
      <alignment vertical="top" wrapText="1"/>
    </xf>
    <xf numFmtId="0" fontId="0" fillId="0" borderId="0" xfId="0" applyFont="1" applyAlignment="1">
      <alignment horizontal="left" vertical="top" wrapText="1"/>
    </xf>
    <xf numFmtId="0" fontId="0" fillId="0" borderId="0" xfId="0" applyAlignment="1">
      <alignment horizontal="right" vertical="top" indent="2"/>
    </xf>
    <xf numFmtId="0" fontId="0" fillId="0" borderId="0" xfId="0" applyFont="1" applyAlignment="1">
      <alignment horizontal="right" vertical="top" wrapText="1" indent="2"/>
    </xf>
    <xf numFmtId="0" fontId="0" fillId="0" borderId="0" xfId="0" applyFont="1" applyAlignment="1">
      <alignment horizontal="right" vertical="top" indent="2"/>
    </xf>
    <xf numFmtId="0" fontId="0" fillId="0" borderId="0" xfId="0" applyFont="1" applyBorder="1" applyAlignment="1">
      <alignment horizontal="left" vertical="top" wrapText="1" indent="2"/>
    </xf>
    <xf numFmtId="0" fontId="4" fillId="0" borderId="0" xfId="0" applyFont="1" applyBorder="1" applyAlignment="1">
      <alignment vertical="top"/>
    </xf>
    <xf numFmtId="0" fontId="16" fillId="0" borderId="0" xfId="0" applyFont="1" applyBorder="1" applyAlignment="1" applyProtection="1">
      <alignment horizontal="center" vertical="center"/>
      <protection locked="0"/>
    </xf>
    <xf numFmtId="0" fontId="19" fillId="7" borderId="0" xfId="0" quotePrefix="1" applyFont="1" applyFill="1" applyBorder="1" applyAlignment="1" applyProtection="1">
      <alignment wrapText="1"/>
      <protection locked="0"/>
    </xf>
    <xf numFmtId="0" fontId="19" fillId="0" borderId="0" xfId="0" quotePrefix="1" applyFont="1" applyFill="1" applyBorder="1" applyAlignment="1" applyProtection="1">
      <protection locked="0"/>
    </xf>
    <xf numFmtId="0" fontId="19" fillId="7" borderId="0" xfId="0" quotePrefix="1" applyFont="1" applyFill="1" applyBorder="1" applyProtection="1">
      <protection locked="0"/>
    </xf>
    <xf numFmtId="0" fontId="19" fillId="8" borderId="0" xfId="0" quotePrefix="1" applyFont="1" applyFill="1" applyBorder="1" applyProtection="1">
      <protection locked="0"/>
    </xf>
    <xf numFmtId="0" fontId="16" fillId="0" borderId="0" xfId="0" quotePrefix="1" applyFont="1" applyBorder="1" applyAlignment="1" applyProtection="1">
      <alignment horizontal="center" vertical="center"/>
      <protection locked="0"/>
    </xf>
    <xf numFmtId="0" fontId="1" fillId="0" borderId="0" xfId="0" applyFont="1" applyBorder="1" applyAlignment="1">
      <alignment horizontal="left" vertical="top" wrapText="1"/>
    </xf>
    <xf numFmtId="0" fontId="30" fillId="0" borderId="0" xfId="0" applyFont="1" applyBorder="1" applyAlignment="1">
      <alignment vertical="top" wrapText="1"/>
    </xf>
    <xf numFmtId="0" fontId="0" fillId="0" borderId="0" xfId="0" applyFont="1" applyBorder="1" applyAlignment="1">
      <alignment horizontal="left" vertical="top" wrapText="1" indent="4"/>
    </xf>
    <xf numFmtId="0" fontId="24" fillId="0" borderId="27" xfId="0" quotePrefix="1" applyFont="1" applyFill="1" applyBorder="1" applyProtection="1">
      <protection locked="0"/>
    </xf>
    <xf numFmtId="0" fontId="0" fillId="0" borderId="0" xfId="0" applyBorder="1" applyAlignment="1">
      <alignment horizontal="left" vertical="center" wrapText="1"/>
    </xf>
    <xf numFmtId="0" fontId="0" fillId="0" borderId="0" xfId="0" applyFont="1" applyFill="1" applyAlignment="1">
      <alignment horizontal="left" vertical="top" wrapText="1"/>
    </xf>
    <xf numFmtId="0" fontId="0" fillId="0" borderId="0" xfId="0" applyFont="1" applyAlignment="1">
      <alignment horizontal="left" vertical="top" wrapText="1"/>
    </xf>
    <xf numFmtId="0" fontId="18" fillId="3" borderId="51" xfId="0" applyFont="1" applyFill="1" applyBorder="1" applyAlignment="1">
      <alignment horizontal="center" wrapText="1"/>
    </xf>
    <xf numFmtId="0" fontId="0" fillId="0" borderId="0" xfId="0" applyFont="1" applyAlignment="1">
      <alignment horizontal="left" vertical="top" wrapText="1" indent="4"/>
    </xf>
    <xf numFmtId="0" fontId="8" fillId="0" borderId="0" xfId="0" applyFont="1" applyAlignment="1">
      <alignment horizontal="left" vertical="center"/>
    </xf>
    <xf numFmtId="0" fontId="49" fillId="0" borderId="6" xfId="0" applyFont="1" applyBorder="1" applyAlignment="1" applyProtection="1">
      <alignment vertical="top" wrapText="1"/>
      <protection locked="0"/>
    </xf>
    <xf numFmtId="0" fontId="78" fillId="6" borderId="25" xfId="0" applyFont="1" applyFill="1" applyBorder="1" applyAlignment="1" applyProtection="1">
      <alignment vertical="top" wrapText="1" shrinkToFit="1"/>
    </xf>
    <xf numFmtId="0" fontId="0" fillId="0" borderId="6" xfId="0" applyBorder="1" applyAlignment="1">
      <alignment horizontal="center" vertical="center"/>
    </xf>
    <xf numFmtId="0" fontId="0" fillId="0" borderId="3" xfId="0" applyBorder="1" applyAlignment="1">
      <alignment horizontal="center" vertical="center"/>
    </xf>
    <xf numFmtId="0" fontId="18" fillId="3" borderId="39" xfId="0" applyFont="1" applyFill="1" applyBorder="1" applyAlignment="1">
      <alignment wrapText="1"/>
    </xf>
    <xf numFmtId="0" fontId="49" fillId="0" borderId="3" xfId="0" applyFont="1" applyBorder="1" applyAlignment="1" applyProtection="1">
      <alignment vertical="top" wrapText="1"/>
      <protection locked="0"/>
    </xf>
    <xf numFmtId="0" fontId="18" fillId="3" borderId="72" xfId="0" applyFont="1" applyFill="1" applyBorder="1" applyAlignment="1">
      <alignment horizontal="center" vertical="center" wrapText="1"/>
    </xf>
    <xf numFmtId="0" fontId="30" fillId="0" borderId="173" xfId="0" applyFont="1" applyBorder="1" applyAlignment="1">
      <alignment vertical="top" wrapText="1"/>
    </xf>
    <xf numFmtId="0" fontId="30" fillId="0" borderId="172" xfId="0" applyFont="1" applyBorder="1" applyAlignment="1">
      <alignment vertical="top" wrapText="1"/>
    </xf>
    <xf numFmtId="0" fontId="4" fillId="0" borderId="81" xfId="0" applyFont="1" applyBorder="1" applyAlignment="1">
      <alignment vertical="top" wrapText="1"/>
    </xf>
    <xf numFmtId="0" fontId="86" fillId="0" borderId="0" xfId="0" applyFont="1" applyBorder="1" applyAlignment="1">
      <alignment vertical="top"/>
    </xf>
    <xf numFmtId="0" fontId="85" fillId="0" borderId="0" xfId="0" applyFont="1" applyBorder="1" applyAlignment="1"/>
    <xf numFmtId="0" fontId="20" fillId="3" borderId="0" xfId="0" applyFont="1" applyFill="1" applyBorder="1" applyAlignment="1">
      <alignment vertical="top" wrapText="1"/>
    </xf>
    <xf numFmtId="0" fontId="20" fillId="3" borderId="17" xfId="0" applyFont="1" applyFill="1" applyBorder="1" applyAlignment="1">
      <alignment vertical="top" wrapText="1"/>
    </xf>
    <xf numFmtId="0" fontId="20" fillId="3" borderId="37" xfId="0" applyFont="1" applyFill="1" applyBorder="1" applyAlignment="1">
      <alignment vertical="top" wrapText="1"/>
    </xf>
    <xf numFmtId="0" fontId="0" fillId="0" borderId="0" xfId="0" quotePrefix="1" applyAlignment="1">
      <alignment vertical="top" wrapText="1"/>
    </xf>
    <xf numFmtId="0" fontId="46" fillId="16" borderId="1" xfId="0" applyFont="1" applyFill="1" applyBorder="1" applyAlignment="1">
      <alignment horizontal="left" vertical="top" wrapText="1"/>
    </xf>
    <xf numFmtId="0" fontId="83" fillId="0" borderId="0" xfId="0" applyFont="1" applyAlignment="1">
      <alignment vertical="top"/>
    </xf>
    <xf numFmtId="0" fontId="0" fillId="7" borderId="0" xfId="0" applyFill="1" applyAlignment="1">
      <alignment vertical="top"/>
    </xf>
    <xf numFmtId="0" fontId="2" fillId="7" borderId="0" xfId="1" applyFill="1" applyAlignment="1" applyProtection="1">
      <alignment horizontal="left" vertical="top"/>
    </xf>
    <xf numFmtId="0" fontId="0" fillId="7" borderId="0" xfId="0" applyFill="1" applyAlignment="1">
      <alignment horizontal="left" vertical="top"/>
    </xf>
    <xf numFmtId="0" fontId="88" fillId="2" borderId="11" xfId="0" applyFont="1" applyFill="1" applyBorder="1" applyAlignment="1">
      <alignment horizontal="center" vertical="center" wrapText="1"/>
    </xf>
    <xf numFmtId="0" fontId="14" fillId="0" borderId="7" xfId="0" applyFont="1" applyBorder="1" applyAlignment="1" applyProtection="1">
      <alignment vertical="top"/>
    </xf>
    <xf numFmtId="0" fontId="0" fillId="0" borderId="0" xfId="0" applyAlignment="1">
      <alignment horizontal="left" vertical="top" wrapText="1"/>
    </xf>
    <xf numFmtId="0" fontId="0" fillId="0" borderId="0" xfId="0" applyAlignment="1">
      <alignment horizontal="left" vertical="center" wrapText="1"/>
    </xf>
    <xf numFmtId="0" fontId="1" fillId="0" borderId="0" xfId="0" applyFont="1" applyAlignment="1">
      <alignment horizontal="left" vertical="top" wrapText="1"/>
    </xf>
    <xf numFmtId="0" fontId="16" fillId="0" borderId="0" xfId="0" applyFont="1" applyAlignment="1">
      <alignment horizontal="left" vertical="top"/>
    </xf>
    <xf numFmtId="0" fontId="0" fillId="0" borderId="0" xfId="0" applyAlignment="1">
      <alignment vertical="center"/>
    </xf>
    <xf numFmtId="0" fontId="7" fillId="0" borderId="0" xfId="0" applyFont="1" applyAlignment="1">
      <alignment vertical="center"/>
    </xf>
    <xf numFmtId="0" fontId="7" fillId="0" borderId="0" xfId="0" applyFont="1" applyAlignment="1"/>
    <xf numFmtId="0" fontId="16" fillId="0" borderId="0" xfId="0" applyFont="1" applyAlignment="1" applyProtection="1">
      <alignment vertical="center"/>
      <protection locked="0"/>
    </xf>
    <xf numFmtId="0" fontId="27" fillId="0" borderId="0" xfId="0" applyFont="1" applyAlignment="1" applyProtection="1">
      <alignment vertical="center"/>
      <protection locked="0"/>
    </xf>
    <xf numFmtId="0" fontId="19" fillId="0" borderId="0" xfId="0" applyFont="1" applyAlignment="1">
      <alignment horizontal="left" vertical="center"/>
    </xf>
    <xf numFmtId="0" fontId="19" fillId="0" borderId="0" xfId="0" applyFont="1" applyAlignment="1">
      <alignment vertical="center"/>
    </xf>
    <xf numFmtId="0" fontId="29" fillId="0" borderId="0" xfId="0" applyFont="1" applyBorder="1" applyAlignment="1"/>
    <xf numFmtId="0" fontId="10" fillId="0" borderId="0" xfId="0" applyFont="1" applyAlignment="1">
      <alignment wrapText="1"/>
    </xf>
    <xf numFmtId="0" fontId="29" fillId="0" borderId="0" xfId="0" applyFont="1" applyBorder="1" applyAlignment="1">
      <alignment vertical="top"/>
    </xf>
    <xf numFmtId="0" fontId="8" fillId="0" borderId="0" xfId="0" applyFont="1" applyAlignment="1">
      <alignment vertical="center"/>
    </xf>
    <xf numFmtId="0" fontId="65" fillId="0" borderId="0" xfId="0" applyFont="1" applyAlignment="1">
      <alignment vertical="top" wrapText="1"/>
    </xf>
    <xf numFmtId="0" fontId="78" fillId="6" borderId="0" xfId="0" applyFont="1" applyFill="1" applyBorder="1" applyAlignment="1" applyProtection="1">
      <alignment wrapText="1" shrinkToFit="1"/>
    </xf>
    <xf numFmtId="0" fontId="16" fillId="0" borderId="0" xfId="0" applyFont="1" applyAlignment="1">
      <alignment vertical="top"/>
    </xf>
    <xf numFmtId="0" fontId="1" fillId="0" borderId="0" xfId="0" applyFont="1" applyAlignment="1">
      <alignment horizontal="left" vertical="top" wrapText="1"/>
    </xf>
    <xf numFmtId="0" fontId="47" fillId="0" borderId="0" xfId="0" applyFont="1" applyFill="1" applyBorder="1" applyAlignment="1">
      <alignment vertical="top" wrapText="1"/>
    </xf>
    <xf numFmtId="0" fontId="19" fillId="0" borderId="0" xfId="0" applyFont="1" applyFill="1" applyBorder="1" applyAlignment="1">
      <alignment vertical="top" wrapText="1"/>
    </xf>
    <xf numFmtId="0" fontId="91" fillId="0" borderId="0" xfId="0" applyFont="1" applyProtection="1">
      <protection locked="0"/>
    </xf>
    <xf numFmtId="0" fontId="90" fillId="0" borderId="0" xfId="0" applyFont="1" applyProtection="1">
      <protection locked="0"/>
    </xf>
    <xf numFmtId="0" fontId="9" fillId="0" borderId="0" xfId="0" applyFont="1" applyProtection="1">
      <protection locked="0"/>
    </xf>
    <xf numFmtId="0" fontId="89" fillId="0" borderId="0" xfId="0" applyFont="1" applyAlignment="1" applyProtection="1">
      <alignment horizontal="left" vertical="center"/>
      <protection locked="0"/>
    </xf>
    <xf numFmtId="0" fontId="10" fillId="0" borderId="0" xfId="0" applyFont="1" applyProtection="1">
      <protection locked="0"/>
    </xf>
    <xf numFmtId="0" fontId="81" fillId="0" borderId="0" xfId="0" applyFont="1" applyAlignment="1" applyProtection="1">
      <alignment vertical="center"/>
      <protection locked="0"/>
    </xf>
    <xf numFmtId="0" fontId="67" fillId="0" borderId="0" xfId="0" applyFont="1" applyAlignment="1" applyProtection="1">
      <alignment vertical="top"/>
      <protection locked="0"/>
    </xf>
    <xf numFmtId="0" fontId="0" fillId="0" borderId="0" xfId="0" applyAlignment="1" applyProtection="1">
      <alignment vertical="top"/>
      <protection locked="0"/>
    </xf>
    <xf numFmtId="0" fontId="82" fillId="0" borderId="0" xfId="0" applyFont="1" applyProtection="1">
      <protection locked="0"/>
    </xf>
    <xf numFmtId="0" fontId="62" fillId="7" borderId="0" xfId="0" applyFont="1" applyFill="1" applyProtection="1">
      <protection locked="0"/>
    </xf>
    <xf numFmtId="0" fontId="23" fillId="7" borderId="0" xfId="0" applyFont="1" applyFill="1" applyProtection="1">
      <protection locked="0"/>
    </xf>
    <xf numFmtId="0" fontId="0" fillId="7" borderId="0" xfId="0" applyFill="1" applyAlignment="1" applyProtection="1">
      <protection locked="0"/>
    </xf>
    <xf numFmtId="0" fontId="0" fillId="0" borderId="0" xfId="0" applyAlignment="1" applyProtection="1">
      <protection locked="0"/>
    </xf>
    <xf numFmtId="0" fontId="24" fillId="0" borderId="0" xfId="0" applyFont="1" applyProtection="1">
      <protection locked="0"/>
    </xf>
    <xf numFmtId="0" fontId="28" fillId="0" borderId="0" xfId="0" applyFont="1" applyProtection="1">
      <protection locked="0"/>
    </xf>
    <xf numFmtId="0" fontId="17" fillId="4" borderId="35" xfId="0" applyFont="1" applyFill="1" applyBorder="1" applyAlignment="1" applyProtection="1">
      <alignment vertical="center"/>
      <protection locked="0"/>
    </xf>
    <xf numFmtId="0" fontId="20" fillId="4" borderId="11" xfId="0" applyFont="1" applyFill="1" applyBorder="1" applyAlignment="1" applyProtection="1">
      <alignment horizontal="center" vertical="center" wrapText="1"/>
      <protection locked="0"/>
    </xf>
    <xf numFmtId="0" fontId="62" fillId="7" borderId="36" xfId="0" applyFont="1" applyFill="1" applyBorder="1" applyAlignment="1" applyProtection="1">
      <alignment vertical="center"/>
      <protection locked="0"/>
    </xf>
    <xf numFmtId="0" fontId="64" fillId="7" borderId="11" xfId="0" applyFont="1" applyFill="1" applyBorder="1" applyAlignment="1" applyProtection="1">
      <alignment horizontal="center" vertical="center" wrapText="1"/>
      <protection locked="0"/>
    </xf>
    <xf numFmtId="0" fontId="24" fillId="0" borderId="2" xfId="0" applyFont="1" applyBorder="1" applyAlignment="1" applyProtection="1">
      <alignment vertical="top"/>
      <protection locked="0"/>
    </xf>
    <xf numFmtId="0" fontId="24" fillId="0" borderId="1" xfId="0" applyFont="1" applyBorder="1" applyAlignment="1" applyProtection="1">
      <alignment horizontal="center" vertical="center"/>
      <protection locked="0"/>
    </xf>
    <xf numFmtId="0" fontId="25" fillId="0" borderId="4" xfId="0" applyFont="1" applyBorder="1" applyAlignment="1" applyProtection="1">
      <alignment horizontal="left" vertical="top"/>
      <protection locked="0"/>
    </xf>
    <xf numFmtId="0" fontId="24" fillId="0" borderId="1" xfId="0" applyFont="1" applyBorder="1" applyAlignment="1" applyProtection="1">
      <alignment horizontal="left" vertical="top"/>
      <protection locked="0"/>
    </xf>
    <xf numFmtId="0" fontId="27" fillId="0" borderId="1" xfId="0" applyFont="1" applyBorder="1" applyProtection="1">
      <protection locked="0"/>
    </xf>
    <xf numFmtId="0" fontId="13" fillId="0" borderId="0" xfId="0" applyFont="1" applyFill="1" applyProtection="1">
      <protection locked="0"/>
    </xf>
    <xf numFmtId="0" fontId="13" fillId="0" borderId="0" xfId="0" quotePrefix="1" applyFont="1" applyFill="1" applyProtection="1">
      <protection locked="0"/>
    </xf>
    <xf numFmtId="0" fontId="24" fillId="0" borderId="0" xfId="0" applyFont="1" applyFill="1" applyProtection="1">
      <protection locked="0"/>
    </xf>
    <xf numFmtId="0" fontId="0" fillId="0" borderId="0" xfId="0" applyFill="1" applyProtection="1">
      <protection locked="0"/>
    </xf>
    <xf numFmtId="0" fontId="27" fillId="0" borderId="0" xfId="0" applyFont="1" applyFill="1" applyProtection="1">
      <protection locked="0"/>
    </xf>
    <xf numFmtId="0" fontId="58" fillId="0" borderId="0" xfId="0" applyFont="1" applyProtection="1">
      <protection locked="0"/>
    </xf>
    <xf numFmtId="0" fontId="92" fillId="0" borderId="0" xfId="0" applyFont="1" applyProtection="1">
      <protection locked="0"/>
    </xf>
    <xf numFmtId="0" fontId="59" fillId="0" borderId="0" xfId="0" applyFont="1" applyProtection="1">
      <protection locked="0"/>
    </xf>
    <xf numFmtId="0" fontId="61" fillId="7" borderId="0" xfId="0" applyFont="1" applyFill="1" applyBorder="1" applyProtection="1">
      <protection locked="0"/>
    </xf>
    <xf numFmtId="0" fontId="0" fillId="0" borderId="0" xfId="0" applyAlignment="1" applyProtection="1">
      <alignment vertical="center"/>
      <protection locked="0"/>
    </xf>
    <xf numFmtId="0" fontId="61" fillId="7" borderId="0" xfId="0" applyFont="1" applyFill="1" applyBorder="1" applyAlignment="1" applyProtection="1">
      <alignment vertical="center"/>
      <protection locked="0"/>
    </xf>
    <xf numFmtId="0" fontId="0" fillId="0" borderId="0" xfId="0" applyFill="1" applyAlignment="1" applyProtection="1">
      <alignment vertical="center"/>
      <protection locked="0"/>
    </xf>
    <xf numFmtId="0" fontId="38" fillId="0" borderId="0" xfId="0" applyFont="1" applyProtection="1">
      <protection locked="0"/>
    </xf>
    <xf numFmtId="0" fontId="54" fillId="8" borderId="27" xfId="0" applyFont="1" applyFill="1" applyBorder="1" applyAlignment="1" applyProtection="1">
      <alignment horizontal="left" vertical="top"/>
      <protection locked="0"/>
    </xf>
    <xf numFmtId="0" fontId="54" fillId="9" borderId="27" xfId="0" applyFont="1" applyFill="1" applyBorder="1" applyAlignment="1" applyProtection="1">
      <alignment vertical="top"/>
      <protection locked="0"/>
    </xf>
    <xf numFmtId="0" fontId="54" fillId="9" borderId="41" xfId="0" quotePrefix="1" applyFont="1" applyFill="1" applyBorder="1" applyAlignment="1" applyProtection="1">
      <alignment horizontal="left" vertical="top"/>
      <protection locked="0"/>
    </xf>
    <xf numFmtId="0" fontId="54" fillId="0" borderId="42" xfId="0" applyFont="1" applyBorder="1" applyProtection="1">
      <protection locked="0"/>
    </xf>
    <xf numFmtId="0" fontId="24" fillId="9" borderId="27" xfId="0" applyFont="1" applyFill="1" applyBorder="1" applyProtection="1">
      <protection locked="0"/>
    </xf>
    <xf numFmtId="0" fontId="27" fillId="11" borderId="27" xfId="0" quotePrefix="1" applyFont="1" applyFill="1" applyBorder="1" applyProtection="1">
      <protection locked="0"/>
    </xf>
    <xf numFmtId="0" fontId="0" fillId="7" borderId="27" xfId="0" applyFill="1" applyBorder="1" applyProtection="1">
      <protection locked="0"/>
    </xf>
    <xf numFmtId="0" fontId="24" fillId="0" borderId="27" xfId="0" applyFont="1" applyFill="1" applyBorder="1" applyAlignment="1" applyProtection="1">
      <alignment horizontal="center"/>
      <protection locked="0"/>
    </xf>
    <xf numFmtId="0" fontId="24" fillId="0" borderId="0" xfId="0" applyFont="1" applyFill="1" applyAlignment="1" applyProtection="1">
      <alignment horizontal="left"/>
      <protection locked="0"/>
    </xf>
    <xf numFmtId="0" fontId="27" fillId="11" borderId="27" xfId="0" quotePrefix="1" applyFont="1" applyFill="1" applyBorder="1" applyAlignment="1" applyProtection="1">
      <alignment horizontal="left"/>
      <protection locked="0"/>
    </xf>
    <xf numFmtId="0" fontId="0" fillId="7" borderId="27" xfId="0" quotePrefix="1" applyFill="1" applyBorder="1" applyProtection="1">
      <protection locked="0"/>
    </xf>
    <xf numFmtId="0" fontId="19" fillId="0" borderId="0" xfId="0" applyFont="1" applyFill="1" applyAlignment="1" applyProtection="1">
      <alignment horizontal="left"/>
      <protection locked="0"/>
    </xf>
    <xf numFmtId="0" fontId="56" fillId="0" borderId="27" xfId="0" applyFont="1" applyFill="1" applyBorder="1" applyProtection="1">
      <protection locked="0"/>
    </xf>
    <xf numFmtId="0" fontId="22" fillId="0" borderId="27" xfId="0" applyFont="1" applyBorder="1" applyProtection="1">
      <protection locked="0"/>
    </xf>
    <xf numFmtId="0" fontId="16" fillId="0" borderId="0" xfId="0" applyFont="1" applyFill="1" applyProtection="1">
      <protection locked="0"/>
    </xf>
    <xf numFmtId="0" fontId="24" fillId="0" borderId="27" xfId="0" applyFont="1" applyFill="1" applyBorder="1" applyProtection="1">
      <protection locked="0"/>
    </xf>
    <xf numFmtId="0" fontId="16" fillId="0" borderId="27" xfId="0" applyFont="1" applyBorder="1" applyAlignment="1" applyProtection="1">
      <alignment vertical="center"/>
      <protection locked="0"/>
    </xf>
    <xf numFmtId="0" fontId="16" fillId="0" borderId="27" xfId="0" applyFont="1" applyBorder="1" applyAlignment="1" applyProtection="1">
      <alignment horizontal="left" vertical="center"/>
      <protection locked="0"/>
    </xf>
    <xf numFmtId="0" fontId="0" fillId="7" borderId="27" xfId="0" applyFill="1" applyBorder="1" applyAlignment="1" applyProtection="1">
      <alignment horizontal="left" vertical="top"/>
      <protection locked="0"/>
    </xf>
    <xf numFmtId="0" fontId="26" fillId="0" borderId="0" xfId="0" applyFont="1" applyProtection="1">
      <protection locked="0"/>
    </xf>
    <xf numFmtId="0" fontId="22" fillId="0" borderId="0" xfId="0" applyFont="1" applyFill="1" applyAlignment="1" applyProtection="1">
      <alignment vertical="top"/>
      <protection locked="0"/>
    </xf>
    <xf numFmtId="0" fontId="0" fillId="7" borderId="27" xfId="0" quotePrefix="1" applyFont="1" applyFill="1" applyBorder="1" applyAlignment="1" applyProtection="1">
      <alignment horizontal="left" vertical="top"/>
      <protection locked="0"/>
    </xf>
    <xf numFmtId="0" fontId="0" fillId="7" borderId="27" xfId="0" applyFont="1" applyFill="1" applyBorder="1" applyAlignment="1" applyProtection="1">
      <alignment horizontal="left" vertical="top"/>
      <protection locked="0"/>
    </xf>
    <xf numFmtId="0" fontId="19" fillId="0" borderId="0" xfId="0" applyFont="1" applyAlignment="1" applyProtection="1">
      <alignment horizontal="left" vertical="top"/>
      <protection locked="0"/>
    </xf>
    <xf numFmtId="0" fontId="0" fillId="7" borderId="0" xfId="0" quotePrefix="1" applyFont="1" applyFill="1" applyBorder="1" applyAlignment="1" applyProtection="1">
      <alignment horizontal="left" vertical="top"/>
      <protection locked="0"/>
    </xf>
    <xf numFmtId="0" fontId="0" fillId="7" borderId="0" xfId="0" applyFont="1" applyFill="1" applyBorder="1" applyAlignment="1" applyProtection="1">
      <alignment horizontal="left" vertical="top"/>
      <protection locked="0"/>
    </xf>
    <xf numFmtId="0" fontId="4" fillId="0" borderId="0" xfId="0" applyFont="1" applyAlignment="1" applyProtection="1">
      <alignment horizontal="left" vertical="top" wrapText="1"/>
      <protection locked="0"/>
    </xf>
    <xf numFmtId="0" fontId="39" fillId="0" borderId="0" xfId="0" applyFont="1" applyAlignment="1" applyProtection="1">
      <alignment horizontal="left" vertical="top" wrapText="1"/>
      <protection locked="0"/>
    </xf>
    <xf numFmtId="0" fontId="47" fillId="7" borderId="0" xfId="0" applyFont="1" applyFill="1" applyBorder="1" applyAlignment="1" applyProtection="1">
      <alignment vertical="top"/>
      <protection locked="0"/>
    </xf>
    <xf numFmtId="0" fontId="36" fillId="0" borderId="0" xfId="0" applyFont="1" applyBorder="1" applyAlignment="1" applyProtection="1">
      <alignment vertical="top"/>
      <protection locked="0"/>
    </xf>
    <xf numFmtId="0" fontId="19" fillId="7" borderId="0" xfId="0" applyFont="1" applyFill="1" applyBorder="1" applyAlignment="1" applyProtection="1">
      <alignment vertical="top"/>
      <protection locked="0"/>
    </xf>
    <xf numFmtId="0" fontId="19" fillId="0" borderId="0" xfId="0" applyFont="1" applyBorder="1" applyAlignment="1" applyProtection="1">
      <alignment vertical="top"/>
      <protection locked="0"/>
    </xf>
    <xf numFmtId="0" fontId="39" fillId="0" borderId="0" xfId="0" applyFont="1" applyProtection="1">
      <protection locked="0"/>
    </xf>
    <xf numFmtId="0" fontId="39" fillId="0" borderId="0" xfId="0" applyFont="1" applyAlignment="1" applyProtection="1">
      <alignment horizontal="left" vertical="top"/>
      <protection locked="0"/>
    </xf>
    <xf numFmtId="0" fontId="54" fillId="8" borderId="43" xfId="0" applyFont="1" applyFill="1" applyBorder="1" applyAlignment="1" applyProtection="1">
      <alignment horizontal="left" vertical="top"/>
      <protection locked="0"/>
    </xf>
    <xf numFmtId="0" fontId="19" fillId="0" borderId="0" xfId="0" applyFont="1" applyAlignment="1" applyProtection="1">
      <alignment horizontal="left"/>
      <protection locked="0"/>
    </xf>
    <xf numFmtId="0" fontId="19" fillId="10" borderId="27" xfId="0" quotePrefix="1" applyFont="1" applyFill="1" applyBorder="1" applyAlignment="1" applyProtection="1">
      <alignment horizontal="left" vertical="top"/>
      <protection locked="0"/>
    </xf>
    <xf numFmtId="0" fontId="54" fillId="9" borderId="27" xfId="0" applyFont="1" applyFill="1" applyBorder="1" applyAlignment="1" applyProtection="1">
      <alignment horizontal="right" vertical="top"/>
      <protection locked="0"/>
    </xf>
    <xf numFmtId="0" fontId="54" fillId="9" borderId="27" xfId="0" quotePrefix="1" applyFont="1" applyFill="1" applyBorder="1" applyAlignment="1" applyProtection="1">
      <alignment horizontal="left" vertical="top"/>
      <protection locked="0"/>
    </xf>
    <xf numFmtId="0" fontId="19" fillId="7" borderId="27" xfId="0" quotePrefix="1" applyFont="1" applyFill="1" applyBorder="1" applyAlignment="1" applyProtection="1">
      <alignment horizontal="left" vertical="top"/>
      <protection locked="0"/>
    </xf>
    <xf numFmtId="0" fontId="54" fillId="9" borderId="27" xfId="0" quotePrefix="1" applyFont="1" applyFill="1" applyBorder="1" applyAlignment="1" applyProtection="1">
      <alignment horizontal="left"/>
      <protection locked="0"/>
    </xf>
    <xf numFmtId="0" fontId="54" fillId="13" borderId="44" xfId="0" quotePrefix="1" applyFont="1" applyFill="1" applyBorder="1" applyProtection="1">
      <protection locked="0"/>
    </xf>
    <xf numFmtId="0" fontId="54" fillId="13" borderId="149" xfId="0" quotePrefix="1" applyFont="1" applyFill="1" applyBorder="1" applyProtection="1">
      <protection locked="0"/>
    </xf>
    <xf numFmtId="0" fontId="54" fillId="0" borderId="0" xfId="0" quotePrefix="1" applyFont="1" applyFill="1" applyAlignment="1" applyProtection="1">
      <alignment horizontal="left"/>
      <protection locked="0"/>
    </xf>
    <xf numFmtId="0" fontId="54" fillId="2" borderId="27" xfId="0" quotePrefix="1" applyFont="1" applyFill="1" applyBorder="1" applyAlignment="1" applyProtection="1">
      <alignment horizontal="left"/>
      <protection locked="0"/>
    </xf>
    <xf numFmtId="0" fontId="0" fillId="0" borderId="0" xfId="0" quotePrefix="1" applyProtection="1">
      <protection locked="0"/>
    </xf>
    <xf numFmtId="0" fontId="19" fillId="0" borderId="0" xfId="0" applyFont="1" applyProtection="1">
      <protection locked="0"/>
    </xf>
    <xf numFmtId="0" fontId="0" fillId="7" borderId="27" xfId="0" applyFont="1" applyFill="1" applyBorder="1" applyAlignment="1" applyProtection="1">
      <alignment horizontal="left" vertical="top" indent="2"/>
      <protection locked="0"/>
    </xf>
    <xf numFmtId="0" fontId="54" fillId="9" borderId="27" xfId="0" quotePrefix="1" applyFont="1" applyFill="1" applyBorder="1" applyAlignment="1" applyProtection="1">
      <alignment horizontal="right"/>
      <protection locked="0"/>
    </xf>
    <xf numFmtId="0" fontId="54" fillId="13" borderId="147" xfId="0" quotePrefix="1" applyFont="1" applyFill="1" applyBorder="1" applyProtection="1">
      <protection locked="0"/>
    </xf>
    <xf numFmtId="0" fontId="54" fillId="13" borderId="47" xfId="0" quotePrefix="1" applyFont="1" applyFill="1" applyBorder="1" applyProtection="1">
      <protection locked="0"/>
    </xf>
    <xf numFmtId="0" fontId="19" fillId="0" borderId="0" xfId="0" quotePrefix="1" applyFont="1" applyProtection="1">
      <protection locked="0"/>
    </xf>
    <xf numFmtId="0" fontId="54" fillId="13" borderId="148" xfId="0" quotePrefix="1" applyFont="1" applyFill="1" applyBorder="1" applyProtection="1">
      <protection locked="0"/>
    </xf>
    <xf numFmtId="0" fontId="54" fillId="0" borderId="0" xfId="0" quotePrefix="1" applyFont="1" applyFill="1" applyBorder="1" applyAlignment="1" applyProtection="1">
      <alignment horizontal="left"/>
      <protection locked="0"/>
    </xf>
    <xf numFmtId="0" fontId="54" fillId="0" borderId="0" xfId="0" quotePrefix="1" applyFont="1" applyBorder="1" applyProtection="1">
      <protection locked="0"/>
    </xf>
    <xf numFmtId="0" fontId="54" fillId="13" borderId="151" xfId="0" quotePrefix="1" applyFont="1" applyFill="1" applyBorder="1" applyProtection="1">
      <protection locked="0"/>
    </xf>
    <xf numFmtId="0" fontId="0" fillId="7" borderId="0" xfId="0" applyFont="1" applyFill="1" applyBorder="1" applyAlignment="1" applyProtection="1">
      <alignment horizontal="left" vertical="top" indent="2"/>
      <protection locked="0"/>
    </xf>
    <xf numFmtId="0" fontId="19" fillId="10" borderId="0" xfId="0" quotePrefix="1" applyFont="1" applyFill="1" applyBorder="1" applyAlignment="1" applyProtection="1">
      <alignment horizontal="left" vertical="top"/>
      <protection locked="0"/>
    </xf>
    <xf numFmtId="0" fontId="54" fillId="9" borderId="0" xfId="0" applyFont="1" applyFill="1" applyBorder="1" applyAlignment="1" applyProtection="1">
      <alignment horizontal="right" vertical="top"/>
      <protection locked="0"/>
    </xf>
    <xf numFmtId="0" fontId="54" fillId="9" borderId="0" xfId="0" quotePrefix="1" applyFont="1" applyFill="1" applyBorder="1" applyAlignment="1" applyProtection="1">
      <alignment horizontal="left" vertical="top"/>
      <protection locked="0"/>
    </xf>
    <xf numFmtId="0" fontId="54" fillId="9" borderId="0" xfId="0" quotePrefix="1" applyFont="1" applyFill="1" applyBorder="1" applyAlignment="1" applyProtection="1">
      <alignment horizontal="left"/>
      <protection locked="0"/>
    </xf>
    <xf numFmtId="0" fontId="19" fillId="4" borderId="0" xfId="0" quotePrefix="1" applyFont="1" applyFill="1" applyBorder="1" applyProtection="1">
      <protection locked="0"/>
    </xf>
    <xf numFmtId="0" fontId="16" fillId="9" borderId="0" xfId="0" applyFont="1" applyFill="1" applyBorder="1" applyProtection="1">
      <protection locked="0"/>
    </xf>
    <xf numFmtId="0" fontId="1" fillId="0" borderId="0" xfId="0" applyFont="1" applyAlignment="1" applyProtection="1">
      <protection locked="0"/>
    </xf>
    <xf numFmtId="0" fontId="47" fillId="0" borderId="0" xfId="0" applyFont="1" applyFill="1" applyBorder="1" applyAlignment="1" applyProtection="1">
      <alignment vertical="top"/>
      <protection locked="0"/>
    </xf>
    <xf numFmtId="0" fontId="68" fillId="0" borderId="0" xfId="0" applyFont="1" applyProtection="1">
      <protection locked="0"/>
    </xf>
    <xf numFmtId="0" fontId="62" fillId="7" borderId="27" xfId="0" applyFont="1" applyFill="1" applyBorder="1" applyProtection="1">
      <protection locked="0"/>
    </xf>
    <xf numFmtId="0" fontId="37" fillId="0" borderId="0" xfId="0" applyFont="1" applyProtection="1">
      <protection locked="0"/>
    </xf>
    <xf numFmtId="0" fontId="23" fillId="0" borderId="0" xfId="0" applyFont="1" applyAlignment="1" applyProtection="1">
      <alignment vertical="top"/>
      <protection locked="0"/>
    </xf>
    <xf numFmtId="0" fontId="0" fillId="13" borderId="0" xfId="0" applyFill="1" applyProtection="1">
      <protection locked="0"/>
    </xf>
    <xf numFmtId="0" fontId="38" fillId="4" borderId="27" xfId="0" applyFont="1" applyFill="1" applyBorder="1" applyAlignment="1" applyProtection="1">
      <alignment horizontal="center" vertical="center"/>
      <protection locked="0"/>
    </xf>
    <xf numFmtId="0" fontId="69" fillId="0" borderId="0" xfId="0" applyFont="1" applyAlignment="1" applyProtection="1">
      <alignment vertical="center"/>
      <protection locked="0"/>
    </xf>
    <xf numFmtId="0" fontId="38" fillId="4" borderId="27" xfId="0" applyFont="1" applyFill="1" applyBorder="1" applyAlignment="1" applyProtection="1">
      <alignment vertical="center"/>
      <protection locked="0"/>
    </xf>
    <xf numFmtId="0" fontId="27" fillId="0" borderId="6" xfId="0" applyFont="1" applyBorder="1" applyAlignment="1" applyProtection="1">
      <alignment vertical="top"/>
      <protection locked="0"/>
    </xf>
    <xf numFmtId="0" fontId="16" fillId="0" borderId="6" xfId="0" applyFont="1" applyBorder="1" applyAlignment="1" applyProtection="1">
      <alignment horizontal="center" vertical="center"/>
      <protection locked="0"/>
    </xf>
    <xf numFmtId="0" fontId="63" fillId="7" borderId="27" xfId="0" applyFont="1" applyFill="1" applyBorder="1" applyAlignment="1" applyProtection="1">
      <alignment horizontal="center" vertical="center"/>
      <protection locked="0"/>
    </xf>
    <xf numFmtId="0" fontId="38" fillId="8" borderId="27" xfId="0" applyFont="1" applyFill="1" applyBorder="1" applyAlignment="1" applyProtection="1">
      <alignment horizontal="center" vertical="center"/>
      <protection locked="0"/>
    </xf>
    <xf numFmtId="0" fontId="27" fillId="0" borderId="3" xfId="0" applyFont="1" applyBorder="1" applyAlignment="1" applyProtection="1">
      <alignment vertical="top"/>
      <protection locked="0"/>
    </xf>
    <xf numFmtId="0" fontId="27" fillId="2" borderId="50" xfId="0" applyFont="1" applyFill="1" applyBorder="1" applyAlignment="1" applyProtection="1">
      <alignment horizontal="center" vertical="center"/>
      <protection locked="0"/>
    </xf>
    <xf numFmtId="0" fontId="66" fillId="0" borderId="50" xfId="0" applyFont="1" applyFill="1" applyBorder="1" applyAlignment="1" applyProtection="1">
      <alignment horizontal="center" vertical="center"/>
      <protection locked="0"/>
    </xf>
    <xf numFmtId="0" fontId="27" fillId="5" borderId="14" xfId="0" applyFont="1" applyFill="1" applyBorder="1" applyAlignment="1" applyProtection="1">
      <alignment horizontal="center" vertical="center"/>
      <protection locked="0"/>
    </xf>
    <xf numFmtId="0" fontId="27" fillId="5" borderId="50" xfId="0" applyFont="1" applyFill="1" applyBorder="1" applyAlignment="1" applyProtection="1">
      <alignment horizontal="center" vertical="center"/>
      <protection locked="0"/>
    </xf>
    <xf numFmtId="0" fontId="70" fillId="4" borderId="50" xfId="0" applyFont="1" applyFill="1" applyBorder="1" applyAlignment="1" applyProtection="1">
      <alignment horizontal="center" vertical="center"/>
      <protection locked="0"/>
    </xf>
    <xf numFmtId="0" fontId="66" fillId="0" borderId="50" xfId="0" applyFont="1" applyFill="1" applyBorder="1" applyAlignment="1" applyProtection="1">
      <alignment vertical="top"/>
      <protection locked="0"/>
    </xf>
    <xf numFmtId="0" fontId="66" fillId="0" borderId="1" xfId="0" applyFont="1" applyFill="1" applyBorder="1" applyAlignment="1" applyProtection="1">
      <alignment horizontal="center" vertical="center"/>
      <protection locked="0"/>
    </xf>
    <xf numFmtId="0" fontId="27" fillId="5" borderId="4" xfId="0" applyFont="1" applyFill="1" applyBorder="1" applyAlignment="1" applyProtection="1">
      <alignment horizontal="center" vertical="center"/>
      <protection locked="0"/>
    </xf>
    <xf numFmtId="0" fontId="27" fillId="5" borderId="1" xfId="0" applyFont="1" applyFill="1" applyBorder="1" applyAlignment="1" applyProtection="1">
      <alignment horizontal="center" vertical="center"/>
      <protection locked="0"/>
    </xf>
    <xf numFmtId="0" fontId="27" fillId="0" borderId="51" xfId="0" applyFont="1" applyBorder="1" applyAlignment="1" applyProtection="1">
      <alignment vertical="top"/>
      <protection locked="0"/>
    </xf>
    <xf numFmtId="0" fontId="0" fillId="0" borderId="27" xfId="0" applyBorder="1" applyAlignment="1" applyProtection="1">
      <alignment horizontal="center" vertical="center"/>
      <protection locked="0"/>
    </xf>
    <xf numFmtId="0" fontId="27" fillId="2" borderId="1" xfId="0" applyFont="1" applyFill="1" applyBorder="1" applyAlignment="1" applyProtection="1">
      <alignment horizontal="center" vertical="center"/>
      <protection locked="0"/>
    </xf>
    <xf numFmtId="0" fontId="56" fillId="0" borderId="0" xfId="0" applyFont="1" applyFill="1" applyBorder="1" applyProtection="1">
      <protection locked="0"/>
    </xf>
    <xf numFmtId="0" fontId="54" fillId="0" borderId="0" xfId="0" applyFont="1" applyFill="1" applyBorder="1" applyProtection="1">
      <protection locked="0"/>
    </xf>
    <xf numFmtId="0" fontId="54" fillId="0" borderId="0" xfId="0" applyFont="1" applyFill="1" applyBorder="1" applyAlignment="1" applyProtection="1">
      <alignment horizontal="left" vertical="top"/>
      <protection locked="0"/>
    </xf>
    <xf numFmtId="0" fontId="42" fillId="0" borderId="0" xfId="0" applyFont="1" applyFill="1" applyBorder="1" applyProtection="1">
      <protection locked="0"/>
    </xf>
    <xf numFmtId="0" fontId="0" fillId="0" borderId="0" xfId="0" applyBorder="1" applyProtection="1">
      <protection locked="0"/>
    </xf>
    <xf numFmtId="0" fontId="55" fillId="0" borderId="0" xfId="0" applyFont="1" applyFill="1" applyBorder="1" applyProtection="1">
      <protection locked="0"/>
    </xf>
    <xf numFmtId="0" fontId="55" fillId="0" borderId="27" xfId="0" applyFont="1" applyFill="1" applyBorder="1" applyProtection="1">
      <protection locked="0"/>
    </xf>
    <xf numFmtId="0" fontId="0" fillId="0" borderId="0" xfId="0" quotePrefix="1" applyFill="1" applyProtection="1">
      <protection locked="0"/>
    </xf>
    <xf numFmtId="0" fontId="57" fillId="0" borderId="27" xfId="0" applyFont="1" applyFill="1" applyBorder="1" applyAlignment="1" applyProtection="1">
      <alignment horizontal="left" vertical="top"/>
      <protection locked="0"/>
    </xf>
    <xf numFmtId="0" fontId="57" fillId="0" borderId="27" xfId="0" quotePrefix="1" applyFont="1" applyFill="1" applyBorder="1" applyAlignment="1" applyProtection="1">
      <alignment horizontal="left" vertical="top"/>
      <protection locked="0"/>
    </xf>
    <xf numFmtId="0" fontId="24" fillId="0" borderId="27" xfId="0" applyFont="1" applyBorder="1" applyAlignment="1" applyProtection="1">
      <alignment horizontal="center"/>
      <protection locked="0"/>
    </xf>
    <xf numFmtId="0" fontId="16" fillId="0" borderId="0" xfId="0" applyFont="1" applyAlignment="1" applyProtection="1">
      <alignment horizontal="left"/>
      <protection locked="0"/>
    </xf>
    <xf numFmtId="0" fontId="54" fillId="0" borderId="27" xfId="0" applyFont="1" applyBorder="1" applyAlignment="1" applyProtection="1">
      <alignment horizontal="left" vertical="top"/>
      <protection locked="0"/>
    </xf>
    <xf numFmtId="0" fontId="19" fillId="7" borderId="27" xfId="0" applyFont="1" applyFill="1" applyBorder="1" applyAlignment="1" applyProtection="1">
      <alignment horizontal="left" vertical="top"/>
      <protection locked="0"/>
    </xf>
    <xf numFmtId="0" fontId="45" fillId="0" borderId="0" xfId="0" applyFont="1" applyProtection="1">
      <protection locked="0"/>
    </xf>
    <xf numFmtId="0" fontId="0" fillId="0" borderId="0" xfId="0" applyAlignment="1" applyProtection="1">
      <alignment horizontal="left" vertical="top"/>
      <protection locked="0"/>
    </xf>
    <xf numFmtId="0" fontId="22" fillId="0" borderId="0" xfId="0" applyFont="1" applyBorder="1" applyProtection="1">
      <protection locked="0"/>
    </xf>
    <xf numFmtId="0" fontId="74" fillId="4" borderId="0" xfId="0" applyFont="1" applyFill="1" applyBorder="1" applyProtection="1">
      <protection locked="0"/>
    </xf>
    <xf numFmtId="0" fontId="72" fillId="4" borderId="0" xfId="0" applyFont="1" applyFill="1" applyBorder="1" applyAlignment="1" applyProtection="1">
      <alignment vertical="top"/>
      <protection locked="0"/>
    </xf>
    <xf numFmtId="0" fontId="38" fillId="4" borderId="0" xfId="0" applyFont="1" applyFill="1" applyBorder="1" applyAlignment="1" applyProtection="1">
      <alignment vertical="top"/>
      <protection locked="0"/>
    </xf>
    <xf numFmtId="0" fontId="39" fillId="13" borderId="0" xfId="0" applyFont="1" applyFill="1" applyAlignment="1" applyProtection="1">
      <alignment horizontal="left" vertical="top"/>
      <protection locked="0"/>
    </xf>
    <xf numFmtId="0" fontId="19" fillId="0" borderId="0" xfId="0" applyFont="1" applyAlignment="1" applyProtection="1">
      <alignment horizontal="center" vertical="top"/>
      <protection locked="0"/>
    </xf>
    <xf numFmtId="0" fontId="38" fillId="4" borderId="27" xfId="0" applyFont="1" applyFill="1" applyBorder="1" applyAlignment="1" applyProtection="1">
      <alignment horizontal="left" vertical="top"/>
      <protection locked="0"/>
    </xf>
    <xf numFmtId="0" fontId="38" fillId="4" borderId="43" xfId="0" applyFont="1" applyFill="1" applyBorder="1" applyAlignment="1" applyProtection="1">
      <alignment horizontal="left" vertical="top"/>
      <protection locked="0"/>
    </xf>
    <xf numFmtId="0" fontId="54" fillId="13" borderId="45" xfId="0" quotePrefix="1" applyFont="1" applyFill="1" applyBorder="1" applyProtection="1">
      <protection locked="0"/>
    </xf>
    <xf numFmtId="0" fontId="24" fillId="0" borderId="27" xfId="0" quotePrefix="1" applyFont="1" applyFill="1" applyBorder="1" applyAlignment="1" applyProtection="1">
      <alignment horizontal="left"/>
      <protection locked="0"/>
    </xf>
    <xf numFmtId="0" fontId="54" fillId="13" borderId="46" xfId="0" quotePrefix="1" applyFont="1" applyFill="1" applyBorder="1" applyProtection="1">
      <protection locked="0"/>
    </xf>
    <xf numFmtId="0" fontId="54" fillId="13" borderId="126" xfId="0" quotePrefix="1" applyFont="1" applyFill="1" applyBorder="1" applyProtection="1">
      <protection locked="0"/>
    </xf>
    <xf numFmtId="0" fontId="54" fillId="13" borderId="127" xfId="0" quotePrefix="1" applyFont="1" applyFill="1" applyBorder="1" applyProtection="1">
      <protection locked="0"/>
    </xf>
    <xf numFmtId="0" fontId="54" fillId="13" borderId="48" xfId="0" quotePrefix="1" applyFont="1" applyFill="1" applyBorder="1" applyProtection="1">
      <protection locked="0"/>
    </xf>
    <xf numFmtId="0" fontId="54" fillId="9" borderId="41" xfId="0" quotePrefix="1" applyFont="1" applyFill="1" applyBorder="1" applyAlignment="1" applyProtection="1">
      <alignment horizontal="left"/>
      <protection locked="0"/>
    </xf>
    <xf numFmtId="0" fontId="54" fillId="0" borderId="152" xfId="0" quotePrefix="1" applyFont="1" applyBorder="1" applyProtection="1">
      <protection locked="0"/>
    </xf>
    <xf numFmtId="0" fontId="54" fillId="13" borderId="154" xfId="0" quotePrefix="1" applyFont="1" applyFill="1" applyBorder="1" applyProtection="1">
      <protection locked="0"/>
    </xf>
    <xf numFmtId="0" fontId="54" fillId="13" borderId="155" xfId="0" quotePrefix="1" applyFont="1" applyFill="1" applyBorder="1" applyProtection="1">
      <protection locked="0"/>
    </xf>
    <xf numFmtId="0" fontId="54" fillId="13" borderId="156" xfId="0" quotePrefix="1" applyFont="1" applyFill="1" applyBorder="1" applyProtection="1">
      <protection locked="0"/>
    </xf>
    <xf numFmtId="0" fontId="54" fillId="0" borderId="88" xfId="0" quotePrefix="1" applyFont="1" applyBorder="1" applyProtection="1">
      <protection locked="0"/>
    </xf>
    <xf numFmtId="0" fontId="19" fillId="4" borderId="0" xfId="0" quotePrefix="1" applyFont="1" applyFill="1" applyBorder="1" applyAlignment="1" applyProtection="1">
      <alignment horizontal="left"/>
      <protection locked="0"/>
    </xf>
    <xf numFmtId="0" fontId="17" fillId="4" borderId="27" xfId="0" applyFont="1" applyFill="1" applyBorder="1" applyProtection="1">
      <protection locked="0"/>
    </xf>
    <xf numFmtId="0" fontId="18" fillId="4" borderId="27" xfId="0" applyFont="1" applyFill="1" applyBorder="1" applyAlignment="1" applyProtection="1">
      <alignment horizontal="center" vertical="center"/>
      <protection locked="0"/>
    </xf>
    <xf numFmtId="0" fontId="54" fillId="0" borderId="87" xfId="0" quotePrefix="1" applyFont="1" applyBorder="1" applyProtection="1">
      <protection locked="0"/>
    </xf>
    <xf numFmtId="0" fontId="54" fillId="13" borderId="157" xfId="0" quotePrefix="1" applyFont="1" applyFill="1" applyBorder="1" applyProtection="1">
      <protection locked="0"/>
    </xf>
    <xf numFmtId="0" fontId="54" fillId="9" borderId="0" xfId="0" quotePrefix="1" applyFont="1" applyFill="1" applyBorder="1" applyAlignment="1" applyProtection="1">
      <alignment horizontal="right"/>
      <protection locked="0"/>
    </xf>
    <xf numFmtId="0" fontId="0" fillId="0" borderId="0" xfId="0" applyFill="1" applyAlignment="1" applyProtection="1">
      <protection locked="0"/>
    </xf>
    <xf numFmtId="0" fontId="54" fillId="9" borderId="27" xfId="0" quotePrefix="1" applyFont="1" applyFill="1" applyBorder="1" applyAlignment="1" applyProtection="1">
      <alignment horizontal="right" vertical="top"/>
      <protection locked="0"/>
    </xf>
    <xf numFmtId="0" fontId="54" fillId="0" borderId="41" xfId="0" quotePrefix="1" applyFont="1" applyBorder="1" applyProtection="1">
      <protection locked="0"/>
    </xf>
    <xf numFmtId="0" fontId="54" fillId="0" borderId="27" xfId="0" quotePrefix="1" applyFont="1" applyBorder="1" applyProtection="1">
      <protection locked="0"/>
    </xf>
    <xf numFmtId="0" fontId="54" fillId="0" borderId="149" xfId="0" quotePrefix="1" applyFont="1" applyBorder="1" applyProtection="1">
      <protection locked="0"/>
    </xf>
    <xf numFmtId="0" fontId="54" fillId="13" borderId="153" xfId="0" quotePrefix="1" applyFont="1" applyFill="1" applyBorder="1" applyProtection="1">
      <protection locked="0"/>
    </xf>
    <xf numFmtId="0" fontId="54" fillId="0" borderId="158" xfId="0" quotePrefix="1" applyFont="1" applyBorder="1" applyProtection="1">
      <protection locked="0"/>
    </xf>
    <xf numFmtId="0" fontId="54" fillId="13" borderId="150" xfId="0" quotePrefix="1" applyFont="1" applyFill="1" applyBorder="1" applyProtection="1">
      <protection locked="0"/>
    </xf>
    <xf numFmtId="0" fontId="54" fillId="9" borderId="0" xfId="0" quotePrefix="1" applyFont="1" applyFill="1" applyBorder="1" applyAlignment="1" applyProtection="1">
      <alignment horizontal="right" vertical="top"/>
      <protection locked="0"/>
    </xf>
    <xf numFmtId="0" fontId="17" fillId="4" borderId="0" xfId="0" applyFont="1" applyFill="1" applyBorder="1" applyAlignment="1" applyProtection="1">
      <alignment horizontal="left" vertical="top" wrapText="1"/>
      <protection locked="0"/>
    </xf>
    <xf numFmtId="0" fontId="54" fillId="14" borderId="27" xfId="0" quotePrefix="1" applyFont="1" applyFill="1" applyBorder="1" applyAlignment="1" applyProtection="1">
      <alignment horizontal="left"/>
      <protection locked="0"/>
    </xf>
    <xf numFmtId="0" fontId="0" fillId="7" borderId="27" xfId="0" applyFont="1" applyFill="1" applyBorder="1" applyAlignment="1" applyProtection="1">
      <alignment horizontal="left" vertical="top" indent="4"/>
      <protection locked="0"/>
    </xf>
    <xf numFmtId="0" fontId="54" fillId="13" borderId="49" xfId="0" quotePrefix="1" applyFont="1" applyFill="1" applyBorder="1" applyProtection="1">
      <protection locked="0"/>
    </xf>
    <xf numFmtId="0" fontId="19" fillId="0" borderId="0" xfId="0" applyFont="1" applyFill="1" applyProtection="1">
      <protection locked="0"/>
    </xf>
    <xf numFmtId="0" fontId="19" fillId="8" borderId="0" xfId="0" quotePrefix="1" applyFont="1" applyFill="1" applyBorder="1" applyAlignment="1" applyProtection="1">
      <alignment horizontal="left" vertical="top"/>
      <protection locked="0"/>
    </xf>
    <xf numFmtId="0" fontId="19" fillId="0" borderId="0" xfId="0" applyFont="1" applyFill="1" applyBorder="1" applyAlignment="1" applyProtection="1">
      <alignment vertical="top"/>
      <protection locked="0"/>
    </xf>
    <xf numFmtId="0" fontId="0" fillId="7" borderId="0" xfId="0" applyFill="1" applyBorder="1" applyAlignment="1" applyProtection="1">
      <alignment horizontal="left" vertical="top" indent="2"/>
      <protection locked="0"/>
    </xf>
    <xf numFmtId="0" fontId="58" fillId="0" borderId="0" xfId="0" applyFont="1" applyAlignment="1" applyProtection="1">
      <protection locked="0"/>
    </xf>
    <xf numFmtId="0" fontId="92" fillId="0" borderId="0" xfId="0" applyFont="1" applyAlignment="1" applyProtection="1">
      <protection locked="0"/>
    </xf>
    <xf numFmtId="0" fontId="59" fillId="0" borderId="0" xfId="0" applyFont="1" applyAlignment="1" applyProtection="1">
      <protection locked="0"/>
    </xf>
    <xf numFmtId="0" fontId="6" fillId="0" borderId="0" xfId="0" applyFont="1" applyAlignment="1" applyProtection="1">
      <alignment horizontal="left" vertical="top"/>
      <protection locked="0"/>
    </xf>
    <xf numFmtId="0" fontId="61" fillId="7" borderId="0" xfId="0" applyFont="1" applyFill="1" applyBorder="1" applyAlignment="1" applyProtection="1">
      <protection locked="0"/>
    </xf>
    <xf numFmtId="0" fontId="0" fillId="7" borderId="27" xfId="0" applyFill="1" applyBorder="1" applyAlignment="1" applyProtection="1">
      <alignment vertical="top"/>
      <protection locked="0"/>
    </xf>
    <xf numFmtId="0" fontId="0" fillId="0" borderId="0" xfId="0" applyAlignment="1" applyProtection="1">
      <alignment vertical="top" wrapText="1"/>
      <protection locked="0"/>
    </xf>
    <xf numFmtId="0" fontId="0" fillId="0" borderId="0" xfId="0" applyAlignment="1" applyProtection="1">
      <alignment horizontal="left" vertical="top" wrapText="1"/>
      <protection locked="0"/>
    </xf>
    <xf numFmtId="0" fontId="1" fillId="0" borderId="0" xfId="0" applyFont="1" applyAlignment="1" applyProtection="1">
      <alignment vertical="top" wrapText="1"/>
      <protection locked="0"/>
    </xf>
    <xf numFmtId="0" fontId="13" fillId="0" borderId="0" xfId="0" applyFont="1" applyAlignment="1" applyProtection="1">
      <protection locked="0"/>
    </xf>
    <xf numFmtId="0" fontId="54" fillId="9" borderId="27" xfId="0" applyFont="1" applyFill="1" applyBorder="1" applyAlignment="1" applyProtection="1">
      <alignment horizontal="left" vertical="top"/>
      <protection locked="0"/>
    </xf>
    <xf numFmtId="0" fontId="0" fillId="7" borderId="0" xfId="0" applyFill="1" applyProtection="1">
      <protection locked="0"/>
    </xf>
    <xf numFmtId="0" fontId="68" fillId="0" borderId="0" xfId="0" applyFont="1" applyFill="1" applyAlignment="1" applyProtection="1">
      <alignment vertical="top"/>
      <protection locked="0"/>
    </xf>
    <xf numFmtId="0" fontId="7" fillId="0" borderId="0" xfId="0" applyFont="1" applyProtection="1">
      <protection locked="0"/>
    </xf>
    <xf numFmtId="0" fontId="7" fillId="0" borderId="0" xfId="0" applyFont="1" applyAlignment="1" applyProtection="1">
      <protection locked="0"/>
    </xf>
    <xf numFmtId="0" fontId="54" fillId="8" borderId="27" xfId="0" applyFont="1" applyFill="1" applyBorder="1" applyAlignment="1" applyProtection="1">
      <alignment horizontal="center" vertical="top" wrapText="1"/>
      <protection locked="0"/>
    </xf>
    <xf numFmtId="0" fontId="54" fillId="8" borderId="27" xfId="0" applyFont="1" applyFill="1" applyBorder="1" applyAlignment="1" applyProtection="1">
      <alignment horizontal="center" vertical="top"/>
      <protection locked="0"/>
    </xf>
    <xf numFmtId="0" fontId="87" fillId="0" borderId="27" xfId="0" applyFont="1" applyBorder="1" applyAlignment="1" applyProtection="1">
      <alignment horizontal="center" vertical="top"/>
      <protection locked="0"/>
    </xf>
    <xf numFmtId="0" fontId="87" fillId="0" borderId="27" xfId="0" quotePrefix="1" applyFont="1" applyBorder="1" applyAlignment="1" applyProtection="1">
      <alignment horizontal="left" vertical="top"/>
      <protection locked="0"/>
    </xf>
    <xf numFmtId="0" fontId="87" fillId="0" borderId="27" xfId="0" quotePrefix="1" applyFont="1" applyBorder="1" applyAlignment="1" applyProtection="1">
      <alignment horizontal="left" vertical="top" wrapText="1"/>
      <protection locked="0"/>
    </xf>
    <xf numFmtId="0" fontId="87" fillId="0" borderId="27" xfId="0" applyFont="1" applyBorder="1" applyAlignment="1" applyProtection="1">
      <alignment horizontal="left" vertical="top"/>
      <protection locked="0"/>
    </xf>
    <xf numFmtId="0" fontId="87" fillId="0" borderId="27" xfId="0" applyFont="1" applyBorder="1" applyAlignment="1" applyProtection="1">
      <alignment horizontal="left" vertical="top" wrapText="1"/>
      <protection locked="0"/>
    </xf>
    <xf numFmtId="0" fontId="87" fillId="2" borderId="27" xfId="0" applyFont="1" applyFill="1" applyBorder="1" applyAlignment="1" applyProtection="1">
      <alignment horizontal="left" vertical="top" wrapText="1"/>
      <protection locked="0"/>
    </xf>
    <xf numFmtId="0" fontId="87" fillId="2" borderId="27" xfId="0" quotePrefix="1" applyFont="1" applyFill="1" applyBorder="1" applyAlignment="1" applyProtection="1">
      <alignment horizontal="left" vertical="top"/>
      <protection locked="0"/>
    </xf>
    <xf numFmtId="0" fontId="1" fillId="0" borderId="0" xfId="0" applyFont="1" applyAlignment="1" applyProtection="1">
      <alignment horizontal="left" vertical="top" wrapText="1"/>
      <protection locked="0"/>
    </xf>
    <xf numFmtId="0" fontId="23" fillId="9" borderId="0" xfId="0" applyFont="1" applyFill="1" applyAlignment="1" applyProtection="1">
      <alignment vertical="top"/>
      <protection locked="0"/>
    </xf>
    <xf numFmtId="0" fontId="33" fillId="0" borderId="0" xfId="0" applyFont="1" applyProtection="1">
      <protection locked="0"/>
    </xf>
    <xf numFmtId="0" fontId="64" fillId="7" borderId="27" xfId="0" applyFont="1" applyFill="1" applyBorder="1" applyAlignment="1" applyProtection="1">
      <alignment horizontal="center" vertical="center"/>
      <protection locked="0"/>
    </xf>
    <xf numFmtId="0" fontId="64" fillId="7" borderId="27" xfId="0" applyFont="1" applyFill="1" applyBorder="1" applyAlignment="1" applyProtection="1">
      <alignment horizontal="left" vertical="top"/>
      <protection locked="0"/>
    </xf>
    <xf numFmtId="0" fontId="64" fillId="7" borderId="27" xfId="0" applyFont="1" applyFill="1" applyBorder="1" applyAlignment="1" applyProtection="1">
      <alignment horizontal="left" vertical="top" wrapText="1"/>
      <protection locked="0"/>
    </xf>
    <xf numFmtId="0" fontId="64" fillId="7" borderId="43" xfId="0" applyFont="1" applyFill="1" applyBorder="1" applyAlignment="1" applyProtection="1">
      <alignment vertical="center"/>
      <protection locked="0"/>
    </xf>
    <xf numFmtId="0" fontId="27" fillId="0" borderId="50" xfId="0" applyFont="1" applyBorder="1" applyAlignment="1" applyProtection="1">
      <alignment horizontal="left" vertical="top" wrapText="1"/>
      <protection locked="0"/>
    </xf>
    <xf numFmtId="0" fontId="64" fillId="7" borderId="59" xfId="0" applyFont="1" applyFill="1" applyBorder="1" applyAlignment="1" applyProtection="1">
      <alignment vertical="center"/>
      <protection locked="0"/>
    </xf>
    <xf numFmtId="0" fontId="64" fillId="7" borderId="60" xfId="0" applyFont="1" applyFill="1" applyBorder="1" applyAlignment="1" applyProtection="1">
      <alignment vertical="center"/>
      <protection locked="0"/>
    </xf>
    <xf numFmtId="0" fontId="68" fillId="0" borderId="0" xfId="0" applyFont="1" applyAlignment="1" applyProtection="1">
      <alignment horizontal="center" vertical="center"/>
      <protection locked="0"/>
    </xf>
    <xf numFmtId="0" fontId="68" fillId="0" borderId="0" xfId="0" applyFont="1" applyAlignment="1" applyProtection="1">
      <alignment vertical="top"/>
      <protection locked="0"/>
    </xf>
    <xf numFmtId="0" fontId="0" fillId="0" borderId="0" xfId="0" applyBorder="1" applyAlignment="1" applyProtection="1">
      <alignment horizontal="center" vertical="center"/>
      <protection locked="0"/>
    </xf>
    <xf numFmtId="0" fontId="38" fillId="8" borderId="27" xfId="0" applyFont="1" applyFill="1" applyBorder="1" applyAlignment="1" applyProtection="1">
      <alignment vertical="top"/>
      <protection locked="0"/>
    </xf>
    <xf numFmtId="0" fontId="32" fillId="0" borderId="0" xfId="0" applyFont="1" applyBorder="1" applyAlignment="1" applyProtection="1">
      <alignment horizontal="left" vertical="top" wrapText="1"/>
      <protection locked="0"/>
    </xf>
    <xf numFmtId="0" fontId="71" fillId="9" borderId="50" xfId="0" applyFont="1" applyFill="1" applyBorder="1" applyAlignment="1" applyProtection="1">
      <alignment horizontal="left" vertical="top"/>
      <protection locked="0"/>
    </xf>
    <xf numFmtId="0" fontId="71" fillId="9" borderId="50" xfId="0" applyFont="1" applyFill="1" applyBorder="1" applyAlignment="1" applyProtection="1">
      <alignment vertical="top"/>
      <protection locked="0"/>
    </xf>
    <xf numFmtId="0" fontId="77" fillId="9" borderId="0" xfId="0" applyFont="1" applyFill="1" applyBorder="1" applyAlignment="1" applyProtection="1">
      <protection locked="0"/>
    </xf>
    <xf numFmtId="0" fontId="54" fillId="4" borderId="27" xfId="0" applyFont="1" applyFill="1" applyBorder="1" applyAlignment="1" applyProtection="1">
      <alignment horizontal="center" vertical="top" wrapText="1"/>
      <protection locked="0"/>
    </xf>
    <xf numFmtId="0" fontId="75" fillId="0" borderId="0" xfId="0" applyFont="1" applyAlignment="1" applyProtection="1">
      <protection locked="0"/>
    </xf>
    <xf numFmtId="0" fontId="0" fillId="0" borderId="0" xfId="0" applyAlignment="1" applyProtection="1">
      <alignment wrapText="1"/>
      <protection locked="0"/>
    </xf>
    <xf numFmtId="0" fontId="20" fillId="4" borderId="27" xfId="0" applyFont="1" applyFill="1" applyBorder="1" applyAlignment="1" applyProtection="1">
      <alignment horizontal="center" vertical="center"/>
      <protection locked="0"/>
    </xf>
    <xf numFmtId="0" fontId="20" fillId="4" borderId="27" xfId="0" applyFont="1" applyFill="1" applyBorder="1" applyAlignment="1" applyProtection="1">
      <alignment horizontal="center" vertical="center" wrapText="1"/>
      <protection locked="0"/>
    </xf>
    <xf numFmtId="0" fontId="20" fillId="4" borderId="27" xfId="0" applyFont="1" applyFill="1" applyBorder="1" applyAlignment="1" applyProtection="1">
      <alignment horizontal="left" vertical="top"/>
      <protection locked="0"/>
    </xf>
    <xf numFmtId="0" fontId="64" fillId="7" borderId="27" xfId="0" quotePrefix="1" applyFont="1" applyFill="1" applyBorder="1" applyAlignment="1" applyProtection="1">
      <alignment horizontal="left" vertical="top" wrapText="1"/>
      <protection locked="0"/>
    </xf>
    <xf numFmtId="0" fontId="76" fillId="9" borderId="43" xfId="0" applyFont="1" applyFill="1" applyBorder="1" applyAlignment="1" applyProtection="1">
      <alignment vertical="center"/>
      <protection locked="0"/>
    </xf>
    <xf numFmtId="0" fontId="76" fillId="9" borderId="59" xfId="0" applyFont="1" applyFill="1" applyBorder="1" applyAlignment="1" applyProtection="1">
      <alignment vertical="center"/>
      <protection locked="0"/>
    </xf>
    <xf numFmtId="0" fontId="76" fillId="9" borderId="60" xfId="0" applyFont="1" applyFill="1" applyBorder="1" applyAlignment="1" applyProtection="1">
      <alignment vertical="center"/>
      <protection locked="0"/>
    </xf>
    <xf numFmtId="0" fontId="22" fillId="0" borderId="0" xfId="0" applyFont="1" applyAlignment="1" applyProtection="1">
      <alignment horizontal="center" vertical="center"/>
      <protection locked="0"/>
    </xf>
    <xf numFmtId="0" fontId="87" fillId="0" borderId="27" xfId="0" quotePrefix="1" applyFont="1" applyBorder="1" applyAlignment="1" applyProtection="1">
      <alignment horizontal="center" vertical="top"/>
      <protection locked="0"/>
    </xf>
    <xf numFmtId="0" fontId="16" fillId="0" borderId="27" xfId="0" applyFont="1" applyBorder="1" applyProtection="1">
      <protection locked="0"/>
    </xf>
    <xf numFmtId="0" fontId="0" fillId="7" borderId="41" xfId="0" applyFont="1" applyFill="1" applyBorder="1" applyAlignment="1" applyProtection="1">
      <alignment horizontal="left" vertical="top"/>
      <protection locked="0"/>
    </xf>
    <xf numFmtId="0" fontId="87" fillId="15" borderId="27" xfId="0" applyFont="1" applyFill="1" applyBorder="1" applyAlignment="1" applyProtection="1">
      <alignment horizontal="left" vertical="top" wrapText="1"/>
      <protection locked="0"/>
    </xf>
    <xf numFmtId="0" fontId="1" fillId="7" borderId="27" xfId="0" applyFont="1" applyFill="1" applyBorder="1" applyAlignment="1" applyProtection="1">
      <alignment horizontal="left" vertical="top"/>
      <protection locked="0"/>
    </xf>
    <xf numFmtId="0" fontId="0" fillId="0" borderId="0" xfId="0" quotePrefix="1" applyAlignment="1" applyProtection="1">
      <alignment vertical="top" wrapText="1"/>
      <protection locked="0"/>
    </xf>
    <xf numFmtId="0" fontId="80" fillId="0" borderId="1" xfId="0" applyFont="1" applyBorder="1" applyAlignment="1" applyProtection="1">
      <alignment horizontal="left" vertical="top" wrapText="1"/>
      <protection locked="0"/>
    </xf>
    <xf numFmtId="0" fontId="80" fillId="0" borderId="50" xfId="0" applyFont="1" applyBorder="1" applyAlignment="1" applyProtection="1">
      <alignment horizontal="left" vertical="top" wrapText="1"/>
      <protection locked="0"/>
    </xf>
    <xf numFmtId="0" fontId="27" fillId="0" borderId="0" xfId="0" applyFont="1" applyAlignment="1" applyProtection="1">
      <alignment horizontal="right"/>
      <protection locked="0"/>
    </xf>
    <xf numFmtId="0" fontId="19" fillId="12" borderId="27" xfId="0" applyFont="1" applyFill="1" applyBorder="1" applyAlignment="1" applyProtection="1">
      <protection locked="0"/>
    </xf>
    <xf numFmtId="0" fontId="29" fillId="0" borderId="0" xfId="0" applyFont="1" applyBorder="1" applyAlignment="1" applyProtection="1">
      <protection locked="0"/>
    </xf>
    <xf numFmtId="0" fontId="10" fillId="0" borderId="0" xfId="0" applyFont="1" applyAlignment="1" applyProtection="1">
      <alignment wrapText="1"/>
      <protection locked="0"/>
    </xf>
    <xf numFmtId="0" fontId="49" fillId="0" borderId="6" xfId="0" applyFont="1" applyBorder="1" applyAlignment="1" applyProtection="1">
      <alignment vertical="top" wrapText="1"/>
    </xf>
    <xf numFmtId="0" fontId="49" fillId="0" borderId="6" xfId="0" applyFont="1" applyBorder="1" applyAlignment="1" applyProtection="1">
      <alignment horizontal="center" vertical="top" wrapText="1"/>
    </xf>
    <xf numFmtId="0" fontId="0" fillId="0" borderId="6" xfId="0" applyBorder="1" applyAlignment="1" applyProtection="1">
      <alignment horizontal="center" vertical="center"/>
    </xf>
    <xf numFmtId="0" fontId="49" fillId="0" borderId="3" xfId="0" applyFont="1" applyBorder="1" applyAlignment="1" applyProtection="1">
      <alignment vertical="top" wrapText="1"/>
    </xf>
    <xf numFmtId="0" fontId="49" fillId="0" borderId="3" xfId="0" applyFont="1" applyBorder="1" applyAlignment="1" applyProtection="1">
      <alignment horizontal="center" vertical="top" wrapText="1"/>
    </xf>
    <xf numFmtId="0" fontId="0" fillId="0" borderId="3" xfId="0" applyBorder="1" applyAlignment="1" applyProtection="1">
      <alignment horizontal="center" vertical="center"/>
    </xf>
    <xf numFmtId="0" fontId="15" fillId="0" borderId="3" xfId="0" applyFont="1" applyBorder="1" applyAlignment="1" applyProtection="1">
      <alignment horizontal="left" vertical="top"/>
    </xf>
    <xf numFmtId="0" fontId="1" fillId="0" borderId="0" xfId="0" applyFont="1" applyAlignment="1" applyProtection="1">
      <alignment horizontal="left" vertical="top" wrapText="1"/>
    </xf>
    <xf numFmtId="14" fontId="0" fillId="7" borderId="27" xfId="0" applyNumberFormat="1" applyFont="1" applyFill="1" applyBorder="1" applyAlignment="1" applyProtection="1">
      <alignment horizontal="left" vertical="top" indent="2"/>
      <protection locked="0"/>
    </xf>
    <xf numFmtId="0" fontId="30" fillId="0" borderId="184" xfId="0" applyFont="1" applyBorder="1" applyAlignment="1">
      <alignment vertical="top" wrapText="1"/>
    </xf>
    <xf numFmtId="0" fontId="30" fillId="0" borderId="187" xfId="0" applyFont="1" applyBorder="1" applyAlignment="1">
      <alignment vertical="top" wrapText="1"/>
    </xf>
    <xf numFmtId="0" fontId="18" fillId="3" borderId="188" xfId="0" applyFont="1" applyFill="1" applyBorder="1" applyAlignment="1">
      <alignment horizontal="center" vertical="center" wrapText="1"/>
    </xf>
    <xf numFmtId="0" fontId="18" fillId="3" borderId="189" xfId="0" applyFont="1" applyFill="1" applyBorder="1" applyAlignment="1">
      <alignment horizontal="center" vertical="center" wrapText="1"/>
    </xf>
    <xf numFmtId="0" fontId="0" fillId="7" borderId="27" xfId="0" applyFill="1" applyBorder="1" applyAlignment="1">
      <alignment vertical="center"/>
    </xf>
    <xf numFmtId="0" fontId="0" fillId="7" borderId="27" xfId="0" applyFill="1" applyBorder="1" applyAlignment="1">
      <alignment horizontal="left" vertical="top"/>
    </xf>
    <xf numFmtId="0" fontId="39" fillId="10" borderId="27" xfId="0" applyFont="1" applyFill="1" applyBorder="1" applyAlignment="1" applyProtection="1">
      <alignment horizontal="left" vertical="top"/>
      <protection locked="0"/>
    </xf>
    <xf numFmtId="0" fontId="95" fillId="0" borderId="27" xfId="0" applyFont="1" applyFill="1" applyBorder="1" applyAlignment="1" applyProtection="1">
      <alignment horizontal="left" vertical="top"/>
      <protection locked="0"/>
    </xf>
    <xf numFmtId="0" fontId="18" fillId="3" borderId="191" xfId="0" applyFont="1" applyFill="1" applyBorder="1" applyAlignment="1">
      <alignment horizontal="center" vertical="center" wrapText="1"/>
    </xf>
    <xf numFmtId="0" fontId="18" fillId="3" borderId="190" xfId="0" applyFont="1" applyFill="1" applyBorder="1" applyAlignment="1">
      <alignment horizontal="center" vertical="center" wrapText="1"/>
    </xf>
    <xf numFmtId="0" fontId="17" fillId="7" borderId="27" xfId="0" applyFont="1" applyFill="1" applyBorder="1" applyProtection="1">
      <protection locked="0"/>
    </xf>
    <xf numFmtId="0" fontId="0" fillId="7" borderId="27" xfId="0" applyFill="1" applyBorder="1" applyAlignment="1" applyProtection="1">
      <alignment vertical="top" wrapText="1"/>
      <protection locked="0"/>
    </xf>
    <xf numFmtId="0" fontId="20" fillId="3" borderId="1" xfId="0" applyFont="1" applyFill="1" applyBorder="1" applyAlignment="1">
      <alignment vertical="center" wrapText="1"/>
    </xf>
    <xf numFmtId="0" fontId="19" fillId="12" borderId="1" xfId="0" applyFont="1" applyFill="1" applyBorder="1" applyProtection="1">
      <protection locked="0"/>
    </xf>
    <xf numFmtId="0" fontId="16" fillId="17" borderId="27" xfId="0" applyFont="1" applyFill="1" applyBorder="1" applyAlignment="1">
      <alignment horizontal="left" vertical="top"/>
    </xf>
    <xf numFmtId="0" fontId="64" fillId="7" borderId="27" xfId="0" applyFont="1" applyFill="1" applyBorder="1" applyAlignment="1" applyProtection="1">
      <alignment horizontal="center" vertical="center" wrapText="1"/>
      <protection locked="0"/>
    </xf>
    <xf numFmtId="0" fontId="83" fillId="0" borderId="0" xfId="0" applyFont="1" applyAlignment="1">
      <alignment horizontal="left"/>
    </xf>
    <xf numFmtId="0" fontId="9" fillId="0" borderId="0" xfId="0" applyFont="1" applyAlignment="1">
      <alignment horizontal="left"/>
    </xf>
    <xf numFmtId="0" fontId="0" fillId="0" borderId="0" xfId="0" applyAlignment="1">
      <alignment horizontal="left" vertical="top" wrapText="1"/>
    </xf>
    <xf numFmtId="0" fontId="21" fillId="0" borderId="0" xfId="0" applyFont="1" applyAlignment="1">
      <alignment horizontal="left" vertical="top" wrapText="1"/>
    </xf>
    <xf numFmtId="0" fontId="36" fillId="0" borderId="0" xfId="0" applyFont="1" applyAlignment="1">
      <alignment horizontal="center" vertical="top"/>
    </xf>
    <xf numFmtId="0" fontId="10" fillId="0" borderId="0" xfId="0" applyFont="1" applyAlignment="1">
      <alignment horizontal="left" vertical="center"/>
    </xf>
    <xf numFmtId="0" fontId="37" fillId="2" borderId="9" xfId="0" applyFont="1" applyFill="1" applyBorder="1" applyAlignment="1">
      <alignment horizontal="center" vertical="center"/>
    </xf>
    <xf numFmtId="0" fontId="37" fillId="2" borderId="10" xfId="0" applyFont="1" applyFill="1" applyBorder="1" applyAlignment="1">
      <alignment horizontal="center" vertical="center"/>
    </xf>
    <xf numFmtId="0" fontId="62" fillId="7" borderId="5" xfId="0" applyFont="1" applyFill="1" applyBorder="1" applyAlignment="1" applyProtection="1">
      <alignment horizontal="center" vertical="top" wrapText="1"/>
      <protection locked="0"/>
    </xf>
    <xf numFmtId="0" fontId="0" fillId="0" borderId="0" xfId="0" applyAlignment="1">
      <alignment horizontal="left" vertical="center" wrapText="1"/>
    </xf>
    <xf numFmtId="0" fontId="0" fillId="0" borderId="0" xfId="0" applyFill="1" applyAlignment="1">
      <alignment horizontal="left" vertical="top" wrapText="1"/>
    </xf>
    <xf numFmtId="0" fontId="0" fillId="0" borderId="0" xfId="0" applyFont="1" applyFill="1" applyAlignment="1">
      <alignment horizontal="left" vertical="top" wrapText="1"/>
    </xf>
    <xf numFmtId="0" fontId="17" fillId="3" borderId="18" xfId="0" applyFont="1" applyFill="1" applyBorder="1" applyAlignment="1">
      <alignment horizontal="center" vertical="top" wrapText="1"/>
    </xf>
    <xf numFmtId="0" fontId="17" fillId="3" borderId="19" xfId="0" applyFont="1" applyFill="1" applyBorder="1" applyAlignment="1">
      <alignment horizontal="center" vertical="top" wrapText="1"/>
    </xf>
    <xf numFmtId="0" fontId="37" fillId="2" borderId="18" xfId="0" applyFont="1" applyFill="1" applyBorder="1" applyAlignment="1">
      <alignment horizontal="center" vertical="top" wrapText="1"/>
    </xf>
    <xf numFmtId="0" fontId="37" fillId="2" borderId="19" xfId="0" applyFont="1" applyFill="1" applyBorder="1" applyAlignment="1">
      <alignment horizontal="center" vertical="top" wrapText="1"/>
    </xf>
    <xf numFmtId="0" fontId="37" fillId="2" borderId="183" xfId="0" applyFont="1" applyFill="1" applyBorder="1" applyAlignment="1">
      <alignment horizontal="center" vertical="top" wrapText="1"/>
    </xf>
    <xf numFmtId="0" fontId="88" fillId="2" borderId="11" xfId="0" applyFont="1" applyFill="1" applyBorder="1" applyAlignment="1">
      <alignment horizontal="center" vertical="center" wrapText="1"/>
    </xf>
    <xf numFmtId="0" fontId="88" fillId="2" borderId="12" xfId="0" applyFont="1" applyFill="1" applyBorder="1" applyAlignment="1">
      <alignment horizontal="center" vertical="center" wrapText="1"/>
    </xf>
    <xf numFmtId="0" fontId="67" fillId="0" borderId="0" xfId="0" applyFont="1" applyAlignment="1" applyProtection="1">
      <alignment horizontal="left" vertical="top" wrapText="1"/>
      <protection locked="0"/>
    </xf>
    <xf numFmtId="0" fontId="8" fillId="0" borderId="0" xfId="0" applyFont="1" applyAlignment="1">
      <alignment horizontal="left"/>
    </xf>
    <xf numFmtId="0" fontId="0" fillId="0" borderId="75" xfId="0" applyFont="1" applyBorder="1" applyAlignment="1">
      <alignment horizontal="left" vertical="top" wrapText="1" indent="4"/>
    </xf>
    <xf numFmtId="0" fontId="0" fillId="0" borderId="78" xfId="0" applyFont="1" applyBorder="1" applyAlignment="1">
      <alignment horizontal="left" vertical="top" wrapText="1" indent="4"/>
    </xf>
    <xf numFmtId="0" fontId="0" fillId="0" borderId="71" xfId="0" applyFont="1" applyBorder="1" applyAlignment="1">
      <alignment horizontal="left" vertical="top" wrapText="1" indent="4"/>
    </xf>
    <xf numFmtId="0" fontId="0" fillId="0" borderId="75" xfId="0" applyFont="1" applyBorder="1" applyAlignment="1">
      <alignment horizontal="left" vertical="top" wrapText="1" indent="2"/>
    </xf>
    <xf numFmtId="0" fontId="0" fillId="0" borderId="78" xfId="0" applyFont="1" applyBorder="1" applyAlignment="1">
      <alignment horizontal="left" vertical="top" wrapText="1" indent="2"/>
    </xf>
    <xf numFmtId="0" fontId="0" fillId="0" borderId="71" xfId="0" applyFont="1" applyBorder="1" applyAlignment="1">
      <alignment horizontal="left" vertical="top" wrapText="1" indent="2"/>
    </xf>
    <xf numFmtId="0" fontId="15" fillId="0" borderId="7" xfId="0" applyFont="1" applyBorder="1" applyAlignment="1" applyProtection="1">
      <alignment horizontal="left" vertical="top"/>
    </xf>
    <xf numFmtId="0" fontId="0" fillId="0" borderId="0" xfId="0" applyFont="1" applyAlignment="1">
      <alignment horizontal="left" vertical="top" wrapText="1"/>
    </xf>
    <xf numFmtId="0" fontId="86" fillId="0" borderId="0" xfId="0" applyFont="1" applyBorder="1" applyAlignment="1">
      <alignment horizontal="left" vertical="top" wrapText="1"/>
    </xf>
    <xf numFmtId="0" fontId="1" fillId="0" borderId="184" xfId="0" applyFont="1" applyBorder="1" applyAlignment="1">
      <alignment horizontal="left" vertical="top" wrapText="1"/>
    </xf>
    <xf numFmtId="0" fontId="1" fillId="0" borderId="185" xfId="0" applyFont="1" applyBorder="1" applyAlignment="1">
      <alignment horizontal="left" vertical="top" wrapText="1"/>
    </xf>
    <xf numFmtId="0" fontId="1" fillId="0" borderId="186" xfId="0" applyFont="1" applyBorder="1" applyAlignment="1">
      <alignment horizontal="left" vertical="top" wrapText="1"/>
    </xf>
    <xf numFmtId="0" fontId="1" fillId="0" borderId="75" xfId="0" applyFont="1" applyBorder="1" applyAlignment="1">
      <alignment horizontal="left" vertical="top" wrapText="1"/>
    </xf>
    <xf numFmtId="0" fontId="1" fillId="0" borderId="78" xfId="0" applyFont="1" applyBorder="1" applyAlignment="1">
      <alignment horizontal="left" vertical="top" wrapText="1"/>
    </xf>
    <xf numFmtId="0" fontId="1" fillId="0" borderId="71" xfId="0" applyFont="1" applyBorder="1" applyAlignment="1">
      <alignment horizontal="left" vertical="top" wrapText="1"/>
    </xf>
    <xf numFmtId="0" fontId="0" fillId="0" borderId="74" xfId="0" applyFont="1" applyBorder="1" applyAlignment="1">
      <alignment horizontal="left" vertical="top" wrapText="1" indent="2"/>
    </xf>
    <xf numFmtId="0" fontId="0" fillId="0" borderId="77" xfId="0" applyFont="1" applyBorder="1" applyAlignment="1">
      <alignment horizontal="left" vertical="top" wrapText="1" indent="2"/>
    </xf>
    <xf numFmtId="0" fontId="0" fillId="0" borderId="68" xfId="0" applyFont="1" applyBorder="1" applyAlignment="1">
      <alignment horizontal="left" vertical="top" wrapText="1" indent="2"/>
    </xf>
    <xf numFmtId="0" fontId="15" fillId="0" borderId="3" xfId="0" applyFont="1" applyBorder="1" applyAlignment="1" applyProtection="1">
      <alignment horizontal="left" vertical="top"/>
    </xf>
    <xf numFmtId="0" fontId="85" fillId="0" borderId="0" xfId="0" applyFont="1" applyBorder="1" applyAlignment="1">
      <alignment horizontal="left" vertical="top" wrapText="1"/>
    </xf>
    <xf numFmtId="0" fontId="18" fillId="3" borderId="39" xfId="0" applyFont="1" applyFill="1" applyBorder="1" applyAlignment="1">
      <alignment horizontal="center" wrapText="1"/>
    </xf>
    <xf numFmtId="0" fontId="18" fillId="3" borderId="51" xfId="0" applyFont="1" applyFill="1" applyBorder="1" applyAlignment="1">
      <alignment horizontal="center" wrapText="1"/>
    </xf>
    <xf numFmtId="0" fontId="18" fillId="3" borderId="40" xfId="0" applyFont="1" applyFill="1" applyBorder="1" applyAlignment="1">
      <alignment horizontal="center" wrapText="1"/>
    </xf>
    <xf numFmtId="0" fontId="78" fillId="6" borderId="16" xfId="0" applyFont="1" applyFill="1" applyBorder="1" applyAlignment="1" applyProtection="1">
      <alignment horizontal="center" wrapText="1"/>
    </xf>
    <xf numFmtId="0" fontId="78" fillId="6" borderId="37" xfId="0" applyFont="1" applyFill="1" applyBorder="1" applyAlignment="1" applyProtection="1">
      <alignment horizontal="center" wrapText="1"/>
    </xf>
    <xf numFmtId="0" fontId="78" fillId="6" borderId="15" xfId="0" applyFont="1" applyFill="1" applyBorder="1" applyAlignment="1" applyProtection="1">
      <alignment horizontal="center" wrapText="1"/>
    </xf>
    <xf numFmtId="0" fontId="1" fillId="0" borderId="74" xfId="0" applyFont="1" applyBorder="1" applyAlignment="1">
      <alignment horizontal="left" vertical="center" wrapText="1"/>
    </xf>
    <xf numFmtId="0" fontId="1" fillId="0" borderId="77" xfId="0" applyFont="1" applyBorder="1" applyAlignment="1">
      <alignment horizontal="left" vertical="center" wrapText="1"/>
    </xf>
    <xf numFmtId="0" fontId="1" fillId="0" borderId="68" xfId="0" applyFont="1" applyBorder="1" applyAlignment="1">
      <alignment horizontal="left" vertical="center" wrapText="1"/>
    </xf>
    <xf numFmtId="0" fontId="1" fillId="0" borderId="74" xfId="0" applyFont="1" applyBorder="1" applyAlignment="1">
      <alignment horizontal="left" vertical="top" wrapText="1"/>
    </xf>
    <xf numFmtId="0" fontId="1" fillId="0" borderId="77" xfId="0" applyFont="1" applyBorder="1" applyAlignment="1">
      <alignment horizontal="left" vertical="top" wrapText="1"/>
    </xf>
    <xf numFmtId="0" fontId="1" fillId="0" borderId="68" xfId="0" applyFont="1" applyBorder="1" applyAlignment="1">
      <alignment horizontal="left" vertical="top" wrapText="1"/>
    </xf>
    <xf numFmtId="0" fontId="4" fillId="0" borderId="65" xfId="0" applyFont="1" applyBorder="1" applyAlignment="1">
      <alignment horizontal="center" vertical="top"/>
    </xf>
    <xf numFmtId="0" fontId="4" fillId="0" borderId="162" xfId="0" applyFont="1" applyBorder="1" applyAlignment="1">
      <alignment horizontal="center" vertical="top"/>
    </xf>
    <xf numFmtId="0" fontId="18" fillId="3" borderId="39" xfId="0" applyFont="1" applyFill="1" applyBorder="1" applyAlignment="1" applyProtection="1">
      <alignment horizontal="center" wrapText="1"/>
    </xf>
    <xf numFmtId="0" fontId="18" fillId="3" borderId="51" xfId="0" applyFont="1" applyFill="1" applyBorder="1" applyAlignment="1" applyProtection="1">
      <alignment horizontal="center" wrapText="1"/>
    </xf>
    <xf numFmtId="0" fontId="18" fillId="3" borderId="40" xfId="0" applyFont="1" applyFill="1" applyBorder="1" applyAlignment="1" applyProtection="1">
      <alignment horizontal="center" wrapText="1"/>
    </xf>
    <xf numFmtId="0" fontId="0" fillId="0" borderId="74" xfId="0" applyFont="1" applyBorder="1" applyAlignment="1">
      <alignment horizontal="left" vertical="top" wrapText="1" indent="4"/>
    </xf>
    <xf numFmtId="0" fontId="0" fillId="0" borderId="77" xfId="0" applyFont="1" applyBorder="1" applyAlignment="1">
      <alignment horizontal="left" vertical="top" wrapText="1" indent="4"/>
    </xf>
    <xf numFmtId="0" fontId="0" fillId="0" borderId="164" xfId="0" applyFont="1" applyBorder="1" applyAlignment="1">
      <alignment horizontal="left" vertical="top" wrapText="1" indent="4"/>
    </xf>
    <xf numFmtId="0" fontId="18" fillId="3" borderId="25" xfId="0" applyFont="1" applyFill="1" applyBorder="1" applyAlignment="1" applyProtection="1">
      <alignment horizontal="center" wrapText="1"/>
    </xf>
    <xf numFmtId="0" fontId="18" fillId="3" borderId="128" xfId="0" applyFont="1" applyFill="1" applyBorder="1" applyAlignment="1" applyProtection="1">
      <alignment horizontal="center" wrapText="1"/>
    </xf>
    <xf numFmtId="0" fontId="17" fillId="3" borderId="11" xfId="0" applyFont="1" applyFill="1" applyBorder="1" applyAlignment="1">
      <alignment horizontal="left" vertical="top" wrapText="1"/>
    </xf>
    <xf numFmtId="0" fontId="17" fillId="3" borderId="12" xfId="0" applyFont="1" applyFill="1" applyBorder="1" applyAlignment="1">
      <alignment horizontal="left" vertical="top" wrapText="1"/>
    </xf>
    <xf numFmtId="0" fontId="17" fillId="3" borderId="13" xfId="0" applyFont="1" applyFill="1" applyBorder="1" applyAlignment="1">
      <alignment horizontal="left" vertical="top" wrapText="1"/>
    </xf>
    <xf numFmtId="0" fontId="34" fillId="11" borderId="51" xfId="0" applyFont="1" applyFill="1" applyBorder="1" applyAlignment="1" applyProtection="1">
      <alignment horizontal="left" vertical="top"/>
      <protection locked="0"/>
    </xf>
    <xf numFmtId="0" fontId="34" fillId="11" borderId="29" xfId="0" applyFont="1" applyFill="1" applyBorder="1" applyAlignment="1" applyProtection="1">
      <alignment horizontal="left" vertical="top"/>
      <protection locked="0"/>
    </xf>
    <xf numFmtId="0" fontId="34" fillId="11" borderId="3" xfId="0" applyFont="1" applyFill="1" applyBorder="1" applyAlignment="1" applyProtection="1">
      <alignment horizontal="left" vertical="top"/>
      <protection locked="0"/>
    </xf>
    <xf numFmtId="0" fontId="34" fillId="11" borderId="4" xfId="0" applyFont="1" applyFill="1" applyBorder="1" applyAlignment="1" applyProtection="1">
      <alignment horizontal="left" vertical="top"/>
      <protection locked="0"/>
    </xf>
    <xf numFmtId="0" fontId="18" fillId="3" borderId="25" xfId="0" applyFont="1" applyFill="1" applyBorder="1" applyAlignment="1">
      <alignment horizontal="center" wrapText="1"/>
    </xf>
    <xf numFmtId="0" fontId="18" fillId="3" borderId="128" xfId="0" applyFont="1" applyFill="1" applyBorder="1" applyAlignment="1">
      <alignment horizontal="center" wrapText="1"/>
    </xf>
    <xf numFmtId="0" fontId="1" fillId="0" borderId="73" xfId="0" applyFont="1" applyBorder="1" applyAlignment="1">
      <alignment horizontal="left" wrapText="1"/>
    </xf>
    <xf numFmtId="0" fontId="1" fillId="0" borderId="76" xfId="0" applyFont="1" applyBorder="1" applyAlignment="1">
      <alignment horizontal="left" wrapText="1"/>
    </xf>
    <xf numFmtId="0" fontId="1" fillId="0" borderId="163" xfId="0" applyFont="1" applyBorder="1" applyAlignment="1">
      <alignment horizontal="left" wrapText="1"/>
    </xf>
    <xf numFmtId="0" fontId="4" fillId="0" borderId="165" xfId="0" applyFont="1" applyBorder="1" applyAlignment="1">
      <alignment horizontal="center" vertical="top"/>
    </xf>
    <xf numFmtId="0" fontId="4" fillId="0" borderId="166" xfId="0" applyFont="1" applyBorder="1" applyAlignment="1">
      <alignment horizontal="center" vertical="top"/>
    </xf>
    <xf numFmtId="0" fontId="0" fillId="0" borderId="74" xfId="0" applyFont="1" applyBorder="1" applyAlignment="1">
      <alignment horizontal="left" vertical="center" wrapText="1" indent="4"/>
    </xf>
    <xf numFmtId="0" fontId="0" fillId="0" borderId="77" xfId="0" applyFont="1" applyBorder="1" applyAlignment="1">
      <alignment horizontal="left" vertical="center" wrapText="1" indent="4"/>
    </xf>
    <xf numFmtId="0" fontId="0" fillId="0" borderId="164" xfId="0" applyFont="1" applyBorder="1" applyAlignment="1">
      <alignment horizontal="left" vertical="center" wrapText="1" indent="4"/>
    </xf>
    <xf numFmtId="0" fontId="0" fillId="0" borderId="74" xfId="0" applyFont="1" applyBorder="1" applyAlignment="1">
      <alignment horizontal="left" vertical="top" wrapText="1" indent="9"/>
    </xf>
    <xf numFmtId="0" fontId="0" fillId="0" borderId="77" xfId="0" applyFont="1" applyBorder="1" applyAlignment="1">
      <alignment horizontal="left" vertical="top" wrapText="1" indent="9"/>
    </xf>
    <xf numFmtId="0" fontId="0" fillId="0" borderId="68" xfId="0" applyFont="1" applyBorder="1" applyAlignment="1">
      <alignment horizontal="left" vertical="top" wrapText="1" indent="9"/>
    </xf>
    <xf numFmtId="0" fontId="10" fillId="0" borderId="0" xfId="0" applyFont="1" applyAlignment="1">
      <alignment horizontal="left" vertical="top" wrapText="1"/>
    </xf>
    <xf numFmtId="0" fontId="34" fillId="0" borderId="6" xfId="0" applyFont="1" applyBorder="1" applyAlignment="1" applyProtection="1">
      <alignment horizontal="left" vertical="top"/>
      <protection locked="0"/>
    </xf>
    <xf numFmtId="0" fontId="34" fillId="0" borderId="14" xfId="0" applyFont="1" applyBorder="1" applyAlignment="1" applyProtection="1">
      <alignment horizontal="left" vertical="top"/>
      <protection locked="0"/>
    </xf>
    <xf numFmtId="0" fontId="35" fillId="0" borderId="6" xfId="0" applyFont="1" applyBorder="1" applyAlignment="1" applyProtection="1">
      <alignment horizontal="left" vertical="top" wrapText="1" shrinkToFit="1"/>
      <protection locked="0"/>
    </xf>
    <xf numFmtId="0" fontId="35" fillId="0" borderId="14" xfId="0" applyFont="1" applyBorder="1" applyAlignment="1" applyProtection="1">
      <alignment horizontal="left" vertical="top" wrapText="1" shrinkToFit="1"/>
      <protection locked="0"/>
    </xf>
    <xf numFmtId="0" fontId="18" fillId="4" borderId="41" xfId="0" applyFont="1" applyFill="1" applyBorder="1" applyAlignment="1" applyProtection="1">
      <alignment horizontal="center" vertical="top" wrapText="1"/>
      <protection locked="0"/>
    </xf>
    <xf numFmtId="0" fontId="18" fillId="4" borderId="42" xfId="0" applyFont="1" applyFill="1" applyBorder="1" applyAlignment="1" applyProtection="1">
      <alignment horizontal="center" vertical="top" wrapText="1"/>
      <protection locked="0"/>
    </xf>
    <xf numFmtId="0" fontId="18" fillId="4" borderId="55" xfId="0" applyFont="1" applyFill="1" applyBorder="1" applyAlignment="1" applyProtection="1">
      <alignment horizontal="center" vertical="top" wrapText="1"/>
      <protection locked="0"/>
    </xf>
    <xf numFmtId="0" fontId="1" fillId="0" borderId="0" xfId="0" applyFont="1" applyAlignment="1" applyProtection="1">
      <alignment horizontal="left"/>
      <protection locked="0"/>
    </xf>
    <xf numFmtId="0" fontId="34" fillId="11" borderId="61" xfId="0" applyFont="1" applyFill="1" applyBorder="1" applyAlignment="1" applyProtection="1">
      <alignment horizontal="left" vertical="top"/>
      <protection locked="0"/>
    </xf>
    <xf numFmtId="0" fontId="34" fillId="11" borderId="62" xfId="0" applyFont="1" applyFill="1" applyBorder="1" applyAlignment="1" applyProtection="1">
      <alignment horizontal="left" vertical="top"/>
      <protection locked="0"/>
    </xf>
    <xf numFmtId="0" fontId="34" fillId="11" borderId="55" xfId="0" applyFont="1" applyFill="1" applyBorder="1" applyAlignment="1" applyProtection="1">
      <alignment horizontal="left" vertical="top"/>
      <protection locked="0"/>
    </xf>
    <xf numFmtId="0" fontId="34" fillId="11" borderId="159" xfId="0" applyFont="1" applyFill="1" applyBorder="1" applyAlignment="1" applyProtection="1">
      <alignment horizontal="left" vertical="top"/>
      <protection locked="0"/>
    </xf>
    <xf numFmtId="0" fontId="0" fillId="0" borderId="75" xfId="0" applyFont="1" applyBorder="1" applyAlignment="1">
      <alignment horizontal="left" vertical="top" wrapText="1" indent="9"/>
    </xf>
    <xf numFmtId="0" fontId="0" fillId="0" borderId="78" xfId="0" applyFont="1" applyBorder="1" applyAlignment="1">
      <alignment horizontal="left" vertical="top" wrapText="1" indent="9"/>
    </xf>
    <xf numFmtId="0" fontId="0" fillId="0" borderId="71" xfId="0" applyFont="1" applyBorder="1" applyAlignment="1">
      <alignment horizontal="left" vertical="top" wrapText="1" indent="9"/>
    </xf>
    <xf numFmtId="0" fontId="1" fillId="0" borderId="73" xfId="0" applyFont="1" applyBorder="1" applyAlignment="1">
      <alignment horizontal="left" vertical="top" wrapText="1"/>
    </xf>
    <xf numFmtId="0" fontId="1" fillId="0" borderId="76" xfId="0" applyFont="1" applyBorder="1" applyAlignment="1">
      <alignment horizontal="left" vertical="top" wrapText="1"/>
    </xf>
    <xf numFmtId="0" fontId="1" fillId="0" borderId="163" xfId="0" applyFont="1" applyBorder="1" applyAlignment="1">
      <alignment horizontal="left" vertical="top" wrapText="1"/>
    </xf>
    <xf numFmtId="0" fontId="38" fillId="4" borderId="27" xfId="0" applyFont="1" applyFill="1" applyBorder="1" applyAlignment="1" applyProtection="1">
      <alignment horizontal="center" vertical="top" wrapText="1"/>
      <protection locked="0"/>
    </xf>
    <xf numFmtId="0" fontId="0" fillId="0" borderId="0" xfId="0" applyFont="1" applyAlignment="1">
      <alignment horizontal="left" vertical="top" wrapText="1" indent="4"/>
    </xf>
    <xf numFmtId="0" fontId="17" fillId="3" borderId="17" xfId="0" applyFont="1" applyFill="1" applyBorder="1" applyAlignment="1">
      <alignment horizontal="left" vertical="top" wrapText="1"/>
    </xf>
    <xf numFmtId="0" fontId="17" fillId="3" borderId="0" xfId="0" applyFont="1" applyFill="1" applyBorder="1" applyAlignment="1">
      <alignment horizontal="left" vertical="top" wrapText="1"/>
    </xf>
    <xf numFmtId="0" fontId="18" fillId="3" borderId="9" xfId="0" applyFont="1" applyFill="1" applyBorder="1" applyAlignment="1">
      <alignment horizontal="center" wrapText="1"/>
    </xf>
    <xf numFmtId="0" fontId="18" fillId="3" borderId="17" xfId="0" applyFont="1" applyFill="1" applyBorder="1" applyAlignment="1">
      <alignment horizontal="center" wrapText="1"/>
    </xf>
    <xf numFmtId="0" fontId="18" fillId="3" borderId="10" xfId="0" applyFont="1" applyFill="1" applyBorder="1" applyAlignment="1">
      <alignment horizontal="center" wrapText="1"/>
    </xf>
    <xf numFmtId="0" fontId="48" fillId="0" borderId="56" xfId="0" applyFont="1" applyBorder="1" applyAlignment="1" applyProtection="1">
      <alignment horizontal="center" vertical="center" wrapText="1" shrinkToFit="1"/>
      <protection locked="0"/>
    </xf>
    <xf numFmtId="0" fontId="48" fillId="0" borderId="57" xfId="0" applyFont="1" applyBorder="1" applyAlignment="1" applyProtection="1">
      <alignment horizontal="center" vertical="center" wrapText="1" shrinkToFit="1"/>
      <protection locked="0"/>
    </xf>
    <xf numFmtId="0" fontId="17" fillId="4" borderId="43" xfId="0" applyFont="1" applyFill="1" applyBorder="1" applyAlignment="1" applyProtection="1">
      <alignment horizontal="left" vertical="top" wrapText="1"/>
      <protection locked="0"/>
    </xf>
    <xf numFmtId="0" fontId="17" fillId="4" borderId="59" xfId="0" applyFont="1" applyFill="1" applyBorder="1" applyAlignment="1" applyProtection="1">
      <alignment horizontal="left" vertical="top" wrapText="1"/>
      <protection locked="0"/>
    </xf>
    <xf numFmtId="0" fontId="17" fillId="4" borderId="60" xfId="0" applyFont="1" applyFill="1" applyBorder="1" applyAlignment="1" applyProtection="1">
      <alignment horizontal="left" vertical="top" wrapText="1"/>
      <protection locked="0"/>
    </xf>
    <xf numFmtId="0" fontId="38" fillId="4" borderId="27" xfId="0" applyFont="1" applyFill="1" applyBorder="1" applyAlignment="1" applyProtection="1">
      <alignment horizontal="left" vertical="top" wrapText="1"/>
      <protection locked="0"/>
    </xf>
    <xf numFmtId="0" fontId="73" fillId="0" borderId="0" xfId="0" applyFont="1" applyAlignment="1" applyProtection="1">
      <alignment horizontal="left" vertical="top" wrapText="1"/>
      <protection locked="0"/>
    </xf>
    <xf numFmtId="0" fontId="17" fillId="4" borderId="86" xfId="0" applyFont="1" applyFill="1" applyBorder="1" applyAlignment="1" applyProtection="1">
      <alignment horizontal="left" vertical="top" wrapText="1"/>
      <protection locked="0"/>
    </xf>
    <xf numFmtId="0" fontId="17" fillId="4" borderId="0" xfId="0" applyFont="1" applyFill="1" applyBorder="1" applyAlignment="1" applyProtection="1">
      <alignment horizontal="left" vertical="top" wrapText="1"/>
      <protection locked="0"/>
    </xf>
    <xf numFmtId="0" fontId="34" fillId="0" borderId="56" xfId="0" applyFont="1" applyBorder="1" applyAlignment="1" applyProtection="1">
      <alignment horizontal="left" vertical="top"/>
      <protection locked="0"/>
    </xf>
    <xf numFmtId="0" fontId="34" fillId="0" borderId="58" xfId="0" applyFont="1" applyBorder="1" applyAlignment="1" applyProtection="1">
      <alignment horizontal="left" vertical="top"/>
      <protection locked="0"/>
    </xf>
    <xf numFmtId="0" fontId="35" fillId="0" borderId="56" xfId="0" applyFont="1" applyBorder="1" applyAlignment="1" applyProtection="1">
      <alignment horizontal="left" vertical="top" wrapText="1" shrinkToFit="1"/>
      <protection locked="0"/>
    </xf>
    <xf numFmtId="0" fontId="35" fillId="0" borderId="57" xfId="0" applyFont="1" applyBorder="1" applyAlignment="1" applyProtection="1">
      <alignment horizontal="left" vertical="top" wrapText="1" shrinkToFit="1"/>
      <protection locked="0"/>
    </xf>
    <xf numFmtId="0" fontId="18" fillId="4" borderId="27" xfId="0" applyFont="1" applyFill="1" applyBorder="1" applyAlignment="1" applyProtection="1">
      <alignment horizontal="center" vertical="top" wrapText="1"/>
      <protection locked="0"/>
    </xf>
    <xf numFmtId="0" fontId="48" fillId="0" borderId="56" xfId="0" applyFont="1" applyBorder="1" applyAlignment="1" applyProtection="1">
      <alignment horizontal="center" vertical="center" wrapText="1"/>
      <protection locked="0"/>
    </xf>
    <xf numFmtId="0" fontId="48" fillId="0" borderId="58" xfId="0" applyFont="1" applyBorder="1" applyAlignment="1" applyProtection="1">
      <alignment horizontal="center" vertical="center" wrapText="1"/>
      <protection locked="0"/>
    </xf>
    <xf numFmtId="0" fontId="17" fillId="3" borderId="17" xfId="0" applyFont="1" applyFill="1" applyBorder="1" applyAlignment="1">
      <alignment vertical="top" wrapText="1"/>
    </xf>
    <xf numFmtId="0" fontId="17" fillId="3" borderId="0" xfId="0" applyFont="1" applyFill="1" applyBorder="1" applyAlignment="1">
      <alignment vertical="top" wrapText="1"/>
    </xf>
    <xf numFmtId="0" fontId="18" fillId="3" borderId="11" xfId="0" applyFont="1" applyFill="1" applyBorder="1" applyAlignment="1" applyProtection="1">
      <alignment horizontal="center" wrapText="1"/>
    </xf>
    <xf numFmtId="0" fontId="63" fillId="7" borderId="27" xfId="0" applyFont="1" applyFill="1" applyBorder="1" applyAlignment="1" applyProtection="1">
      <alignment horizontal="center" vertical="top" wrapText="1"/>
      <protection locked="0"/>
    </xf>
    <xf numFmtId="0" fontId="48" fillId="0" borderId="6" xfId="0" applyFont="1" applyBorder="1" applyAlignment="1" applyProtection="1">
      <alignment horizontal="center" vertical="center" wrapText="1"/>
      <protection locked="0"/>
    </xf>
    <xf numFmtId="0" fontId="48" fillId="0" borderId="14" xfId="0" applyFont="1" applyBorder="1" applyAlignment="1" applyProtection="1">
      <alignment horizontal="center" vertical="center" wrapText="1"/>
      <protection locked="0"/>
    </xf>
    <xf numFmtId="0" fontId="48" fillId="0" borderId="6" xfId="0" applyFont="1" applyBorder="1" applyAlignment="1" applyProtection="1">
      <alignment horizontal="center" vertical="center" wrapText="1" shrinkToFit="1"/>
      <protection locked="0"/>
    </xf>
    <xf numFmtId="0" fontId="63" fillId="7" borderId="42" xfId="0" applyFont="1" applyFill="1" applyBorder="1" applyAlignment="1" applyProtection="1">
      <alignment horizontal="center" vertical="top" wrapText="1"/>
      <protection locked="0"/>
    </xf>
    <xf numFmtId="0" fontId="0" fillId="0" borderId="67" xfId="0" applyFont="1" applyBorder="1" applyAlignment="1">
      <alignment horizontal="left" vertical="top" wrapText="1" indent="2"/>
    </xf>
    <xf numFmtId="0" fontId="0" fillId="0" borderId="63" xfId="0" applyFont="1" applyBorder="1" applyAlignment="1">
      <alignment horizontal="left" vertical="top" wrapText="1" indent="2"/>
    </xf>
    <xf numFmtId="0" fontId="78" fillId="6" borderId="16" xfId="0" applyFont="1" applyFill="1" applyBorder="1" applyAlignment="1" applyProtection="1">
      <alignment horizontal="center"/>
    </xf>
    <xf numFmtId="0" fontId="78" fillId="6" borderId="37" xfId="0" applyFont="1" applyFill="1" applyBorder="1" applyAlignment="1" applyProtection="1">
      <alignment horizontal="center"/>
    </xf>
    <xf numFmtId="0" fontId="78" fillId="6" borderId="15" xfId="0" applyFont="1" applyFill="1" applyBorder="1" applyAlignment="1" applyProtection="1">
      <alignment horizontal="center"/>
    </xf>
    <xf numFmtId="0" fontId="62" fillId="7" borderId="86" xfId="0" applyFont="1" applyFill="1" applyBorder="1" applyAlignment="1" applyProtection="1">
      <alignment horizontal="left" vertical="top" wrapText="1"/>
      <protection locked="0"/>
    </xf>
    <xf numFmtId="0" fontId="62" fillId="7" borderId="0" xfId="0" applyFont="1" applyFill="1" applyBorder="1" applyAlignment="1" applyProtection="1">
      <alignment horizontal="left" vertical="top" wrapText="1"/>
      <protection locked="0"/>
    </xf>
    <xf numFmtId="0" fontId="62" fillId="7" borderId="86" xfId="0" applyFont="1" applyFill="1" applyBorder="1" applyAlignment="1" applyProtection="1">
      <alignment horizontal="center" vertical="top" wrapText="1"/>
      <protection locked="0"/>
    </xf>
    <xf numFmtId="0" fontId="62" fillId="7" borderId="0" xfId="0" applyFont="1" applyFill="1" applyBorder="1" applyAlignment="1" applyProtection="1">
      <alignment horizontal="center" vertical="top" wrapText="1"/>
      <protection locked="0"/>
    </xf>
    <xf numFmtId="0" fontId="62" fillId="7" borderId="53" xfId="0" applyFont="1" applyFill="1" applyBorder="1" applyAlignment="1" applyProtection="1">
      <alignment horizontal="center" vertical="top" wrapText="1"/>
      <protection locked="0"/>
    </xf>
    <xf numFmtId="0" fontId="54" fillId="8" borderId="27" xfId="0" applyFont="1" applyFill="1" applyBorder="1" applyAlignment="1" applyProtection="1">
      <alignment horizontal="center" vertical="top" wrapText="1"/>
      <protection locked="0"/>
    </xf>
    <xf numFmtId="0" fontId="0" fillId="7" borderId="27" xfId="0" applyFill="1" applyBorder="1" applyAlignment="1" applyProtection="1">
      <alignment horizontal="left" vertical="top" wrapText="1"/>
      <protection locked="0"/>
    </xf>
    <xf numFmtId="0" fontId="18" fillId="8" borderId="52" xfId="0" applyFont="1" applyFill="1" applyBorder="1" applyAlignment="1" applyProtection="1">
      <alignment horizontal="center" vertical="center" wrapText="1"/>
      <protection locked="0"/>
    </xf>
    <xf numFmtId="0" fontId="18" fillId="8" borderId="53" xfId="0" applyFont="1" applyFill="1" applyBorder="1" applyAlignment="1" applyProtection="1">
      <alignment horizontal="center" vertical="center" wrapText="1"/>
      <protection locked="0"/>
    </xf>
    <xf numFmtId="0" fontId="4" fillId="0" borderId="63" xfId="0" applyFont="1" applyBorder="1" applyAlignment="1">
      <alignment horizontal="center" vertical="top"/>
    </xf>
    <xf numFmtId="0" fontId="4" fillId="0" borderId="167" xfId="0" applyFont="1" applyBorder="1" applyAlignment="1">
      <alignment horizontal="center" vertical="top"/>
    </xf>
    <xf numFmtId="0" fontId="17" fillId="3" borderId="11" xfId="0" applyFont="1" applyFill="1" applyBorder="1" applyAlignment="1">
      <alignment horizontal="center" vertical="center" wrapText="1"/>
    </xf>
    <xf numFmtId="0" fontId="17" fillId="3" borderId="12" xfId="0" applyFont="1" applyFill="1" applyBorder="1" applyAlignment="1">
      <alignment horizontal="center" vertical="center" wrapText="1"/>
    </xf>
    <xf numFmtId="0" fontId="17" fillId="3" borderId="13" xfId="0" applyFont="1" applyFill="1" applyBorder="1" applyAlignment="1">
      <alignment horizontal="center" vertical="center" wrapText="1"/>
    </xf>
    <xf numFmtId="0" fontId="15" fillId="0" borderId="3" xfId="0" applyFont="1" applyBorder="1" applyAlignment="1" applyProtection="1">
      <alignment horizontal="left" vertical="top"/>
      <protection locked="0"/>
    </xf>
    <xf numFmtId="0" fontId="15" fillId="0" borderId="4" xfId="0" applyFont="1" applyBorder="1" applyAlignment="1" applyProtection="1">
      <alignment horizontal="left" vertical="top"/>
      <protection locked="0"/>
    </xf>
    <xf numFmtId="0" fontId="53" fillId="6" borderId="37" xfId="0" applyFont="1" applyFill="1" applyBorder="1" applyAlignment="1" applyProtection="1">
      <alignment horizontal="left" vertical="top" wrapText="1" shrinkToFit="1"/>
    </xf>
    <xf numFmtId="0" fontId="53" fillId="6" borderId="15" xfId="0" applyFont="1" applyFill="1" applyBorder="1" applyAlignment="1" applyProtection="1">
      <alignment horizontal="left" vertical="top" wrapText="1" shrinkToFit="1"/>
    </xf>
    <xf numFmtId="0" fontId="15" fillId="0" borderId="7" xfId="0" applyFont="1" applyBorder="1" applyAlignment="1" applyProtection="1">
      <alignment horizontal="left" vertical="top"/>
      <protection locked="0"/>
    </xf>
    <xf numFmtId="0" fontId="15" fillId="0" borderId="8" xfId="0" applyFont="1" applyBorder="1" applyAlignment="1" applyProtection="1">
      <alignment horizontal="left" vertical="top"/>
      <protection locked="0"/>
    </xf>
    <xf numFmtId="0" fontId="1" fillId="0" borderId="170" xfId="0" applyFont="1" applyBorder="1" applyAlignment="1">
      <alignment horizontal="left" vertical="top" wrapText="1"/>
    </xf>
    <xf numFmtId="0" fontId="1" fillId="0" borderId="171" xfId="0" applyFont="1" applyBorder="1" applyAlignment="1">
      <alignment horizontal="left" vertical="top" wrapText="1"/>
    </xf>
    <xf numFmtId="0" fontId="1" fillId="0" borderId="172" xfId="0" applyFont="1" applyBorder="1" applyAlignment="1">
      <alignment horizontal="left" vertical="top" wrapText="1"/>
    </xf>
    <xf numFmtId="0" fontId="53" fillId="6" borderId="16" xfId="0" applyFont="1" applyFill="1" applyBorder="1" applyAlignment="1" applyProtection="1">
      <alignment horizontal="left" vertical="top" wrapText="1" shrinkToFit="1"/>
    </xf>
    <xf numFmtId="0" fontId="1" fillId="0" borderId="83" xfId="0" applyFont="1" applyBorder="1" applyAlignment="1">
      <alignment horizontal="left" vertical="center" wrapText="1"/>
    </xf>
    <xf numFmtId="0" fontId="1" fillId="0" borderId="168" xfId="0" applyFont="1" applyBorder="1" applyAlignment="1">
      <alignment horizontal="left" vertical="center" wrapText="1"/>
    </xf>
    <xf numFmtId="0" fontId="1" fillId="0" borderId="169" xfId="0" applyFont="1" applyBorder="1" applyAlignment="1">
      <alignment horizontal="left" vertical="center" wrapText="1"/>
    </xf>
    <xf numFmtId="0" fontId="18" fillId="3" borderId="160" xfId="0" applyFont="1" applyFill="1" applyBorder="1" applyAlignment="1">
      <alignment horizontal="center" wrapText="1"/>
    </xf>
    <xf numFmtId="0" fontId="18" fillId="3" borderId="161" xfId="0" applyFont="1" applyFill="1" applyBorder="1" applyAlignment="1">
      <alignment horizontal="center" wrapText="1"/>
    </xf>
    <xf numFmtId="0" fontId="4" fillId="0" borderId="165" xfId="0" applyFont="1" applyBorder="1" applyAlignment="1">
      <alignment horizontal="center" vertical="top" wrapText="1"/>
    </xf>
    <xf numFmtId="0" fontId="4" fillId="0" borderId="166" xfId="0" applyFont="1" applyBorder="1" applyAlignment="1">
      <alignment horizontal="center" vertical="top" wrapText="1"/>
    </xf>
    <xf numFmtId="0" fontId="24" fillId="4" borderId="27" xfId="0" applyFont="1" applyFill="1" applyBorder="1" applyAlignment="1" applyProtection="1">
      <alignment horizontal="center" vertical="top" wrapText="1"/>
      <protection locked="0"/>
    </xf>
    <xf numFmtId="0" fontId="30" fillId="0" borderId="65" xfId="0" applyFont="1" applyBorder="1" applyAlignment="1">
      <alignment horizontal="center" vertical="top" wrapText="1"/>
    </xf>
    <xf numFmtId="0" fontId="30" fillId="0" borderId="162" xfId="0" applyFont="1" applyBorder="1" applyAlignment="1">
      <alignment horizontal="center" vertical="top" wrapText="1"/>
    </xf>
    <xf numFmtId="0" fontId="0" fillId="0" borderId="69" xfId="0" applyFont="1" applyBorder="1" applyAlignment="1">
      <alignment horizontal="left" vertical="top" wrapText="1" indent="2"/>
    </xf>
    <xf numFmtId="0" fontId="0" fillId="0" borderId="70" xfId="0" applyFont="1" applyBorder="1" applyAlignment="1">
      <alignment horizontal="left" vertical="top" wrapText="1" indent="2"/>
    </xf>
    <xf numFmtId="0" fontId="10" fillId="0" borderId="0" xfId="0" applyFont="1" applyAlignment="1">
      <alignment horizontal="left"/>
    </xf>
    <xf numFmtId="0" fontId="1" fillId="0" borderId="0" xfId="0" applyFont="1" applyAlignment="1">
      <alignment horizontal="center" vertical="top" wrapText="1"/>
    </xf>
    <xf numFmtId="0" fontId="17" fillId="3" borderId="37" xfId="0" applyFont="1" applyFill="1" applyBorder="1" applyAlignment="1">
      <alignment horizontal="left" vertical="top" wrapText="1"/>
    </xf>
    <xf numFmtId="0" fontId="4" fillId="0" borderId="63" xfId="0" applyFont="1" applyBorder="1" applyAlignment="1">
      <alignment horizontal="center" vertical="top" wrapText="1"/>
    </xf>
    <xf numFmtId="0" fontId="4" fillId="0" borderId="167" xfId="0" applyFont="1" applyBorder="1" applyAlignment="1">
      <alignment horizontal="center" vertical="top" wrapText="1"/>
    </xf>
    <xf numFmtId="0" fontId="1" fillId="0" borderId="66" xfId="0" applyFont="1" applyBorder="1" applyAlignment="1">
      <alignment horizontal="left" vertical="top" wrapText="1"/>
    </xf>
    <xf numFmtId="0" fontId="1" fillId="0" borderId="64" xfId="0" applyFont="1" applyBorder="1" applyAlignment="1">
      <alignment horizontal="left" wrapText="1"/>
    </xf>
    <xf numFmtId="0" fontId="1" fillId="0" borderId="65" xfId="0" applyFont="1" applyBorder="1" applyAlignment="1">
      <alignment horizontal="left" wrapText="1"/>
    </xf>
    <xf numFmtId="0" fontId="65" fillId="0" borderId="0" xfId="0" applyFont="1" applyAlignment="1" applyProtection="1">
      <alignment horizontal="left" wrapText="1"/>
      <protection locked="0"/>
    </xf>
    <xf numFmtId="0" fontId="65" fillId="0" borderId="0" xfId="0" applyFont="1" applyAlignment="1" applyProtection="1">
      <alignment horizontal="left" vertical="top" wrapText="1"/>
      <protection locked="0"/>
    </xf>
    <xf numFmtId="0" fontId="49" fillId="0" borderId="41" xfId="0" applyFont="1" applyBorder="1" applyAlignment="1" applyProtection="1">
      <alignment horizontal="center" vertical="top" wrapText="1"/>
      <protection locked="0"/>
    </xf>
    <xf numFmtId="0" fontId="49" fillId="0" borderId="55" xfId="0" applyFont="1" applyBorder="1" applyAlignment="1" applyProtection="1">
      <alignment horizontal="center" vertical="top" wrapText="1"/>
      <protection locked="0"/>
    </xf>
    <xf numFmtId="0" fontId="49" fillId="0" borderId="42" xfId="0" applyFont="1" applyBorder="1" applyAlignment="1" applyProtection="1">
      <alignment horizontal="center" vertical="top" wrapText="1"/>
      <protection locked="0"/>
    </xf>
    <xf numFmtId="0" fontId="64" fillId="7" borderId="27" xfId="0" applyFont="1" applyFill="1" applyBorder="1" applyAlignment="1" applyProtection="1">
      <alignment horizontal="center" vertical="center" wrapText="1"/>
      <protection locked="0"/>
    </xf>
    <xf numFmtId="0" fontId="20" fillId="4" borderId="27" xfId="0" applyFont="1" applyFill="1" applyBorder="1" applyAlignment="1" applyProtection="1">
      <alignment horizontal="center" vertical="center" wrapText="1"/>
      <protection locked="0"/>
    </xf>
    <xf numFmtId="0" fontId="10" fillId="0" borderId="0" xfId="0" applyFont="1" applyAlignment="1">
      <alignment horizontal="left" wrapText="1"/>
    </xf>
    <xf numFmtId="0" fontId="18" fillId="3" borderId="113" xfId="0" applyFont="1" applyFill="1" applyBorder="1" applyAlignment="1">
      <alignment horizontal="center" wrapText="1"/>
    </xf>
    <xf numFmtId="0" fontId="18" fillId="3" borderId="136" xfId="0" applyFont="1" applyFill="1" applyBorder="1" applyAlignment="1">
      <alignment horizontal="center" wrapText="1"/>
    </xf>
    <xf numFmtId="0" fontId="14" fillId="0" borderId="119" xfId="0" applyFont="1" applyBorder="1" applyAlignment="1">
      <alignment horizontal="left" vertical="top" wrapText="1"/>
    </xf>
    <xf numFmtId="0" fontId="14" fillId="0" borderId="137" xfId="0" applyFont="1" applyBorder="1" applyAlignment="1">
      <alignment horizontal="left" vertical="top" wrapText="1"/>
    </xf>
    <xf numFmtId="0" fontId="0" fillId="0" borderId="115" xfId="0" applyFont="1" applyBorder="1" applyAlignment="1">
      <alignment horizontal="left" vertical="top" wrapText="1" indent="4"/>
    </xf>
    <xf numFmtId="0" fontId="0" fillId="0" borderId="116" xfId="0" applyFont="1" applyBorder="1" applyAlignment="1">
      <alignment horizontal="left" vertical="top" wrapText="1" indent="4"/>
    </xf>
    <xf numFmtId="0" fontId="0" fillId="0" borderId="115" xfId="0" applyFont="1" applyBorder="1" applyAlignment="1">
      <alignment horizontal="left" vertical="top" wrapText="1" indent="8"/>
    </xf>
    <xf numFmtId="0" fontId="0" fillId="0" borderId="116" xfId="0" applyFont="1" applyBorder="1" applyAlignment="1">
      <alignment horizontal="left" vertical="top" wrapText="1" indent="8"/>
    </xf>
    <xf numFmtId="0" fontId="0" fillId="0" borderId="117" xfId="0" applyFont="1" applyBorder="1" applyAlignment="1">
      <alignment horizontal="left" vertical="top" wrapText="1" indent="8"/>
    </xf>
    <xf numFmtId="0" fontId="0" fillId="0" borderId="97" xfId="0" applyFont="1" applyBorder="1" applyAlignment="1">
      <alignment horizontal="left" vertical="top" wrapText="1" indent="4"/>
    </xf>
    <xf numFmtId="0" fontId="0" fillId="0" borderId="91" xfId="0" applyFont="1" applyBorder="1" applyAlignment="1">
      <alignment horizontal="left" vertical="top" wrapText="1" indent="4"/>
    </xf>
    <xf numFmtId="0" fontId="0" fillId="0" borderId="102" xfId="0" applyFont="1" applyBorder="1" applyAlignment="1">
      <alignment horizontal="left" vertical="top" wrapText="1" indent="4"/>
    </xf>
    <xf numFmtId="0" fontId="0" fillId="0" borderId="117" xfId="0" applyFont="1" applyBorder="1" applyAlignment="1">
      <alignment horizontal="left" vertical="top" wrapText="1" indent="4"/>
    </xf>
    <xf numFmtId="0" fontId="0" fillId="0" borderId="112" xfId="0" applyFont="1" applyBorder="1" applyAlignment="1">
      <alignment horizontal="left" vertical="top" wrapText="1" indent="4"/>
    </xf>
    <xf numFmtId="0" fontId="0" fillId="0" borderId="113" xfId="0" applyFont="1" applyBorder="1" applyAlignment="1">
      <alignment horizontal="left" vertical="top" wrapText="1" indent="4"/>
    </xf>
    <xf numFmtId="0" fontId="0" fillId="0" borderId="114" xfId="0" applyFont="1" applyBorder="1" applyAlignment="1">
      <alignment horizontal="left" vertical="top" wrapText="1" indent="4"/>
    </xf>
    <xf numFmtId="0" fontId="49" fillId="0" borderId="33" xfId="0" applyFont="1" applyBorder="1" applyAlignment="1" applyProtection="1">
      <alignment horizontal="left" vertical="top" wrapText="1"/>
      <protection locked="0"/>
    </xf>
    <xf numFmtId="0" fontId="49" fillId="0" borderId="32" xfId="0" applyFont="1" applyBorder="1" applyAlignment="1" applyProtection="1">
      <alignment horizontal="left" vertical="top" wrapText="1"/>
      <protection locked="0"/>
    </xf>
    <xf numFmtId="0" fontId="0" fillId="0" borderId="98" xfId="0" applyFont="1" applyBorder="1" applyAlignment="1">
      <alignment horizontal="left" vertical="top" wrapText="1" indent="4"/>
    </xf>
    <xf numFmtId="0" fontId="0" fillId="0" borderId="99" xfId="0" applyFont="1" applyBorder="1" applyAlignment="1">
      <alignment horizontal="left" vertical="top" wrapText="1" indent="4"/>
    </xf>
    <xf numFmtId="0" fontId="0" fillId="0" borderId="103" xfId="0" applyFont="1" applyBorder="1" applyAlignment="1">
      <alignment horizontal="left" vertical="top" wrapText="1" indent="4"/>
    </xf>
    <xf numFmtId="0" fontId="14" fillId="0" borderId="115" xfId="0" applyFont="1" applyBorder="1" applyAlignment="1" applyProtection="1">
      <alignment horizontal="left" vertical="top" wrapText="1"/>
      <protection locked="0"/>
    </xf>
    <xf numFmtId="0" fontId="14" fillId="0" borderId="116" xfId="0" applyFont="1" applyBorder="1" applyAlignment="1" applyProtection="1">
      <alignment horizontal="left" vertical="top" wrapText="1"/>
      <protection locked="0"/>
    </xf>
    <xf numFmtId="0" fontId="14" fillId="0" borderId="138" xfId="0" applyFont="1" applyBorder="1" applyAlignment="1" applyProtection="1">
      <alignment horizontal="left" vertical="top" wrapText="1"/>
      <protection locked="0"/>
    </xf>
    <xf numFmtId="0" fontId="14" fillId="0" borderId="104" xfId="0" applyFont="1" applyBorder="1" applyAlignment="1" applyProtection="1">
      <alignment horizontal="left" vertical="top" wrapText="1"/>
      <protection locked="0"/>
    </xf>
    <xf numFmtId="0" fontId="14" fillId="0" borderId="105" xfId="0" applyFont="1" applyBorder="1" applyAlignment="1" applyProtection="1">
      <alignment horizontal="left" vertical="top" wrapText="1"/>
      <protection locked="0"/>
    </xf>
    <xf numFmtId="0" fontId="14" fillId="0" borderId="140" xfId="0" applyFont="1" applyBorder="1" applyAlignment="1" applyProtection="1">
      <alignment horizontal="left" vertical="top" wrapText="1"/>
      <protection locked="0"/>
    </xf>
    <xf numFmtId="0" fontId="14" fillId="0" borderId="175" xfId="0" applyFont="1" applyBorder="1" applyAlignment="1" applyProtection="1">
      <alignment horizontal="left" vertical="top" wrapText="1"/>
      <protection locked="0"/>
    </xf>
    <xf numFmtId="0" fontId="14" fillId="0" borderId="176" xfId="0" applyFont="1" applyBorder="1" applyAlignment="1" applyProtection="1">
      <alignment horizontal="left" vertical="top" wrapText="1"/>
      <protection locked="0"/>
    </xf>
    <xf numFmtId="0" fontId="14" fillId="0" borderId="177" xfId="0" applyFont="1" applyBorder="1" applyAlignment="1" applyProtection="1">
      <alignment horizontal="left" vertical="top" wrapText="1"/>
      <protection locked="0"/>
    </xf>
    <xf numFmtId="0" fontId="1" fillId="0" borderId="93" xfId="0" applyFont="1" applyBorder="1" applyAlignment="1">
      <alignment horizontal="left" vertical="top" wrapText="1"/>
    </xf>
    <xf numFmtId="0" fontId="1" fillId="0" borderId="94" xfId="0" applyFont="1" applyBorder="1" applyAlignment="1">
      <alignment horizontal="left" vertical="top" wrapText="1"/>
    </xf>
    <xf numFmtId="0" fontId="1" fillId="0" borderId="100" xfId="0" applyFont="1" applyBorder="1" applyAlignment="1">
      <alignment horizontal="left" vertical="top" wrapText="1"/>
    </xf>
    <xf numFmtId="0" fontId="1" fillId="0" borderId="104" xfId="0" applyFont="1" applyBorder="1" applyAlignment="1">
      <alignment horizontal="left" vertical="top" wrapText="1"/>
    </xf>
    <xf numFmtId="0" fontId="1" fillId="0" borderId="105" xfId="0" applyFont="1" applyBorder="1" applyAlignment="1">
      <alignment horizontal="left" vertical="top" wrapText="1"/>
    </xf>
    <xf numFmtId="0" fontId="1" fillId="0" borderId="106" xfId="0" applyFont="1" applyBorder="1" applyAlignment="1">
      <alignment horizontal="left" vertical="top" wrapText="1"/>
    </xf>
    <xf numFmtId="0" fontId="1" fillId="0" borderId="118" xfId="0" applyFont="1" applyBorder="1" applyAlignment="1">
      <alignment horizontal="left" vertical="top" wrapText="1"/>
    </xf>
    <xf numFmtId="0" fontId="0" fillId="0" borderId="108" xfId="0" applyFont="1" applyBorder="1" applyAlignment="1">
      <alignment horizontal="left" vertical="top" wrapText="1" indent="4"/>
    </xf>
    <xf numFmtId="0" fontId="0" fillId="0" borderId="107" xfId="0" applyFont="1" applyBorder="1" applyAlignment="1">
      <alignment horizontal="left" vertical="top" wrapText="1" indent="4"/>
    </xf>
    <xf numFmtId="0" fontId="0" fillId="0" borderId="174" xfId="0" applyFont="1" applyBorder="1" applyAlignment="1">
      <alignment horizontal="left" vertical="top" wrapText="1" indent="4"/>
    </xf>
    <xf numFmtId="0" fontId="1" fillId="0" borderId="92" xfId="0" applyFont="1" applyBorder="1" applyAlignment="1">
      <alignment horizontal="left" vertical="top" wrapText="1"/>
    </xf>
    <xf numFmtId="0" fontId="94" fillId="0" borderId="104" xfId="0" applyFont="1" applyBorder="1" applyAlignment="1">
      <alignment horizontal="left" vertical="top" wrapText="1"/>
    </xf>
    <xf numFmtId="0" fontId="94" fillId="0" borderId="105" xfId="0" applyFont="1" applyBorder="1" applyAlignment="1">
      <alignment horizontal="left" vertical="top" wrapText="1"/>
    </xf>
    <xf numFmtId="0" fontId="20" fillId="3" borderId="30" xfId="0" applyFont="1" applyFill="1" applyBorder="1" applyAlignment="1">
      <alignment horizontal="left" vertical="center" wrapText="1"/>
    </xf>
    <xf numFmtId="0" fontId="20" fillId="3" borderId="31" xfId="0" applyFont="1" applyFill="1" applyBorder="1" applyAlignment="1">
      <alignment horizontal="left" vertical="center" wrapText="1"/>
    </xf>
    <xf numFmtId="0" fontId="8" fillId="0" borderId="0" xfId="0" applyFont="1" applyAlignment="1">
      <alignment horizontal="left" vertical="top" wrapText="1"/>
    </xf>
    <xf numFmtId="0" fontId="94" fillId="0" borderId="92" xfId="0" applyFont="1" applyBorder="1" applyAlignment="1">
      <alignment horizontal="left" vertical="top" wrapText="1"/>
    </xf>
    <xf numFmtId="0" fontId="14" fillId="0" borderId="132" xfId="0" applyFont="1" applyBorder="1" applyAlignment="1" applyProtection="1">
      <alignment horizontal="left" vertical="top" wrapText="1"/>
      <protection locked="0"/>
    </xf>
    <xf numFmtId="0" fontId="14" fillId="0" borderId="117" xfId="0" applyFont="1" applyBorder="1" applyAlignment="1" applyProtection="1">
      <alignment horizontal="left" vertical="top" wrapText="1"/>
      <protection locked="0"/>
    </xf>
    <xf numFmtId="0" fontId="14" fillId="0" borderId="120" xfId="0" applyFont="1" applyBorder="1" applyAlignment="1">
      <alignment horizontal="left" vertical="top" wrapText="1"/>
    </xf>
    <xf numFmtId="0" fontId="14" fillId="0" borderId="116" xfId="0" applyFont="1" applyBorder="1" applyAlignment="1">
      <alignment horizontal="left" vertical="top" wrapText="1"/>
    </xf>
    <xf numFmtId="0" fontId="14" fillId="0" borderId="117" xfId="0" applyFont="1" applyBorder="1" applyAlignment="1">
      <alignment horizontal="left" vertical="top" wrapText="1"/>
    </xf>
    <xf numFmtId="0" fontId="14" fillId="0" borderId="133" xfId="0" applyFont="1" applyBorder="1" applyAlignment="1" applyProtection="1">
      <alignment horizontal="left" vertical="top" wrapText="1"/>
      <protection locked="0"/>
    </xf>
    <xf numFmtId="0" fontId="14" fillId="0" borderId="134" xfId="0" applyFont="1" applyBorder="1" applyAlignment="1" applyProtection="1">
      <alignment horizontal="left" vertical="top" wrapText="1"/>
      <protection locked="0"/>
    </xf>
    <xf numFmtId="0" fontId="14" fillId="0" borderId="135" xfId="0" applyFont="1" applyBorder="1" applyAlignment="1" applyProtection="1">
      <alignment horizontal="left" vertical="top" wrapText="1"/>
      <protection locked="0"/>
    </xf>
    <xf numFmtId="0" fontId="1" fillId="0" borderId="119" xfId="0" applyFont="1" applyBorder="1" applyAlignment="1">
      <alignment horizontal="left" vertical="top" wrapText="1"/>
    </xf>
    <xf numFmtId="0" fontId="18" fillId="3" borderId="129" xfId="0" applyFont="1" applyFill="1" applyBorder="1" applyAlignment="1">
      <alignment horizontal="center" wrapText="1"/>
    </xf>
    <xf numFmtId="0" fontId="18" fillId="3" borderId="0" xfId="0" applyFont="1" applyFill="1" applyBorder="1" applyAlignment="1">
      <alignment horizontal="center" wrapText="1"/>
    </xf>
    <xf numFmtId="0" fontId="14" fillId="0" borderId="130" xfId="0" applyFont="1" applyBorder="1" applyAlignment="1" applyProtection="1">
      <alignment horizontal="left" vertical="top" wrapText="1"/>
      <protection locked="0"/>
    </xf>
    <xf numFmtId="0" fontId="14" fillId="0" borderId="131" xfId="0" applyFont="1" applyBorder="1" applyAlignment="1" applyProtection="1">
      <alignment horizontal="left" vertical="top" wrapText="1"/>
      <protection locked="0"/>
    </xf>
    <xf numFmtId="0" fontId="0" fillId="0" borderId="178" xfId="0" applyFont="1" applyBorder="1" applyAlignment="1">
      <alignment horizontal="left" vertical="top" wrapText="1" indent="4"/>
    </xf>
    <xf numFmtId="0" fontId="0" fillId="0" borderId="179" xfId="0" applyFont="1" applyBorder="1" applyAlignment="1">
      <alignment horizontal="left" vertical="top" wrapText="1" indent="4"/>
    </xf>
    <xf numFmtId="0" fontId="0" fillId="0" borderId="180" xfId="0" applyFont="1" applyBorder="1" applyAlignment="1">
      <alignment horizontal="left" vertical="top" wrapText="1" indent="4"/>
    </xf>
    <xf numFmtId="0" fontId="20" fillId="4" borderId="41" xfId="0" applyFont="1" applyFill="1" applyBorder="1" applyAlignment="1" applyProtection="1">
      <alignment horizontal="center" vertical="center" wrapText="1"/>
      <protection locked="0"/>
    </xf>
    <xf numFmtId="0" fontId="20" fillId="4" borderId="42" xfId="0" applyFont="1" applyFill="1" applyBorder="1" applyAlignment="1" applyProtection="1">
      <alignment horizontal="center" vertical="center" wrapText="1"/>
      <protection locked="0"/>
    </xf>
    <xf numFmtId="0" fontId="1" fillId="0" borderId="95" xfId="0" applyFont="1" applyBorder="1" applyAlignment="1">
      <alignment horizontal="left" vertical="top" wrapText="1"/>
    </xf>
    <xf numFmtId="0" fontId="1" fillId="0" borderId="96" xfId="0" applyFont="1" applyBorder="1" applyAlignment="1">
      <alignment horizontal="left" vertical="top" wrapText="1"/>
    </xf>
    <xf numFmtId="0" fontId="1" fillId="0" borderId="101" xfId="0" applyFont="1" applyBorder="1" applyAlignment="1">
      <alignment horizontal="left" vertical="top" wrapText="1"/>
    </xf>
    <xf numFmtId="0" fontId="1" fillId="0" borderId="109" xfId="0" applyFont="1" applyBorder="1" applyAlignment="1">
      <alignment horizontal="left" vertical="top" wrapText="1"/>
    </xf>
    <xf numFmtId="0" fontId="1" fillId="0" borderId="110" xfId="0" applyFont="1" applyBorder="1" applyAlignment="1">
      <alignment horizontal="left" vertical="top" wrapText="1"/>
    </xf>
    <xf numFmtId="0" fontId="1" fillId="0" borderId="111" xfId="0" applyFont="1" applyBorder="1" applyAlignment="1">
      <alignment horizontal="left" vertical="top" wrapText="1"/>
    </xf>
    <xf numFmtId="0" fontId="14" fillId="0" borderId="112" xfId="0" applyFont="1" applyBorder="1" applyAlignment="1" applyProtection="1">
      <alignment horizontal="left" vertical="top" wrapText="1"/>
      <protection locked="0"/>
    </xf>
    <xf numFmtId="0" fontId="14" fillId="0" borderId="113" xfId="0" applyFont="1" applyBorder="1" applyAlignment="1" applyProtection="1">
      <alignment horizontal="left" vertical="top" wrapText="1"/>
      <protection locked="0"/>
    </xf>
    <xf numFmtId="0" fontId="14" fillId="0" borderId="139" xfId="0" applyFont="1" applyBorder="1" applyAlignment="1" applyProtection="1">
      <alignment horizontal="left" vertical="top" wrapText="1"/>
      <protection locked="0"/>
    </xf>
    <xf numFmtId="0" fontId="14" fillId="0" borderId="105" xfId="0" applyFont="1" applyBorder="1" applyAlignment="1">
      <alignment horizontal="left" vertical="top" wrapText="1"/>
    </xf>
    <xf numFmtId="0" fontId="14" fillId="0" borderId="140" xfId="0" applyFont="1" applyBorder="1" applyAlignment="1">
      <alignment horizontal="left" vertical="top" wrapText="1"/>
    </xf>
    <xf numFmtId="0" fontId="14" fillId="0" borderId="181" xfId="0" applyFont="1" applyBorder="1" applyAlignment="1">
      <alignment horizontal="left" vertical="top" wrapText="1"/>
    </xf>
    <xf numFmtId="0" fontId="14" fillId="0" borderId="182" xfId="0" applyFont="1" applyBorder="1" applyAlignment="1">
      <alignment horizontal="left" vertical="top" wrapText="1"/>
    </xf>
    <xf numFmtId="0" fontId="18" fillId="3" borderId="104" xfId="0" applyFont="1" applyFill="1" applyBorder="1" applyAlignment="1">
      <alignment horizontal="center" wrapText="1"/>
    </xf>
    <xf numFmtId="0" fontId="18" fillId="3" borderId="105" xfId="0" applyFont="1" applyFill="1" applyBorder="1" applyAlignment="1">
      <alignment horizontal="center" wrapText="1"/>
    </xf>
    <xf numFmtId="0" fontId="18" fillId="3" borderId="140" xfId="0" applyFont="1" applyFill="1" applyBorder="1" applyAlignment="1">
      <alignment horizontal="center" wrapText="1"/>
    </xf>
    <xf numFmtId="0" fontId="0" fillId="0" borderId="107" xfId="0" applyFont="1" applyBorder="1" applyAlignment="1">
      <alignment horizontal="left" vertical="top" wrapText="1" indent="5"/>
    </xf>
    <xf numFmtId="0" fontId="0" fillId="0" borderId="121" xfId="0" applyFont="1" applyBorder="1" applyAlignment="1">
      <alignment horizontal="left" vertical="top" wrapText="1" indent="5"/>
    </xf>
    <xf numFmtId="0" fontId="0" fillId="0" borderId="122" xfId="0" applyFont="1" applyBorder="1" applyAlignment="1">
      <alignment horizontal="left" vertical="top" wrapText="1" indent="5"/>
    </xf>
    <xf numFmtId="0" fontId="0" fillId="0" borderId="123" xfId="0" applyFont="1" applyBorder="1" applyAlignment="1">
      <alignment horizontal="left" vertical="top" wrapText="1" indent="5"/>
    </xf>
    <xf numFmtId="0" fontId="20" fillId="3" borderId="1" xfId="0" applyFont="1" applyFill="1" applyBorder="1" applyAlignment="1">
      <alignment horizontal="center" vertical="center" wrapText="1"/>
    </xf>
    <xf numFmtId="0" fontId="0" fillId="0" borderId="0" xfId="0" applyAlignment="1">
      <alignment horizontal="center"/>
    </xf>
    <xf numFmtId="0" fontId="0" fillId="0" borderId="0" xfId="0" applyBorder="1" applyAlignment="1">
      <alignment horizontal="left" vertical="center" wrapText="1"/>
    </xf>
    <xf numFmtId="0" fontId="29" fillId="0" borderId="0" xfId="0" applyFont="1" applyAlignment="1">
      <alignment horizontal="left"/>
    </xf>
    <xf numFmtId="0" fontId="29" fillId="0" borderId="0" xfId="0" applyFont="1" applyBorder="1" applyAlignment="1">
      <alignment horizontal="left"/>
    </xf>
    <xf numFmtId="0" fontId="18" fillId="3" borderId="5" xfId="0" applyFont="1" applyFill="1" applyBorder="1" applyAlignment="1">
      <alignment horizontal="center" vertical="center" wrapText="1"/>
    </xf>
    <xf numFmtId="0" fontId="20" fillId="3" borderId="30" xfId="0" applyFont="1" applyFill="1" applyBorder="1" applyAlignment="1">
      <alignment horizontal="center" vertical="center" wrapText="1"/>
    </xf>
    <xf numFmtId="0" fontId="20" fillId="3" borderId="31" xfId="0" applyFont="1" applyFill="1" applyBorder="1" applyAlignment="1">
      <alignment horizontal="center" vertical="center" wrapText="1"/>
    </xf>
    <xf numFmtId="0" fontId="49" fillId="0" borderId="33" xfId="0" applyFont="1" applyBorder="1" applyAlignment="1" applyProtection="1">
      <alignment horizontal="left" vertical="center" wrapText="1"/>
    </xf>
    <xf numFmtId="0" fontId="49" fillId="0" borderId="32" xfId="0" applyFont="1" applyBorder="1" applyAlignment="1" applyProtection="1">
      <alignment horizontal="left" vertical="center" wrapText="1"/>
    </xf>
    <xf numFmtId="0" fontId="20" fillId="3" borderId="17" xfId="0" applyFont="1" applyFill="1" applyBorder="1" applyAlignment="1">
      <alignment horizontal="center" vertical="center" wrapText="1"/>
    </xf>
    <xf numFmtId="0" fontId="20" fillId="3" borderId="0" xfId="0" applyFont="1" applyFill="1" applyBorder="1" applyAlignment="1">
      <alignment horizontal="center" vertical="center" wrapText="1"/>
    </xf>
    <xf numFmtId="0" fontId="11" fillId="0" borderId="0" xfId="0" applyFont="1" applyAlignment="1">
      <alignment horizontal="left" vertical="top" wrapText="1" indent="2"/>
    </xf>
    <xf numFmtId="0" fontId="11" fillId="0" borderId="0" xfId="0" applyFont="1" applyAlignment="1">
      <alignment horizontal="left" vertical="top" wrapText="1"/>
    </xf>
    <xf numFmtId="0" fontId="17" fillId="3" borderId="89" xfId="0" applyFont="1" applyFill="1" applyBorder="1" applyAlignment="1">
      <alignment horizontal="left" vertical="top" wrapText="1"/>
    </xf>
    <xf numFmtId="0" fontId="17" fillId="3" borderId="90" xfId="0" applyFont="1" applyFill="1" applyBorder="1" applyAlignment="1">
      <alignment horizontal="left" vertical="top" wrapText="1"/>
    </xf>
    <xf numFmtId="0" fontId="1" fillId="0" borderId="0" xfId="0" applyFont="1" applyAlignment="1">
      <alignment horizontal="left" vertical="top" wrapText="1"/>
    </xf>
    <xf numFmtId="0" fontId="17" fillId="3" borderId="9" xfId="0" applyFont="1" applyFill="1" applyBorder="1" applyAlignment="1">
      <alignment horizontal="center" vertical="center"/>
    </xf>
    <xf numFmtId="0" fontId="17" fillId="3" borderId="10" xfId="0" applyFont="1" applyFill="1" applyBorder="1" applyAlignment="1">
      <alignment horizontal="center" vertical="center"/>
    </xf>
    <xf numFmtId="0" fontId="20" fillId="3" borderId="23" xfId="0" applyFont="1" applyFill="1" applyBorder="1" applyAlignment="1">
      <alignment horizontal="center" vertical="center" wrapText="1"/>
    </xf>
    <xf numFmtId="0" fontId="20" fillId="3" borderId="24" xfId="0" applyFont="1" applyFill="1" applyBorder="1" applyAlignment="1">
      <alignment horizontal="center" vertical="center" wrapText="1"/>
    </xf>
  </cellXfs>
  <cellStyles count="2">
    <cellStyle name="Hyperlink" xfId="1" builtinId="8"/>
    <cellStyle name="Normal" xfId="0" builtinId="0"/>
  </cellStyles>
  <dxfs count="1512">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s>
  <tableStyles count="0" defaultTableStyle="TableStyleMedium9" defaultPivotStyle="PivotStyleLight16"/>
  <colors>
    <mruColors>
      <color rgb="FF2A0DFF"/>
      <color rgb="FF4F81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M$24" lockText="1"/>
</file>

<file path=xl/ctrlProps/ctrlProp2.xml><?xml version="1.0" encoding="utf-8"?>
<formControlPr xmlns="http://schemas.microsoft.com/office/spreadsheetml/2009/9/main" objectType="CheckBox" fmlaLink="$M$25" lockText="1"/>
</file>

<file path=xl/ctrlProps/ctrlProp3.xml><?xml version="1.0" encoding="utf-8"?>
<formControlPr xmlns="http://schemas.microsoft.com/office/spreadsheetml/2009/9/main" objectType="CheckBox" fmlaLink="$M$26" lockText="1"/>
</file>

<file path=xl/ctrlProps/ctrlProp4.xml><?xml version="1.0" encoding="utf-8"?>
<formControlPr xmlns="http://schemas.microsoft.com/office/spreadsheetml/2009/9/main" objectType="CheckBox" fmlaLink="$M$27" lockText="1"/>
</file>

<file path=xl/ctrlProps/ctrlProp5.xml><?xml version="1.0" encoding="utf-8"?>
<formControlPr xmlns="http://schemas.microsoft.com/office/spreadsheetml/2009/9/main" objectType="CheckBox" fmlaLink="$M$28" lockText="1"/>
</file>

<file path=xl/ctrlProps/ctrlProp6.xml><?xml version="1.0" encoding="utf-8"?>
<formControlPr xmlns="http://schemas.microsoft.com/office/spreadsheetml/2009/9/main" objectType="CheckBox" fmlaLink="$M$29" lockText="1"/>
</file>

<file path=xl/ctrlProps/ctrlProp7.xml><?xml version="1.0" encoding="utf-8"?>
<formControlPr xmlns="http://schemas.microsoft.com/office/spreadsheetml/2009/9/main" objectType="CheckBox" fmlaLink="$M$30" lockText="1"/>
</file>

<file path=xl/ctrlProps/ctrlProp8.xml><?xml version="1.0" encoding="utf-8"?>
<formControlPr xmlns="http://schemas.microsoft.com/office/spreadsheetml/2009/9/main" objectType="CheckBox" fmlaLink="$M$31" lockText="1"/>
</file>

<file path=xl/ctrlProps/ctrlProp9.xml><?xml version="1.0" encoding="utf-8"?>
<formControlPr xmlns="http://schemas.microsoft.com/office/spreadsheetml/2009/9/main" objectType="CheckBox" fmlaLink="$M$32" lockText="1"/>
</file>

<file path=xl/ctrlProps/ctrlProp10.xml><?xml version="1.0" encoding="utf-8"?>
<formControlPr xmlns="http://schemas.microsoft.com/office/spreadsheetml/2009/9/main" objectType="CheckBox" fmlaLink="$M$33" lockText="1"/>
</file>

<file path=xl/ctrlProps/ctrlProp11.xml><?xml version="1.0" encoding="utf-8"?>
<formControlPr xmlns="http://schemas.microsoft.com/office/spreadsheetml/2009/9/main" objectType="CheckBox" fmlaLink="$N$24" lockText="1"/>
</file>

<file path=xl/ctrlProps/ctrlProp12.xml><?xml version="1.0" encoding="utf-8"?>
<formControlPr xmlns="http://schemas.microsoft.com/office/spreadsheetml/2009/9/main" objectType="CheckBox" fmlaLink="$N$25" lockText="1"/>
</file>

<file path=xl/ctrlProps/ctrlProp13.xml><?xml version="1.0" encoding="utf-8"?>
<formControlPr xmlns="http://schemas.microsoft.com/office/spreadsheetml/2009/9/main" objectType="CheckBox" fmlaLink="$N$26" lockText="1"/>
</file>

<file path=xl/ctrlProps/ctrlProp14.xml><?xml version="1.0" encoding="utf-8"?>
<formControlPr xmlns="http://schemas.microsoft.com/office/spreadsheetml/2009/9/main" objectType="CheckBox" fmlaLink="$N$27" lockText="1"/>
</file>

<file path=xl/ctrlProps/ctrlProp15.xml><?xml version="1.0" encoding="utf-8"?>
<formControlPr xmlns="http://schemas.microsoft.com/office/spreadsheetml/2009/9/main" objectType="CheckBox" fmlaLink="$N$28" lockText="1"/>
</file>

<file path=xl/ctrlProps/ctrlProp16.xml><?xml version="1.0" encoding="utf-8"?>
<formControlPr xmlns="http://schemas.microsoft.com/office/spreadsheetml/2009/9/main" objectType="CheckBox" fmlaLink="$N$29" lockText="1"/>
</file>

<file path=xl/ctrlProps/ctrlProp17.xml><?xml version="1.0" encoding="utf-8"?>
<formControlPr xmlns="http://schemas.microsoft.com/office/spreadsheetml/2009/9/main" objectType="CheckBox" fmlaLink="$N$30" lockText="1"/>
</file>

<file path=xl/ctrlProps/ctrlProp18.xml><?xml version="1.0" encoding="utf-8"?>
<formControlPr xmlns="http://schemas.microsoft.com/office/spreadsheetml/2009/9/main" objectType="CheckBox" fmlaLink="$N$31" lockText="1"/>
</file>

<file path=xl/ctrlProps/ctrlProp19.xml><?xml version="1.0" encoding="utf-8"?>
<formControlPr xmlns="http://schemas.microsoft.com/office/spreadsheetml/2009/9/main" objectType="CheckBox" fmlaLink="$N$32" lockText="1"/>
</file>

<file path=xl/ctrlProps/ctrlProp20.xml><?xml version="1.0" encoding="utf-8"?>
<formControlPr xmlns="http://schemas.microsoft.com/office/spreadsheetml/2009/9/main" objectType="CheckBox" fmlaLink="$N$33" lockText="1"/>
</file>

<file path=xl/ctrlProps/ctrlProp21.xml><?xml version="1.0" encoding="utf-8"?>
<formControlPr xmlns="http://schemas.microsoft.com/office/spreadsheetml/2009/9/main" objectType="CheckBox" fmlaLink="$O$24" lockText="1"/>
</file>

<file path=xl/ctrlProps/ctrlProp22.xml><?xml version="1.0" encoding="utf-8"?>
<formControlPr xmlns="http://schemas.microsoft.com/office/spreadsheetml/2009/9/main" objectType="CheckBox" fmlaLink="$O$25" lockText="1"/>
</file>

<file path=xl/ctrlProps/ctrlProp23.xml><?xml version="1.0" encoding="utf-8"?>
<formControlPr xmlns="http://schemas.microsoft.com/office/spreadsheetml/2009/9/main" objectType="CheckBox" fmlaLink="$O$26" lockText="1"/>
</file>

<file path=xl/ctrlProps/ctrlProp24.xml><?xml version="1.0" encoding="utf-8"?>
<formControlPr xmlns="http://schemas.microsoft.com/office/spreadsheetml/2009/9/main" objectType="CheckBox" fmlaLink="$O$27" lockText="1"/>
</file>

<file path=xl/ctrlProps/ctrlProp25.xml><?xml version="1.0" encoding="utf-8"?>
<formControlPr xmlns="http://schemas.microsoft.com/office/spreadsheetml/2009/9/main" objectType="CheckBox" fmlaLink="$O$28" lockText="1"/>
</file>

<file path=xl/ctrlProps/ctrlProp26.xml><?xml version="1.0" encoding="utf-8"?>
<formControlPr xmlns="http://schemas.microsoft.com/office/spreadsheetml/2009/9/main" objectType="CheckBox" fmlaLink="$O$29" lockText="1"/>
</file>

<file path=xl/ctrlProps/ctrlProp27.xml><?xml version="1.0" encoding="utf-8"?>
<formControlPr xmlns="http://schemas.microsoft.com/office/spreadsheetml/2009/9/main" objectType="CheckBox" fmlaLink="$O$30" lockText="1"/>
</file>

<file path=xl/ctrlProps/ctrlProp28.xml><?xml version="1.0" encoding="utf-8"?>
<formControlPr xmlns="http://schemas.microsoft.com/office/spreadsheetml/2009/9/main" objectType="CheckBox" fmlaLink="$O$31" lockText="1"/>
</file>

<file path=xl/ctrlProps/ctrlProp29.xml><?xml version="1.0" encoding="utf-8"?>
<formControlPr xmlns="http://schemas.microsoft.com/office/spreadsheetml/2009/9/main" objectType="CheckBox" fmlaLink="$O$32" lockText="1"/>
</file>

<file path=xl/ctrlProps/ctrlProp30.xml><?xml version="1.0" encoding="utf-8"?>
<formControlPr xmlns="http://schemas.microsoft.com/office/spreadsheetml/2009/9/main" objectType="CheckBox" fmlaLink="$O$33" lockText="1"/>
</file>

<file path=xl/ctrlProps/ctrlProp31.xml><?xml version="1.0" encoding="utf-8"?>
<formControlPr xmlns="http://schemas.microsoft.com/office/spreadsheetml/2009/9/main" objectType="CheckBox" fmlaLink="$P$24" lockText="1"/>
</file>

<file path=xl/ctrlProps/ctrlProp32.xml><?xml version="1.0" encoding="utf-8"?>
<formControlPr xmlns="http://schemas.microsoft.com/office/spreadsheetml/2009/9/main" objectType="CheckBox" fmlaLink="$P$25" lockText="1"/>
</file>

<file path=xl/ctrlProps/ctrlProp33.xml><?xml version="1.0" encoding="utf-8"?>
<formControlPr xmlns="http://schemas.microsoft.com/office/spreadsheetml/2009/9/main" objectType="CheckBox" fmlaLink="$P$26" lockText="1"/>
</file>

<file path=xl/ctrlProps/ctrlProp34.xml><?xml version="1.0" encoding="utf-8"?>
<formControlPr xmlns="http://schemas.microsoft.com/office/spreadsheetml/2009/9/main" objectType="CheckBox" fmlaLink="$P$27" lockText="1"/>
</file>

<file path=xl/ctrlProps/ctrlProp35.xml><?xml version="1.0" encoding="utf-8"?>
<formControlPr xmlns="http://schemas.microsoft.com/office/spreadsheetml/2009/9/main" objectType="CheckBox" fmlaLink="$P$28" lockText="1"/>
</file>

<file path=xl/ctrlProps/ctrlProp36.xml><?xml version="1.0" encoding="utf-8"?>
<formControlPr xmlns="http://schemas.microsoft.com/office/spreadsheetml/2009/9/main" objectType="CheckBox" fmlaLink="$P$29" lockText="1"/>
</file>

<file path=xl/ctrlProps/ctrlProp37.xml><?xml version="1.0" encoding="utf-8"?>
<formControlPr xmlns="http://schemas.microsoft.com/office/spreadsheetml/2009/9/main" objectType="CheckBox" fmlaLink="$P$30" lockText="1"/>
</file>

<file path=xl/ctrlProps/ctrlProp38.xml><?xml version="1.0" encoding="utf-8"?>
<formControlPr xmlns="http://schemas.microsoft.com/office/spreadsheetml/2009/9/main" objectType="CheckBox" fmlaLink="$P$31" lockText="1"/>
</file>

<file path=xl/ctrlProps/ctrlProp39.xml><?xml version="1.0" encoding="utf-8"?>
<formControlPr xmlns="http://schemas.microsoft.com/office/spreadsheetml/2009/9/main" objectType="CheckBox" fmlaLink="$P$32" lockText="1"/>
</file>

<file path=xl/ctrlProps/ctrlProp40.xml><?xml version="1.0" encoding="utf-8"?>
<formControlPr xmlns="http://schemas.microsoft.com/office/spreadsheetml/2009/9/main" objectType="CheckBox" fmlaLink="$P$33" lockText="1"/>
</file>

<file path=xl/ctrlProps/ctrlProp41.xml><?xml version="1.0" encoding="utf-8"?>
<formControlPr xmlns="http://schemas.microsoft.com/office/spreadsheetml/2009/9/main" objectType="CheckBox" fmlaLink="$Q$24" lockText="1"/>
</file>

<file path=xl/ctrlProps/ctrlProp42.xml><?xml version="1.0" encoding="utf-8"?>
<formControlPr xmlns="http://schemas.microsoft.com/office/spreadsheetml/2009/9/main" objectType="CheckBox" fmlaLink="$Q$25" lockText="1"/>
</file>

<file path=xl/ctrlProps/ctrlProp43.xml><?xml version="1.0" encoding="utf-8"?>
<formControlPr xmlns="http://schemas.microsoft.com/office/spreadsheetml/2009/9/main" objectType="CheckBox" fmlaLink="$Q$26" lockText="1"/>
</file>

<file path=xl/ctrlProps/ctrlProp44.xml><?xml version="1.0" encoding="utf-8"?>
<formControlPr xmlns="http://schemas.microsoft.com/office/spreadsheetml/2009/9/main" objectType="CheckBox" fmlaLink="$Q$27" lockText="1"/>
</file>

<file path=xl/ctrlProps/ctrlProp45.xml><?xml version="1.0" encoding="utf-8"?>
<formControlPr xmlns="http://schemas.microsoft.com/office/spreadsheetml/2009/9/main" objectType="CheckBox" fmlaLink="$Q$28" lockText="1"/>
</file>

<file path=xl/ctrlProps/ctrlProp46.xml><?xml version="1.0" encoding="utf-8"?>
<formControlPr xmlns="http://schemas.microsoft.com/office/spreadsheetml/2009/9/main" objectType="CheckBox" fmlaLink="$Q$29" lockText="1"/>
</file>

<file path=xl/ctrlProps/ctrlProp47.xml><?xml version="1.0" encoding="utf-8"?>
<formControlPr xmlns="http://schemas.microsoft.com/office/spreadsheetml/2009/9/main" objectType="CheckBox" fmlaLink="$Q$30" lockText="1"/>
</file>

<file path=xl/ctrlProps/ctrlProp48.xml><?xml version="1.0" encoding="utf-8"?>
<formControlPr xmlns="http://schemas.microsoft.com/office/spreadsheetml/2009/9/main" objectType="CheckBox" fmlaLink="$Q$31" lockText="1"/>
</file>

<file path=xl/ctrlProps/ctrlProp49.xml><?xml version="1.0" encoding="utf-8"?>
<formControlPr xmlns="http://schemas.microsoft.com/office/spreadsheetml/2009/9/main" objectType="CheckBox" fmlaLink="$Q$32" lockText="1"/>
</file>

<file path=xl/ctrlProps/ctrlProp50.xml><?xml version="1.0" encoding="utf-8"?>
<formControlPr xmlns="http://schemas.microsoft.com/office/spreadsheetml/2009/9/main" objectType="CheckBox" fmlaLink="$Q$33" lockText="1"/>
</file>

<file path=xl/ctrlProps/ctrlProp51.xml><?xml version="1.0" encoding="utf-8"?>
<formControlPr xmlns="http://schemas.microsoft.com/office/spreadsheetml/2009/9/main" objectType="CheckBox" fmlaLink="$R$24" lockText="1"/>
</file>

<file path=xl/ctrlProps/ctrlProp52.xml><?xml version="1.0" encoding="utf-8"?>
<formControlPr xmlns="http://schemas.microsoft.com/office/spreadsheetml/2009/9/main" objectType="CheckBox" fmlaLink="$R$25" lockText="1"/>
</file>

<file path=xl/ctrlProps/ctrlProp53.xml><?xml version="1.0" encoding="utf-8"?>
<formControlPr xmlns="http://schemas.microsoft.com/office/spreadsheetml/2009/9/main" objectType="CheckBox" fmlaLink="$R$26" lockText="1"/>
</file>

<file path=xl/ctrlProps/ctrlProp54.xml><?xml version="1.0" encoding="utf-8"?>
<formControlPr xmlns="http://schemas.microsoft.com/office/spreadsheetml/2009/9/main" objectType="CheckBox" fmlaLink="$R$27" lockText="1"/>
</file>

<file path=xl/ctrlProps/ctrlProp55.xml><?xml version="1.0" encoding="utf-8"?>
<formControlPr xmlns="http://schemas.microsoft.com/office/spreadsheetml/2009/9/main" objectType="CheckBox" fmlaLink="$R$28" lockText="1"/>
</file>

<file path=xl/ctrlProps/ctrlProp56.xml><?xml version="1.0" encoding="utf-8"?>
<formControlPr xmlns="http://schemas.microsoft.com/office/spreadsheetml/2009/9/main" objectType="CheckBox" fmlaLink="$R$29" lockText="1"/>
</file>

<file path=xl/ctrlProps/ctrlProp57.xml><?xml version="1.0" encoding="utf-8"?>
<formControlPr xmlns="http://schemas.microsoft.com/office/spreadsheetml/2009/9/main" objectType="CheckBox" fmlaLink="$R$30" lockText="1"/>
</file>

<file path=xl/ctrlProps/ctrlProp58.xml><?xml version="1.0" encoding="utf-8"?>
<formControlPr xmlns="http://schemas.microsoft.com/office/spreadsheetml/2009/9/main" objectType="CheckBox" fmlaLink="$R$31" lockText="1"/>
</file>

<file path=xl/ctrlProps/ctrlProp59.xml><?xml version="1.0" encoding="utf-8"?>
<formControlPr xmlns="http://schemas.microsoft.com/office/spreadsheetml/2009/9/main" objectType="CheckBox" fmlaLink="$R$32" lockText="1"/>
</file>

<file path=xl/ctrlProps/ctrlProp60.xml><?xml version="1.0" encoding="utf-8"?>
<formControlPr xmlns="http://schemas.microsoft.com/office/spreadsheetml/2009/9/main" objectType="CheckBox" fmlaLink="$R$33" lockText="1"/>
</file>

<file path=xl/ctrlProps/ctrlProp61.xml><?xml version="1.0" encoding="utf-8"?>
<formControlPr xmlns="http://schemas.microsoft.com/office/spreadsheetml/2009/9/main" objectType="CheckBox" fmlaLink="$M$34" lockText="1"/>
</file>

<file path=xl/ctrlProps/ctrlProp62.xml><?xml version="1.0" encoding="utf-8"?>
<formControlPr xmlns="http://schemas.microsoft.com/office/spreadsheetml/2009/9/main" objectType="CheckBox" fmlaLink="$N$34" lockText="1"/>
</file>

<file path=xl/ctrlProps/ctrlProp63.xml><?xml version="1.0" encoding="utf-8"?>
<formControlPr xmlns="http://schemas.microsoft.com/office/spreadsheetml/2009/9/main" objectType="CheckBox" fmlaLink="$O$34" lockText="1"/>
</file>

<file path=xl/ctrlProps/ctrlProp64.xml><?xml version="1.0" encoding="utf-8"?>
<formControlPr xmlns="http://schemas.microsoft.com/office/spreadsheetml/2009/9/main" objectType="CheckBox" fmlaLink="$P$34" lockText="1"/>
</file>

<file path=xl/ctrlProps/ctrlProp65.xml><?xml version="1.0" encoding="utf-8"?>
<formControlPr xmlns="http://schemas.microsoft.com/office/spreadsheetml/2009/9/main" objectType="CheckBox" fmlaLink="$Q$34" lockText="1"/>
</file>

<file path=xl/ctrlProps/ctrlProp66.xml><?xml version="1.0" encoding="utf-8"?>
<formControlPr xmlns="http://schemas.microsoft.com/office/spreadsheetml/2009/9/main" objectType="CheckBox" fmlaLink="$R$34" lockText="1"/>
</file>

<file path=xl/ctrlProps/ctrlProp67.xml><?xml version="1.0" encoding="utf-8"?>
<formControlPr xmlns="http://schemas.microsoft.com/office/spreadsheetml/2009/9/main" objectType="CheckBox" fmlaLink="$M$35" lockText="1"/>
</file>

<file path=xl/ctrlProps/ctrlProp68.xml><?xml version="1.0" encoding="utf-8"?>
<formControlPr xmlns="http://schemas.microsoft.com/office/spreadsheetml/2009/9/main" objectType="CheckBox" fmlaLink="$N$35" lockText="1"/>
</file>

<file path=xl/ctrlProps/ctrlProp69.xml><?xml version="1.0" encoding="utf-8"?>
<formControlPr xmlns="http://schemas.microsoft.com/office/spreadsheetml/2009/9/main" objectType="CheckBox" fmlaLink="$O$35" lockText="1"/>
</file>

<file path=xl/ctrlProps/ctrlProp70.xml><?xml version="1.0" encoding="utf-8"?>
<formControlPr xmlns="http://schemas.microsoft.com/office/spreadsheetml/2009/9/main" objectType="CheckBox" fmlaLink="$P$35" lockText="1"/>
</file>

<file path=xl/ctrlProps/ctrlProp71.xml><?xml version="1.0" encoding="utf-8"?>
<formControlPr xmlns="http://schemas.microsoft.com/office/spreadsheetml/2009/9/main" objectType="CheckBox" fmlaLink="$Q$35" lockText="1"/>
</file>

<file path=xl/ctrlProps/ctrlProp72.xml><?xml version="1.0" encoding="utf-8"?>
<formControlPr xmlns="http://schemas.microsoft.com/office/spreadsheetml/2009/9/main" objectType="CheckBox" fmlaLink="$R$35" lockText="1"/>
</file>

<file path=xl/ctrlProps/ctrlProp73.xml><?xml version="1.0" encoding="utf-8"?>
<formControlPr xmlns="http://schemas.microsoft.com/office/spreadsheetml/2009/9/main" objectType="CheckBox" fmlaLink="$M$36" lockText="1"/>
</file>

<file path=xl/ctrlProps/ctrlProp74.xml><?xml version="1.0" encoding="utf-8"?>
<formControlPr xmlns="http://schemas.microsoft.com/office/spreadsheetml/2009/9/main" objectType="CheckBox" fmlaLink="$N$36" lockText="1"/>
</file>

<file path=xl/ctrlProps/ctrlProp75.xml><?xml version="1.0" encoding="utf-8"?>
<formControlPr xmlns="http://schemas.microsoft.com/office/spreadsheetml/2009/9/main" objectType="CheckBox" fmlaLink="$O$36" lockText="1"/>
</file>

<file path=xl/ctrlProps/ctrlProp76.xml><?xml version="1.0" encoding="utf-8"?>
<formControlPr xmlns="http://schemas.microsoft.com/office/spreadsheetml/2009/9/main" objectType="CheckBox" fmlaLink="$P$36" lockText="1"/>
</file>

<file path=xl/ctrlProps/ctrlProp77.xml><?xml version="1.0" encoding="utf-8"?>
<formControlPr xmlns="http://schemas.microsoft.com/office/spreadsheetml/2009/9/main" objectType="CheckBox" fmlaLink="$Q$36" lockText="1"/>
</file>

<file path=xl/ctrlProps/ctrlProp78.xml><?xml version="1.0" encoding="utf-8"?>
<formControlPr xmlns="http://schemas.microsoft.com/office/spreadsheetml/2009/9/main" objectType="CheckBox" fmlaLink="$R$36" lockText="1"/>
</file>

<file path=xl/ctrlProps/ctrlProp79.xml><?xml version="1.0" encoding="utf-8"?>
<formControlPr xmlns="http://schemas.microsoft.com/office/spreadsheetml/2009/9/main" objectType="CheckBox" fmlaLink="$M$37" lockText="1"/>
</file>

<file path=xl/ctrlProps/ctrlProp80.xml><?xml version="1.0" encoding="utf-8"?>
<formControlPr xmlns="http://schemas.microsoft.com/office/spreadsheetml/2009/9/main" objectType="CheckBox" fmlaLink="$N$37" lockText="1"/>
</file>

<file path=xl/ctrlProps/ctrlProp81.xml><?xml version="1.0" encoding="utf-8"?>
<formControlPr xmlns="http://schemas.microsoft.com/office/spreadsheetml/2009/9/main" objectType="CheckBox" fmlaLink="$O$37" lockText="1"/>
</file>

<file path=xl/ctrlProps/ctrlProp82.xml><?xml version="1.0" encoding="utf-8"?>
<formControlPr xmlns="http://schemas.microsoft.com/office/spreadsheetml/2009/9/main" objectType="CheckBox" fmlaLink="$P$37" lockText="1"/>
</file>

<file path=xl/ctrlProps/ctrlProp83.xml><?xml version="1.0" encoding="utf-8"?>
<formControlPr xmlns="http://schemas.microsoft.com/office/spreadsheetml/2009/9/main" objectType="CheckBox" fmlaLink="$Q$37" lockText="1"/>
</file>

<file path=xl/ctrlProps/ctrlProp84.xml><?xml version="1.0" encoding="utf-8"?>
<formControlPr xmlns="http://schemas.microsoft.com/office/spreadsheetml/2009/9/main" objectType="CheckBox" fmlaLink="$R$37" lockText="1"/>
</file>

<file path=xl/ctrlProps/ctrlProp85.xml><?xml version="1.0" encoding="utf-8"?>
<formControlPr xmlns="http://schemas.microsoft.com/office/spreadsheetml/2009/9/main" objectType="CheckBox" fmlaLink="$M$38" lockText="1"/>
</file>

<file path=xl/ctrlProps/ctrlProp86.xml><?xml version="1.0" encoding="utf-8"?>
<formControlPr xmlns="http://schemas.microsoft.com/office/spreadsheetml/2009/9/main" objectType="CheckBox" fmlaLink="$N$38" lockText="1"/>
</file>

<file path=xl/ctrlProps/ctrlProp87.xml><?xml version="1.0" encoding="utf-8"?>
<formControlPr xmlns="http://schemas.microsoft.com/office/spreadsheetml/2009/9/main" objectType="CheckBox" fmlaLink="$O$38" lockText="1"/>
</file>

<file path=xl/ctrlProps/ctrlProp88.xml><?xml version="1.0" encoding="utf-8"?>
<formControlPr xmlns="http://schemas.microsoft.com/office/spreadsheetml/2009/9/main" objectType="CheckBox" fmlaLink="$P$38" lockText="1"/>
</file>

<file path=xl/ctrlProps/ctrlProp89.xml><?xml version="1.0" encoding="utf-8"?>
<formControlPr xmlns="http://schemas.microsoft.com/office/spreadsheetml/2009/9/main" objectType="CheckBox" fmlaLink="$Q$38" lockText="1"/>
</file>

<file path=xl/ctrlProps/ctrlProp90.xml><?xml version="1.0" encoding="utf-8"?>
<formControlPr xmlns="http://schemas.microsoft.com/office/spreadsheetml/2009/9/main" objectType="CheckBox" fmlaLink="$R$38"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Drop" dropLines="12" dropStyle="combo" dx="16" fmlaLink="$Q$193" fmlaRange="'Módulo 1'!$AG$23:$AG$39" val="0"/>
</file>

<file path=xl/ctrlProps/ctrlProp94.xml><?xml version="1.0" encoding="utf-8"?>
<formControlPr xmlns="http://schemas.microsoft.com/office/spreadsheetml/2009/9/main" objectType="Drop" dropLines="12" dropStyle="combo" dx="16" fmlaLink="$Q$191" fmlaRange="$AF$213:$AF$215" val="0"/>
</file>

<file path=xl/ctrlProps/ctrlProp95.xml><?xml version="1.0" encoding="utf-8"?>
<formControlPr xmlns="http://schemas.microsoft.com/office/spreadsheetml/2009/9/main" objectType="Drop" dropLines="12" dropStyle="combo" dx="16" fmlaLink="$Q$194" fmlaRange="'Módulo 1'!$AG$23:$AG$39" val="0"/>
</file>

<file path=xl/ctrlProps/ctrlProp96.xml><?xml version="1.0" encoding="utf-8"?>
<formControlPr xmlns="http://schemas.microsoft.com/office/spreadsheetml/2009/9/main" objectType="Drop" dropLines="12" dropStyle="combo" dx="16" fmlaLink="$Q$195" fmlaRange="'Módulo 1'!$AG$23:$AG$39" val="0"/>
</file>

<file path=xl/ctrlProps/ctrlProp97.xml><?xml version="1.0" encoding="utf-8"?>
<formControlPr xmlns="http://schemas.microsoft.com/office/spreadsheetml/2009/9/main" objectType="Drop" dropLines="12" dropStyle="combo" dx="16" fmlaLink="$Q$196" fmlaRange="'Módulo 1'!$AG$23:$AG$39" val="0"/>
</file>

<file path=xl/ctrlProps/ctrlProp98.xml><?xml version="1.0" encoding="utf-8"?>
<formControlPr xmlns="http://schemas.microsoft.com/office/spreadsheetml/2009/9/main" objectType="Drop" dropLines="12" dropStyle="combo" dx="16" fmlaLink="$Q$197" fmlaRange="'Módulo 1'!$AG$23:$AG$39" val="0"/>
</file>

<file path=xl/ctrlProps/ctrlProp99.xml><?xml version="1.0" encoding="utf-8"?>
<formControlPr xmlns="http://schemas.microsoft.com/office/spreadsheetml/2009/9/main" objectType="Drop" dropLines="12" dropStyle="combo" dx="16" fmlaLink="$Q$192" fmlaRange="'Módulo 1'!$AG$23:$AG$39" val="0"/>
</file>

<file path=xl/ctrlProps/ctrlProp100.xml><?xml version="1.0" encoding="utf-8"?>
<formControlPr xmlns="http://schemas.microsoft.com/office/spreadsheetml/2009/9/main" objectType="Drop" dropLines="12" dropStyle="combo" dx="16" fmlaLink="$Q$179" fmlaRange="'Módulo 1'!$AG$23:$AG$39" val="0"/>
</file>

<file path=xl/ctrlProps/ctrlProp101.xml><?xml version="1.0" encoding="utf-8"?>
<formControlPr xmlns="http://schemas.microsoft.com/office/spreadsheetml/2009/9/main" objectType="Drop" dropLines="12" dropStyle="combo" dx="16" fmlaLink="$Q$177" fmlaRange="$AC$213:$AC$215" val="0"/>
</file>

<file path=xl/ctrlProps/ctrlProp102.xml><?xml version="1.0" encoding="utf-8"?>
<formControlPr xmlns="http://schemas.microsoft.com/office/spreadsheetml/2009/9/main" objectType="Drop" dropLines="12" dropStyle="combo" dx="16" fmlaLink="$Q$180" fmlaRange="'Módulo 1'!$AG$23:$AG$39" val="0"/>
</file>

<file path=xl/ctrlProps/ctrlProp103.xml><?xml version="1.0" encoding="utf-8"?>
<formControlPr xmlns="http://schemas.microsoft.com/office/spreadsheetml/2009/9/main" objectType="Drop" dropLines="12" dropStyle="combo" dx="16" fmlaLink="$Q$181" fmlaRange="'Módulo 1'!$AG$23:$AG$39" val="0"/>
</file>

<file path=xl/ctrlProps/ctrlProp104.xml><?xml version="1.0" encoding="utf-8"?>
<formControlPr xmlns="http://schemas.microsoft.com/office/spreadsheetml/2009/9/main" objectType="Drop" dropLines="12" dropStyle="combo" dx="16" fmlaLink="$Q$182" fmlaRange="'Módulo 1'!$AG$23:$AG$39" val="0"/>
</file>

<file path=xl/ctrlProps/ctrlProp105.xml><?xml version="1.0" encoding="utf-8"?>
<formControlPr xmlns="http://schemas.microsoft.com/office/spreadsheetml/2009/9/main" objectType="Drop" dropLines="12" dropStyle="combo" dx="16" fmlaLink="$Q$183" fmlaRange="'Módulo 1'!$AG$23:$AG$39" val="0"/>
</file>

<file path=xl/ctrlProps/ctrlProp106.xml><?xml version="1.0" encoding="utf-8"?>
<formControlPr xmlns="http://schemas.microsoft.com/office/spreadsheetml/2009/9/main" objectType="Drop" dropLines="12" dropStyle="combo" dx="16" fmlaLink="$Q$178" fmlaRange="'Módulo 1'!$AG$23:$AG$39" val="0"/>
</file>

<file path=xl/ctrlProps/ctrlProp107.xml><?xml version="1.0" encoding="utf-8"?>
<formControlPr xmlns="http://schemas.microsoft.com/office/spreadsheetml/2009/9/main" objectType="Drop" dropStyle="combo" dx="16" fmlaLink="$T$178" fmlaRange="$AM$21:$AM$24" val="0"/>
</file>

<file path=xl/ctrlProps/ctrlProp108.xml><?xml version="1.0" encoding="utf-8"?>
<formControlPr xmlns="http://schemas.microsoft.com/office/spreadsheetml/2009/9/main" objectType="Drop" dropStyle="combo" dx="16" fmlaLink="$T$179" fmlaRange="$AM$21:$AM$24" val="0"/>
</file>

<file path=xl/ctrlProps/ctrlProp109.xml><?xml version="1.0" encoding="utf-8"?>
<formControlPr xmlns="http://schemas.microsoft.com/office/spreadsheetml/2009/9/main" objectType="Drop" dropStyle="combo" dx="16" fmlaLink="$T$180" fmlaRange="$AM$21:$AM$24" val="0"/>
</file>

<file path=xl/ctrlProps/ctrlProp110.xml><?xml version="1.0" encoding="utf-8"?>
<formControlPr xmlns="http://schemas.microsoft.com/office/spreadsheetml/2009/9/main" objectType="Drop" dropStyle="combo" dx="16" fmlaLink="$T$181" fmlaRange="$AM$21:$AM$24" val="0"/>
</file>

<file path=xl/ctrlProps/ctrlProp111.xml><?xml version="1.0" encoding="utf-8"?>
<formControlPr xmlns="http://schemas.microsoft.com/office/spreadsheetml/2009/9/main" objectType="Drop" dropStyle="combo" dx="16" fmlaLink="$T$182" fmlaRange="$AM$21:$AM$24" val="0"/>
</file>

<file path=xl/ctrlProps/ctrlProp112.xml><?xml version="1.0" encoding="utf-8"?>
<formControlPr xmlns="http://schemas.microsoft.com/office/spreadsheetml/2009/9/main" objectType="Drop" dropStyle="combo" dx="16" fmlaLink="$T$183" fmlaRange="$AM$21:$AM$24" val="0"/>
</file>

<file path=xl/ctrlProps/ctrlProp113.xml><?xml version="1.0" encoding="utf-8"?>
<formControlPr xmlns="http://schemas.microsoft.com/office/spreadsheetml/2009/9/main" objectType="Drop" dropStyle="combo" dx="16" fmlaLink="$T$192" fmlaRange="$AM$21:$AM$24" val="0"/>
</file>

<file path=xl/ctrlProps/ctrlProp114.xml><?xml version="1.0" encoding="utf-8"?>
<formControlPr xmlns="http://schemas.microsoft.com/office/spreadsheetml/2009/9/main" objectType="Drop" dropStyle="combo" dx="16" fmlaLink="$T$193" fmlaRange="$AM$21:$AM$24" val="0"/>
</file>

<file path=xl/ctrlProps/ctrlProp115.xml><?xml version="1.0" encoding="utf-8"?>
<formControlPr xmlns="http://schemas.microsoft.com/office/spreadsheetml/2009/9/main" objectType="Drop" dropStyle="combo" dx="16" fmlaLink="$T$194" fmlaRange="$AM$21:$AM$24" val="0"/>
</file>

<file path=xl/ctrlProps/ctrlProp116.xml><?xml version="1.0" encoding="utf-8"?>
<formControlPr xmlns="http://schemas.microsoft.com/office/spreadsheetml/2009/9/main" objectType="Drop" dropStyle="combo" dx="16" fmlaLink="$T$195" fmlaRange="$AM$21:$AM$24" val="0"/>
</file>

<file path=xl/ctrlProps/ctrlProp117.xml><?xml version="1.0" encoding="utf-8"?>
<formControlPr xmlns="http://schemas.microsoft.com/office/spreadsheetml/2009/9/main" objectType="Drop" dropStyle="combo" dx="16" fmlaLink="$T$196" fmlaRange="$AM$21:$AM$24" val="0"/>
</file>

<file path=xl/ctrlProps/ctrlProp118.xml><?xml version="1.0" encoding="utf-8"?>
<formControlPr xmlns="http://schemas.microsoft.com/office/spreadsheetml/2009/9/main" objectType="Drop" dropStyle="combo" dx="16" fmlaLink="$T$197" fmlaRange="$AM$21:$AM$24" val="0"/>
</file>

<file path=xl/ctrlProps/ctrlProp119.xml><?xml version="1.0" encoding="utf-8"?>
<formControlPr xmlns="http://schemas.microsoft.com/office/spreadsheetml/2009/9/main" objectType="Drop" dropStyle="combo" dx="16" fmlaLink="$S$178" fmlaRange="$AL$21:$AL$24" val="0"/>
</file>

<file path=xl/ctrlProps/ctrlProp120.xml><?xml version="1.0" encoding="utf-8"?>
<formControlPr xmlns="http://schemas.microsoft.com/office/spreadsheetml/2009/9/main" objectType="Drop" dropStyle="combo" dx="16" fmlaLink="$S$179" fmlaRange="$AL$21:$AL$24" val="0"/>
</file>

<file path=xl/ctrlProps/ctrlProp121.xml><?xml version="1.0" encoding="utf-8"?>
<formControlPr xmlns="http://schemas.microsoft.com/office/spreadsheetml/2009/9/main" objectType="Drop" dropStyle="combo" dx="16" fmlaLink="$S$180" fmlaRange="$AL$21:$AL$24" val="0"/>
</file>

<file path=xl/ctrlProps/ctrlProp122.xml><?xml version="1.0" encoding="utf-8"?>
<formControlPr xmlns="http://schemas.microsoft.com/office/spreadsheetml/2009/9/main" objectType="Drop" dropStyle="combo" dx="16" fmlaLink="$S$181" fmlaRange="$AL$21:$AL$24" val="0"/>
</file>

<file path=xl/ctrlProps/ctrlProp123.xml><?xml version="1.0" encoding="utf-8"?>
<formControlPr xmlns="http://schemas.microsoft.com/office/spreadsheetml/2009/9/main" objectType="Drop" dropStyle="combo" dx="16" fmlaLink="$S$183" fmlaRange="$AL$21:$AL$24" val="0"/>
</file>

<file path=xl/ctrlProps/ctrlProp124.xml><?xml version="1.0" encoding="utf-8"?>
<formControlPr xmlns="http://schemas.microsoft.com/office/spreadsheetml/2009/9/main" objectType="Drop" dropStyle="combo" dx="16" fmlaLink="$S$192" fmlaRange="$AO$21:$AO$24" val="0"/>
</file>

<file path=xl/ctrlProps/ctrlProp125.xml><?xml version="1.0" encoding="utf-8"?>
<formControlPr xmlns="http://schemas.microsoft.com/office/spreadsheetml/2009/9/main" objectType="Drop" dropStyle="combo" dx="16" fmlaLink="$S$193" fmlaRange="$AO$21:$AO$24" val="0"/>
</file>

<file path=xl/ctrlProps/ctrlProp126.xml><?xml version="1.0" encoding="utf-8"?>
<formControlPr xmlns="http://schemas.microsoft.com/office/spreadsheetml/2009/9/main" objectType="Drop" dropStyle="combo" dx="16" fmlaLink="$S$194" fmlaRange="$AO$21:$AO$24" val="0"/>
</file>

<file path=xl/ctrlProps/ctrlProp127.xml><?xml version="1.0" encoding="utf-8"?>
<formControlPr xmlns="http://schemas.microsoft.com/office/spreadsheetml/2009/9/main" objectType="Drop" dropStyle="combo" dx="16" fmlaLink="$S$195" fmlaRange="$AO$21:$AO$24" val="0"/>
</file>

<file path=xl/ctrlProps/ctrlProp128.xml><?xml version="1.0" encoding="utf-8"?>
<formControlPr xmlns="http://schemas.microsoft.com/office/spreadsheetml/2009/9/main" objectType="Drop" dropStyle="combo" dx="16" fmlaLink="$S$196" fmlaRange="$AO$21:$AO$24" val="0"/>
</file>

<file path=xl/ctrlProps/ctrlProp129.xml><?xml version="1.0" encoding="utf-8"?>
<formControlPr xmlns="http://schemas.microsoft.com/office/spreadsheetml/2009/9/main" objectType="Drop" dropStyle="combo" dx="16" fmlaLink="$S$197" fmlaRange="$AO$21:$AO$24" val="0"/>
</file>

<file path=xl/ctrlProps/ctrlProp130.xml><?xml version="1.0" encoding="utf-8"?>
<formControlPr xmlns="http://schemas.microsoft.com/office/spreadsheetml/2009/9/main" objectType="Drop" dropStyle="combo" dx="16" fmlaLink="$S$182" fmlaRange="$AL$21:$AL$24" val="0"/>
</file>

<file path=xl/ctrlProps/ctrlProp131.xml><?xml version="1.0" encoding="utf-8"?>
<formControlPr xmlns="http://schemas.microsoft.com/office/spreadsheetml/2009/9/main" objectType="Drop" dropLines="12" dropStyle="combo" dx="16" fmlaLink="$Q$288" fmlaRange="'Módulo 1'!$AG$23:$AG$39" val="0"/>
</file>

<file path=xl/ctrlProps/ctrlProp132.xml><?xml version="1.0" encoding="utf-8"?>
<formControlPr xmlns="http://schemas.microsoft.com/office/spreadsheetml/2009/9/main" objectType="Drop" dropLines="12" dropStyle="combo" dx="16" fmlaLink="$Q$286" fmlaRange="$AF$308:$AF$311" val="0"/>
</file>

<file path=xl/ctrlProps/ctrlProp133.xml><?xml version="1.0" encoding="utf-8"?>
<formControlPr xmlns="http://schemas.microsoft.com/office/spreadsheetml/2009/9/main" objectType="Drop" dropLines="12" dropStyle="combo" dx="16" fmlaLink="$Q$289" fmlaRange="'Módulo 1'!$AG$23:$AG$39" val="0"/>
</file>

<file path=xl/ctrlProps/ctrlProp134.xml><?xml version="1.0" encoding="utf-8"?>
<formControlPr xmlns="http://schemas.microsoft.com/office/spreadsheetml/2009/9/main" objectType="Drop" dropLines="12" dropStyle="combo" dx="16" fmlaLink="$Q$290" fmlaRange="'Módulo 1'!$AG$23:$AG$39" val="0"/>
</file>

<file path=xl/ctrlProps/ctrlProp135.xml><?xml version="1.0" encoding="utf-8"?>
<formControlPr xmlns="http://schemas.microsoft.com/office/spreadsheetml/2009/9/main" objectType="Drop" dropLines="12" dropStyle="combo" dx="16" fmlaLink="$Q$291" fmlaRange="'Módulo 1'!$AG$23:$AG$39" val="0"/>
</file>

<file path=xl/ctrlProps/ctrlProp136.xml><?xml version="1.0" encoding="utf-8"?>
<formControlPr xmlns="http://schemas.microsoft.com/office/spreadsheetml/2009/9/main" objectType="Drop" dropLines="12" dropStyle="combo" dx="16" fmlaLink="$Q$292" fmlaRange="'Módulo 1'!$AG$23:$AG$39" val="0"/>
</file>

<file path=xl/ctrlProps/ctrlProp137.xml><?xml version="1.0" encoding="utf-8"?>
<formControlPr xmlns="http://schemas.microsoft.com/office/spreadsheetml/2009/9/main" objectType="Drop" dropLines="12" dropStyle="combo" dx="16" fmlaLink="$Q$287" fmlaRange="'Módulo 1'!$AG$23:$AG$39" val="0"/>
</file>

<file path=xl/ctrlProps/ctrlProp138.xml><?xml version="1.0" encoding="utf-8"?>
<formControlPr xmlns="http://schemas.microsoft.com/office/spreadsheetml/2009/9/main" objectType="Drop" dropLines="12" dropStyle="combo" dx="16" fmlaLink="$Q$281" fmlaRange="'Módulo 1'!$AG$23:$AG$39" val="0"/>
</file>

<file path=xl/ctrlProps/ctrlProp139.xml><?xml version="1.0" encoding="utf-8"?>
<formControlPr xmlns="http://schemas.microsoft.com/office/spreadsheetml/2009/9/main" objectType="Drop" dropLines="12" dropStyle="combo" dx="16" fmlaLink="$Q$279" fmlaRange="$AC$308:$AC$310" val="0"/>
</file>

<file path=xl/ctrlProps/ctrlProp140.xml><?xml version="1.0" encoding="utf-8"?>
<formControlPr xmlns="http://schemas.microsoft.com/office/spreadsheetml/2009/9/main" objectType="Drop" dropLines="12" dropStyle="combo" dx="16" fmlaLink="$Q$282" fmlaRange="'Módulo 1'!$AG$23:$AG$39" val="0"/>
</file>

<file path=xl/ctrlProps/ctrlProp141.xml><?xml version="1.0" encoding="utf-8"?>
<formControlPr xmlns="http://schemas.microsoft.com/office/spreadsheetml/2009/9/main" objectType="Drop" dropLines="12" dropStyle="combo" dx="16" fmlaLink="$Q$283" fmlaRange="'Módulo 1'!$AG$23:$AG$39" val="0"/>
</file>

<file path=xl/ctrlProps/ctrlProp142.xml><?xml version="1.0" encoding="utf-8"?>
<formControlPr xmlns="http://schemas.microsoft.com/office/spreadsheetml/2009/9/main" objectType="Drop" dropLines="12" dropStyle="combo" dx="16" fmlaLink="$Q$280" fmlaRange="'Módulo 1'!$AG$23:$AG$39" val="0"/>
</file>

<file path=xl/ctrlProps/ctrlProp143.xml><?xml version="1.0" encoding="utf-8"?>
<formControlPr xmlns="http://schemas.microsoft.com/office/spreadsheetml/2009/9/main" objectType="Drop" dropStyle="combo" dx="16" fmlaLink="$T$280" fmlaRange="$AM$21:$AM$24" val="0"/>
</file>

<file path=xl/ctrlProps/ctrlProp144.xml><?xml version="1.0" encoding="utf-8"?>
<formControlPr xmlns="http://schemas.microsoft.com/office/spreadsheetml/2009/9/main" objectType="Drop" dropStyle="combo" dx="16" fmlaLink="$T$281" fmlaRange="$AM$21:$AM$24" val="0"/>
</file>

<file path=xl/ctrlProps/ctrlProp145.xml><?xml version="1.0" encoding="utf-8"?>
<formControlPr xmlns="http://schemas.microsoft.com/office/spreadsheetml/2009/9/main" objectType="Drop" dropStyle="combo" dx="16" fmlaLink="$T$282" fmlaRange="$AM$21:$AM$24" val="0"/>
</file>

<file path=xl/ctrlProps/ctrlProp146.xml><?xml version="1.0" encoding="utf-8"?>
<formControlPr xmlns="http://schemas.microsoft.com/office/spreadsheetml/2009/9/main" objectType="Drop" dropStyle="combo" dx="16" fmlaLink="$T$283" fmlaRange="$AM$21:$AM$24" val="0"/>
</file>

<file path=xl/ctrlProps/ctrlProp147.xml><?xml version="1.0" encoding="utf-8"?>
<formControlPr xmlns="http://schemas.microsoft.com/office/spreadsheetml/2009/9/main" objectType="Drop" dropStyle="combo" dx="16" fmlaLink="$T$287" fmlaRange="$AM$21:$AM$24" val="0"/>
</file>

<file path=xl/ctrlProps/ctrlProp148.xml><?xml version="1.0" encoding="utf-8"?>
<formControlPr xmlns="http://schemas.microsoft.com/office/spreadsheetml/2009/9/main" objectType="Drop" dropStyle="combo" dx="16" fmlaLink="$T$288" fmlaRange="$AM$21:$AM$24" val="0"/>
</file>

<file path=xl/ctrlProps/ctrlProp149.xml><?xml version="1.0" encoding="utf-8"?>
<formControlPr xmlns="http://schemas.microsoft.com/office/spreadsheetml/2009/9/main" objectType="Drop" dropStyle="combo" dx="16" fmlaLink="$T$289" fmlaRange="$AM$21:$AM$24" val="0"/>
</file>

<file path=xl/ctrlProps/ctrlProp150.xml><?xml version="1.0" encoding="utf-8"?>
<formControlPr xmlns="http://schemas.microsoft.com/office/spreadsheetml/2009/9/main" objectType="Drop" dropStyle="combo" dx="16" fmlaLink="$T$290" fmlaRange="$AM$21:$AM$24" val="0"/>
</file>

<file path=xl/ctrlProps/ctrlProp151.xml><?xml version="1.0" encoding="utf-8"?>
<formControlPr xmlns="http://schemas.microsoft.com/office/spreadsheetml/2009/9/main" objectType="Drop" dropStyle="combo" dx="16" fmlaLink="$T$291" fmlaRange="$AM$21:$AM$24" val="0"/>
</file>

<file path=xl/ctrlProps/ctrlProp152.xml><?xml version="1.0" encoding="utf-8"?>
<formControlPr xmlns="http://schemas.microsoft.com/office/spreadsheetml/2009/9/main" objectType="Drop" dropStyle="combo" dx="16" fmlaLink="$T$292" fmlaRange="$AM$21:$AM$24" val="0"/>
</file>

<file path=xl/ctrlProps/ctrlProp153.xml><?xml version="1.0" encoding="utf-8"?>
<formControlPr xmlns="http://schemas.microsoft.com/office/spreadsheetml/2009/9/main" objectType="Drop" dropStyle="combo" dx="16" fmlaLink="$S$280" fmlaRange="$AL$21:$AL$24" val="0"/>
</file>

<file path=xl/ctrlProps/ctrlProp154.xml><?xml version="1.0" encoding="utf-8"?>
<formControlPr xmlns="http://schemas.microsoft.com/office/spreadsheetml/2009/9/main" objectType="Drop" dropStyle="combo" dx="16" fmlaLink="$S$281" fmlaRange="$AL$21:$AL$24" val="0"/>
</file>

<file path=xl/ctrlProps/ctrlProp155.xml><?xml version="1.0" encoding="utf-8"?>
<formControlPr xmlns="http://schemas.microsoft.com/office/spreadsheetml/2009/9/main" objectType="Drop" dropStyle="combo" dx="16" fmlaLink="$S$282" fmlaRange="$AL$21:$AL$24" val="0"/>
</file>

<file path=xl/ctrlProps/ctrlProp156.xml><?xml version="1.0" encoding="utf-8"?>
<formControlPr xmlns="http://schemas.microsoft.com/office/spreadsheetml/2009/9/main" objectType="Drop" dropStyle="combo" dx="16" fmlaLink="$S$283" fmlaRange="$AL$21:$AL$24" val="0"/>
</file>

<file path=xl/ctrlProps/ctrlProp157.xml><?xml version="1.0" encoding="utf-8"?>
<formControlPr xmlns="http://schemas.microsoft.com/office/spreadsheetml/2009/9/main" objectType="Drop" dropStyle="combo" dx="16" fmlaLink="$S$287" fmlaRange="$AO$21:$AO$24" val="0"/>
</file>

<file path=xl/ctrlProps/ctrlProp158.xml><?xml version="1.0" encoding="utf-8"?>
<formControlPr xmlns="http://schemas.microsoft.com/office/spreadsheetml/2009/9/main" objectType="Drop" dropStyle="combo" dx="16" fmlaLink="$S$288" fmlaRange="$AO$21:$AO$24" val="0"/>
</file>

<file path=xl/ctrlProps/ctrlProp159.xml><?xml version="1.0" encoding="utf-8"?>
<formControlPr xmlns="http://schemas.microsoft.com/office/spreadsheetml/2009/9/main" objectType="Drop" dropStyle="combo" dx="16" fmlaLink="$S$289" fmlaRange="$AO$21:$AO$24" val="0"/>
</file>

<file path=xl/ctrlProps/ctrlProp160.xml><?xml version="1.0" encoding="utf-8"?>
<formControlPr xmlns="http://schemas.microsoft.com/office/spreadsheetml/2009/9/main" objectType="Drop" dropStyle="combo" dx="16" fmlaLink="$S$290" fmlaRange="$AO$21:$AO$24" val="0"/>
</file>

<file path=xl/ctrlProps/ctrlProp161.xml><?xml version="1.0" encoding="utf-8"?>
<formControlPr xmlns="http://schemas.microsoft.com/office/spreadsheetml/2009/9/main" objectType="Drop" dropStyle="combo" dx="16" fmlaLink="$S$291" fmlaRange="$AO$21:$AO$24" val="0"/>
</file>

<file path=xl/ctrlProps/ctrlProp162.xml><?xml version="1.0" encoding="utf-8"?>
<formControlPr xmlns="http://schemas.microsoft.com/office/spreadsheetml/2009/9/main" objectType="Drop" dropStyle="combo" dx="16" fmlaLink="$S$292" fmlaRange="$AO$21:$AO$24" val="0"/>
</file>

<file path=xl/ctrlProps/ctrlProp163.xml><?xml version="1.0" encoding="utf-8"?>
<formControlPr xmlns="http://schemas.microsoft.com/office/spreadsheetml/2009/9/main" objectType="Drop" dropLines="12" dropStyle="combo" dx="16" fmlaLink="$Q$380" fmlaRange="'Módulo 1'!$AG$23:$AG$39" val="0"/>
</file>

<file path=xl/ctrlProps/ctrlProp164.xml><?xml version="1.0" encoding="utf-8"?>
<formControlPr xmlns="http://schemas.microsoft.com/office/spreadsheetml/2009/9/main" objectType="Drop" dropLines="12" dropStyle="combo" dx="16" fmlaLink="$Q$378" fmlaRange="$AF$397:$AF$399" val="0"/>
</file>

<file path=xl/ctrlProps/ctrlProp165.xml><?xml version="1.0" encoding="utf-8"?>
<formControlPr xmlns="http://schemas.microsoft.com/office/spreadsheetml/2009/9/main" objectType="Drop" dropLines="12" dropStyle="combo" dx="16" fmlaLink="$Q$381" fmlaRange="'Módulo 1'!$AG$23:$AG$39" val="0"/>
</file>

<file path=xl/ctrlProps/ctrlProp166.xml><?xml version="1.0" encoding="utf-8"?>
<formControlPr xmlns="http://schemas.microsoft.com/office/spreadsheetml/2009/9/main" objectType="Drop" dropLines="12" dropStyle="combo" dx="16" fmlaLink="$Q$382" fmlaRange="'Módulo 1'!$AG$23:$AG$39" val="0"/>
</file>

<file path=xl/ctrlProps/ctrlProp167.xml><?xml version="1.0" encoding="utf-8"?>
<formControlPr xmlns="http://schemas.microsoft.com/office/spreadsheetml/2009/9/main" objectType="Drop" dropLines="12" dropStyle="combo" dx="16" fmlaLink="$Q$383" fmlaRange="'Módulo 1'!$AG$23:$AG$39" val="0"/>
</file>

<file path=xl/ctrlProps/ctrlProp168.xml><?xml version="1.0" encoding="utf-8"?>
<formControlPr xmlns="http://schemas.microsoft.com/office/spreadsheetml/2009/9/main" objectType="Drop" dropLines="12" dropStyle="combo" dx="16" fmlaLink="$Q$384" fmlaRange="'Módulo 1'!$AG$23:$AG$39" val="0"/>
</file>

<file path=xl/ctrlProps/ctrlProp169.xml><?xml version="1.0" encoding="utf-8"?>
<formControlPr xmlns="http://schemas.microsoft.com/office/spreadsheetml/2009/9/main" objectType="Drop" dropLines="12" dropStyle="combo" dx="16" fmlaLink="$Q$379" fmlaRange="'Módulo 1'!$AG$23:$AG$39" val="0"/>
</file>

<file path=xl/ctrlProps/ctrlProp170.xml><?xml version="1.0" encoding="utf-8"?>
<formControlPr xmlns="http://schemas.microsoft.com/office/spreadsheetml/2009/9/main" objectType="Drop" dropLines="12" dropStyle="combo" dx="16" fmlaLink="$Q$367" fmlaRange="'Módulo 1'!$AG$23:$AG$39" val="0"/>
</file>

<file path=xl/ctrlProps/ctrlProp171.xml><?xml version="1.0" encoding="utf-8"?>
<formControlPr xmlns="http://schemas.microsoft.com/office/spreadsheetml/2009/9/main" objectType="Drop" dropLines="12" dropStyle="combo" dx="16" fmlaLink="$Q$365" fmlaRange="$AC$397:$AC$399" val="0"/>
</file>

<file path=xl/ctrlProps/ctrlProp172.xml><?xml version="1.0" encoding="utf-8"?>
<formControlPr xmlns="http://schemas.microsoft.com/office/spreadsheetml/2009/9/main" objectType="Drop" dropLines="12" dropStyle="combo" dx="16" fmlaLink="$Q$368" fmlaRange="'Módulo 1'!$AG$23:$AG$39" val="0"/>
</file>

<file path=xl/ctrlProps/ctrlProp173.xml><?xml version="1.0" encoding="utf-8"?>
<formControlPr xmlns="http://schemas.microsoft.com/office/spreadsheetml/2009/9/main" objectType="Drop" dropLines="12" dropStyle="combo" dx="16" fmlaLink="$Q$369" fmlaRange="'Módulo 1'!$AG$23:$AG$39" val="0"/>
</file>

<file path=xl/ctrlProps/ctrlProp174.xml><?xml version="1.0" encoding="utf-8"?>
<formControlPr xmlns="http://schemas.microsoft.com/office/spreadsheetml/2009/9/main" objectType="Drop" dropLines="12" dropStyle="combo" dx="16" fmlaLink="$Q$370" fmlaRange="'Módulo 1'!$AG$23:$AG$39" val="0"/>
</file>

<file path=xl/ctrlProps/ctrlProp175.xml><?xml version="1.0" encoding="utf-8"?>
<formControlPr xmlns="http://schemas.microsoft.com/office/spreadsheetml/2009/9/main" objectType="Drop" dropLines="12" dropStyle="combo" dx="16" fmlaLink="$Q$371" fmlaRange="'Módulo 1'!$AG$23:$AG$39" val="0"/>
</file>

<file path=xl/ctrlProps/ctrlProp176.xml><?xml version="1.0" encoding="utf-8"?>
<formControlPr xmlns="http://schemas.microsoft.com/office/spreadsheetml/2009/9/main" objectType="Drop" dropLines="12" dropStyle="combo" dx="16" fmlaLink="$Q$366" fmlaRange="'Módulo 1'!$AG$23:$AG$39" val="0"/>
</file>

<file path=xl/ctrlProps/ctrlProp177.xml><?xml version="1.0" encoding="utf-8"?>
<formControlPr xmlns="http://schemas.microsoft.com/office/spreadsheetml/2009/9/main" objectType="Drop" dropStyle="combo" dx="16" fmlaLink="$T$366" fmlaRange="$AM$21:$AM$24" val="0"/>
</file>

<file path=xl/ctrlProps/ctrlProp178.xml><?xml version="1.0" encoding="utf-8"?>
<formControlPr xmlns="http://schemas.microsoft.com/office/spreadsheetml/2009/9/main" objectType="Drop" dropStyle="combo" dx="16" fmlaLink="$T$367" fmlaRange="$AM$21:$AM$24" val="0"/>
</file>

<file path=xl/ctrlProps/ctrlProp179.xml><?xml version="1.0" encoding="utf-8"?>
<formControlPr xmlns="http://schemas.microsoft.com/office/spreadsheetml/2009/9/main" objectType="Drop" dropStyle="combo" dx="16" fmlaLink="$T$368" fmlaRange="$AM$21:$AM$24" val="0"/>
</file>

<file path=xl/ctrlProps/ctrlProp180.xml><?xml version="1.0" encoding="utf-8"?>
<formControlPr xmlns="http://schemas.microsoft.com/office/spreadsheetml/2009/9/main" objectType="Drop" dropStyle="combo" dx="16" fmlaLink="$T$369" fmlaRange="$AM$21:$AM$24" val="0"/>
</file>

<file path=xl/ctrlProps/ctrlProp181.xml><?xml version="1.0" encoding="utf-8"?>
<formControlPr xmlns="http://schemas.microsoft.com/office/spreadsheetml/2009/9/main" objectType="Drop" dropStyle="combo" dx="16" fmlaLink="$T$370" fmlaRange="$AM$21:$AM$24" val="0"/>
</file>

<file path=xl/ctrlProps/ctrlProp182.xml><?xml version="1.0" encoding="utf-8"?>
<formControlPr xmlns="http://schemas.microsoft.com/office/spreadsheetml/2009/9/main" objectType="Drop" dropStyle="combo" dx="16" fmlaLink="$T$371" fmlaRange="$AM$21:$AM$24" val="0"/>
</file>

<file path=xl/ctrlProps/ctrlProp183.xml><?xml version="1.0" encoding="utf-8"?>
<formControlPr xmlns="http://schemas.microsoft.com/office/spreadsheetml/2009/9/main" objectType="Drop" dropStyle="combo" dx="16" fmlaLink="$T$379" fmlaRange="$AM$21:$AM$24" val="0"/>
</file>

<file path=xl/ctrlProps/ctrlProp184.xml><?xml version="1.0" encoding="utf-8"?>
<formControlPr xmlns="http://schemas.microsoft.com/office/spreadsheetml/2009/9/main" objectType="Drop" dropStyle="combo" dx="16" fmlaLink="$T$380" fmlaRange="$AM$21:$AM$24" val="0"/>
</file>

<file path=xl/ctrlProps/ctrlProp185.xml><?xml version="1.0" encoding="utf-8"?>
<formControlPr xmlns="http://schemas.microsoft.com/office/spreadsheetml/2009/9/main" objectType="Drop" dropStyle="combo" dx="16" fmlaLink="$T$381" fmlaRange="$AM$21:$AM$24" val="0"/>
</file>

<file path=xl/ctrlProps/ctrlProp186.xml><?xml version="1.0" encoding="utf-8"?>
<formControlPr xmlns="http://schemas.microsoft.com/office/spreadsheetml/2009/9/main" objectType="Drop" dropStyle="combo" dx="16" fmlaLink="$T$382" fmlaRange="$AM$21:$AM$24" val="0"/>
</file>

<file path=xl/ctrlProps/ctrlProp187.xml><?xml version="1.0" encoding="utf-8"?>
<formControlPr xmlns="http://schemas.microsoft.com/office/spreadsheetml/2009/9/main" objectType="Drop" dropStyle="combo" dx="16" fmlaLink="$T$383" fmlaRange="$AM$21:$AM$24" val="0"/>
</file>

<file path=xl/ctrlProps/ctrlProp188.xml><?xml version="1.0" encoding="utf-8"?>
<formControlPr xmlns="http://schemas.microsoft.com/office/spreadsheetml/2009/9/main" objectType="Drop" dropStyle="combo" dx="16" fmlaLink="$T$384" fmlaRange="$AM$21:$AM$24" val="0"/>
</file>

<file path=xl/ctrlProps/ctrlProp189.xml><?xml version="1.0" encoding="utf-8"?>
<formControlPr xmlns="http://schemas.microsoft.com/office/spreadsheetml/2009/9/main" objectType="Drop" dropStyle="combo" dx="16" fmlaLink="$S$366" fmlaRange="$AL$21:$AL$24" val="0"/>
</file>

<file path=xl/ctrlProps/ctrlProp190.xml><?xml version="1.0" encoding="utf-8"?>
<formControlPr xmlns="http://schemas.microsoft.com/office/spreadsheetml/2009/9/main" objectType="Drop" dropStyle="combo" dx="16" fmlaLink="$S$367" fmlaRange="$AL$21:$AL$24" val="0"/>
</file>

<file path=xl/ctrlProps/ctrlProp191.xml><?xml version="1.0" encoding="utf-8"?>
<formControlPr xmlns="http://schemas.microsoft.com/office/spreadsheetml/2009/9/main" objectType="Drop" dropStyle="combo" dx="16" fmlaLink="$S$368" fmlaRange="$AL$21:$AL$24" val="0"/>
</file>

<file path=xl/ctrlProps/ctrlProp192.xml><?xml version="1.0" encoding="utf-8"?>
<formControlPr xmlns="http://schemas.microsoft.com/office/spreadsheetml/2009/9/main" objectType="Drop" dropStyle="combo" dx="16" fmlaLink="$S$369" fmlaRange="$AL$21:$AL$24" val="0"/>
</file>

<file path=xl/ctrlProps/ctrlProp193.xml><?xml version="1.0" encoding="utf-8"?>
<formControlPr xmlns="http://schemas.microsoft.com/office/spreadsheetml/2009/9/main" objectType="Drop" dropStyle="combo" dx="16" fmlaLink="$S$371" fmlaRange="$AL$21:$AL$24" val="0"/>
</file>

<file path=xl/ctrlProps/ctrlProp194.xml><?xml version="1.0" encoding="utf-8"?>
<formControlPr xmlns="http://schemas.microsoft.com/office/spreadsheetml/2009/9/main" objectType="Drop" dropStyle="combo" dx="16" fmlaLink="$S$379" fmlaRange="$AO$21:$AO$24" val="0"/>
</file>

<file path=xl/ctrlProps/ctrlProp195.xml><?xml version="1.0" encoding="utf-8"?>
<formControlPr xmlns="http://schemas.microsoft.com/office/spreadsheetml/2009/9/main" objectType="Drop" dropStyle="combo" dx="16" fmlaLink="$S$380" fmlaRange="$AO$21:$AO$24" val="0"/>
</file>

<file path=xl/ctrlProps/ctrlProp196.xml><?xml version="1.0" encoding="utf-8"?>
<formControlPr xmlns="http://schemas.microsoft.com/office/spreadsheetml/2009/9/main" objectType="Drop" dropStyle="combo" dx="16" fmlaLink="$S$381" fmlaRange="$AO$21:$AO$24" val="0"/>
</file>

<file path=xl/ctrlProps/ctrlProp197.xml><?xml version="1.0" encoding="utf-8"?>
<formControlPr xmlns="http://schemas.microsoft.com/office/spreadsheetml/2009/9/main" objectType="Drop" dropStyle="combo" dx="16" fmlaLink="$S$382" fmlaRange="$AO$21:$AO$24" val="0"/>
</file>

<file path=xl/ctrlProps/ctrlProp198.xml><?xml version="1.0" encoding="utf-8"?>
<formControlPr xmlns="http://schemas.microsoft.com/office/spreadsheetml/2009/9/main" objectType="Drop" dropStyle="combo" dx="16" fmlaLink="$S$383" fmlaRange="$AO$21:$AO$24" val="0"/>
</file>

<file path=xl/ctrlProps/ctrlProp199.xml><?xml version="1.0" encoding="utf-8"?>
<formControlPr xmlns="http://schemas.microsoft.com/office/spreadsheetml/2009/9/main" objectType="Drop" dropStyle="combo" dx="16" fmlaLink="$S$384" fmlaRange="$AO$21:$AO$24" val="0"/>
</file>

<file path=xl/ctrlProps/ctrlProp200.xml><?xml version="1.0" encoding="utf-8"?>
<formControlPr xmlns="http://schemas.microsoft.com/office/spreadsheetml/2009/9/main" objectType="Drop" dropStyle="combo" dx="16" fmlaLink="$S$370" fmlaRange="$AL$21:$AL$24" val="0"/>
</file>

<file path=xl/ctrlProps/ctrlProp201.xml><?xml version="1.0" encoding="utf-8"?>
<formControlPr xmlns="http://schemas.microsoft.com/office/spreadsheetml/2009/9/main" objectType="Drop" dropLines="12" dropStyle="combo" dx="16" fmlaLink="$Q$492" fmlaRange="'Módulo 1'!$AG$23:$AG$39" val="0"/>
</file>

<file path=xl/ctrlProps/ctrlProp202.xml><?xml version="1.0" encoding="utf-8"?>
<formControlPr xmlns="http://schemas.microsoft.com/office/spreadsheetml/2009/9/main" objectType="Drop" dropLines="12" dropStyle="combo" dx="16" fmlaLink="$Q$490" fmlaRange="$AF$512:$AF$514" val="0"/>
</file>

<file path=xl/ctrlProps/ctrlProp203.xml><?xml version="1.0" encoding="utf-8"?>
<formControlPr xmlns="http://schemas.microsoft.com/office/spreadsheetml/2009/9/main" objectType="Drop" dropLines="12" dropStyle="combo" dx="16" fmlaLink="$Q$493" fmlaRange="'Módulo 1'!$AG$23:$AG$39" val="0"/>
</file>

<file path=xl/ctrlProps/ctrlProp204.xml><?xml version="1.0" encoding="utf-8"?>
<formControlPr xmlns="http://schemas.microsoft.com/office/spreadsheetml/2009/9/main" objectType="Drop" dropLines="12" dropStyle="combo" dx="16" fmlaLink="$Q$494" fmlaRange="'Módulo 1'!$AG$23:$AG$39" val="0"/>
</file>

<file path=xl/ctrlProps/ctrlProp205.xml><?xml version="1.0" encoding="utf-8"?>
<formControlPr xmlns="http://schemas.microsoft.com/office/spreadsheetml/2009/9/main" objectType="Drop" dropLines="12" dropStyle="combo" dx="16" fmlaLink="$Q$495" fmlaRange="'Módulo 1'!$AG$23:$AG$39" val="0"/>
</file>

<file path=xl/ctrlProps/ctrlProp206.xml><?xml version="1.0" encoding="utf-8"?>
<formControlPr xmlns="http://schemas.microsoft.com/office/spreadsheetml/2009/9/main" objectType="Drop" dropLines="12" dropStyle="combo" dx="16" fmlaLink="$Q$496" fmlaRange="'Módulo 1'!$AG$23:$AG$39" val="0"/>
</file>

<file path=xl/ctrlProps/ctrlProp207.xml><?xml version="1.0" encoding="utf-8"?>
<formControlPr xmlns="http://schemas.microsoft.com/office/spreadsheetml/2009/9/main" objectType="Drop" dropLines="12" dropStyle="combo" dx="16" fmlaLink="$Q$491" fmlaRange="'Módulo 1'!$AG$23:$AG$39" val="0"/>
</file>

<file path=xl/ctrlProps/ctrlProp208.xml><?xml version="1.0" encoding="utf-8"?>
<formControlPr xmlns="http://schemas.microsoft.com/office/spreadsheetml/2009/9/main" objectType="Drop" dropLines="12" dropStyle="combo" dx="16" fmlaLink="$Q$475" fmlaRange="'Módulo 1'!$AG$23:$AG$39" val="0"/>
</file>

<file path=xl/ctrlProps/ctrlProp209.xml><?xml version="1.0" encoding="utf-8"?>
<formControlPr xmlns="http://schemas.microsoft.com/office/spreadsheetml/2009/9/main" objectType="Drop" dropLines="12" dropStyle="combo" dx="16" fmlaLink="$Q$473" fmlaRange="$AC$512:$AC$514" val="0"/>
</file>

<file path=xl/ctrlProps/ctrlProp210.xml><?xml version="1.0" encoding="utf-8"?>
<formControlPr xmlns="http://schemas.microsoft.com/office/spreadsheetml/2009/9/main" objectType="Drop" dropLines="12" dropStyle="combo" dx="16" fmlaLink="$Q$476" fmlaRange="'Módulo 1'!$AG$23:$AG$39" val="0"/>
</file>

<file path=xl/ctrlProps/ctrlProp211.xml><?xml version="1.0" encoding="utf-8"?>
<formControlPr xmlns="http://schemas.microsoft.com/office/spreadsheetml/2009/9/main" objectType="Drop" dropLines="12" dropStyle="combo" dx="16" fmlaLink="$Q$477" fmlaRange="'Módulo 1'!$AG$23:$AG$39" val="0"/>
</file>

<file path=xl/ctrlProps/ctrlProp212.xml><?xml version="1.0" encoding="utf-8"?>
<formControlPr xmlns="http://schemas.microsoft.com/office/spreadsheetml/2009/9/main" objectType="Drop" dropLines="12" dropStyle="combo" dx="16" fmlaLink="$Q$478" fmlaRange="'Módulo 1'!$AG$23:$AG$39" val="0"/>
</file>

<file path=xl/ctrlProps/ctrlProp213.xml><?xml version="1.0" encoding="utf-8"?>
<formControlPr xmlns="http://schemas.microsoft.com/office/spreadsheetml/2009/9/main" objectType="Drop" dropLines="12" dropStyle="combo" dx="16" fmlaLink="$Q$479" fmlaRange="'Módulo 1'!$AG$23:$AG$39" val="0"/>
</file>

<file path=xl/ctrlProps/ctrlProp214.xml><?xml version="1.0" encoding="utf-8"?>
<formControlPr xmlns="http://schemas.microsoft.com/office/spreadsheetml/2009/9/main" objectType="Drop" dropLines="12" dropStyle="combo" dx="16" fmlaLink="$Q$474" fmlaRange="'Módulo 1'!$AG$23:$AG$39" val="0"/>
</file>

<file path=xl/ctrlProps/ctrlProp215.xml><?xml version="1.0" encoding="utf-8"?>
<formControlPr xmlns="http://schemas.microsoft.com/office/spreadsheetml/2009/9/main" objectType="Drop" dropStyle="combo" dx="16" fmlaLink="$T$474" fmlaRange="$AM$21:$AM$24" val="0"/>
</file>

<file path=xl/ctrlProps/ctrlProp216.xml><?xml version="1.0" encoding="utf-8"?>
<formControlPr xmlns="http://schemas.microsoft.com/office/spreadsheetml/2009/9/main" objectType="Drop" dropStyle="combo" dx="16" fmlaLink="$T$475" fmlaRange="$AM$21:$AM$24" val="0"/>
</file>

<file path=xl/ctrlProps/ctrlProp217.xml><?xml version="1.0" encoding="utf-8"?>
<formControlPr xmlns="http://schemas.microsoft.com/office/spreadsheetml/2009/9/main" objectType="Drop" dropStyle="combo" dx="16" fmlaLink="$T$476" fmlaRange="$AM$21:$AM$24" val="0"/>
</file>

<file path=xl/ctrlProps/ctrlProp218.xml><?xml version="1.0" encoding="utf-8"?>
<formControlPr xmlns="http://schemas.microsoft.com/office/spreadsheetml/2009/9/main" objectType="Drop" dropStyle="combo" dx="16" fmlaLink="$T$477" fmlaRange="$AM$21:$AM$24" val="0"/>
</file>

<file path=xl/ctrlProps/ctrlProp219.xml><?xml version="1.0" encoding="utf-8"?>
<formControlPr xmlns="http://schemas.microsoft.com/office/spreadsheetml/2009/9/main" objectType="Drop" dropStyle="combo" dx="16" fmlaLink="$T$478" fmlaRange="$AM$21:$AM$24" val="0"/>
</file>

<file path=xl/ctrlProps/ctrlProp220.xml><?xml version="1.0" encoding="utf-8"?>
<formControlPr xmlns="http://schemas.microsoft.com/office/spreadsheetml/2009/9/main" objectType="Drop" dropStyle="combo" dx="16" fmlaLink="$T$479" fmlaRange="$AM$21:$AM$24" val="0"/>
</file>

<file path=xl/ctrlProps/ctrlProp221.xml><?xml version="1.0" encoding="utf-8"?>
<formControlPr xmlns="http://schemas.microsoft.com/office/spreadsheetml/2009/9/main" objectType="Drop" dropStyle="combo" dx="16" fmlaLink="$T$491" fmlaRange="$AM$21:$AM$24" val="0"/>
</file>

<file path=xl/ctrlProps/ctrlProp222.xml><?xml version="1.0" encoding="utf-8"?>
<formControlPr xmlns="http://schemas.microsoft.com/office/spreadsheetml/2009/9/main" objectType="Drop" dropStyle="combo" dx="16" fmlaLink="$T$492" fmlaRange="$AM$21:$AM$24" val="0"/>
</file>

<file path=xl/ctrlProps/ctrlProp223.xml><?xml version="1.0" encoding="utf-8"?>
<formControlPr xmlns="http://schemas.microsoft.com/office/spreadsheetml/2009/9/main" objectType="Drop" dropStyle="combo" dx="16" fmlaLink="$T$493" fmlaRange="$AM$21:$AM$24" val="0"/>
</file>

<file path=xl/ctrlProps/ctrlProp224.xml><?xml version="1.0" encoding="utf-8"?>
<formControlPr xmlns="http://schemas.microsoft.com/office/spreadsheetml/2009/9/main" objectType="Drop" dropStyle="combo" dx="16" fmlaLink="$T$494" fmlaRange="$AM$21:$AM$24" val="0"/>
</file>

<file path=xl/ctrlProps/ctrlProp225.xml><?xml version="1.0" encoding="utf-8"?>
<formControlPr xmlns="http://schemas.microsoft.com/office/spreadsheetml/2009/9/main" objectType="Drop" dropStyle="combo" dx="16" fmlaLink="$T$495" fmlaRange="$AM$21:$AM$24" val="0"/>
</file>

<file path=xl/ctrlProps/ctrlProp226.xml><?xml version="1.0" encoding="utf-8"?>
<formControlPr xmlns="http://schemas.microsoft.com/office/spreadsheetml/2009/9/main" objectType="Drop" dropStyle="combo" dx="16" fmlaLink="$T$496" fmlaRange="$AM$21:$AM$24" val="0"/>
</file>

<file path=xl/ctrlProps/ctrlProp227.xml><?xml version="1.0" encoding="utf-8"?>
<formControlPr xmlns="http://schemas.microsoft.com/office/spreadsheetml/2009/9/main" objectType="Drop" dropStyle="combo" dx="16" fmlaLink="$S$474" fmlaRange="$AL$21:$AL$24" val="0"/>
</file>

<file path=xl/ctrlProps/ctrlProp228.xml><?xml version="1.0" encoding="utf-8"?>
<formControlPr xmlns="http://schemas.microsoft.com/office/spreadsheetml/2009/9/main" objectType="Drop" dropStyle="combo" dx="16" fmlaLink="$S$475" fmlaRange="$AL$21:$AL$24" val="0"/>
</file>

<file path=xl/ctrlProps/ctrlProp229.xml><?xml version="1.0" encoding="utf-8"?>
<formControlPr xmlns="http://schemas.microsoft.com/office/spreadsheetml/2009/9/main" objectType="Drop" dropStyle="combo" dx="16" fmlaLink="$S$476" fmlaRange="$AL$21:$AL$24" val="0"/>
</file>

<file path=xl/ctrlProps/ctrlProp230.xml><?xml version="1.0" encoding="utf-8"?>
<formControlPr xmlns="http://schemas.microsoft.com/office/spreadsheetml/2009/9/main" objectType="Drop" dropStyle="combo" dx="16" fmlaLink="$S$477" fmlaRange="$AL$21:$AL$24" val="0"/>
</file>

<file path=xl/ctrlProps/ctrlProp231.xml><?xml version="1.0" encoding="utf-8"?>
<formControlPr xmlns="http://schemas.microsoft.com/office/spreadsheetml/2009/9/main" objectType="Drop" dropStyle="combo" dx="16" fmlaLink="$S$479" fmlaRange="$AL$21:$AL$24" val="0"/>
</file>

<file path=xl/ctrlProps/ctrlProp232.xml><?xml version="1.0" encoding="utf-8"?>
<formControlPr xmlns="http://schemas.microsoft.com/office/spreadsheetml/2009/9/main" objectType="Drop" dropStyle="combo" dx="16" fmlaLink="$S$491" fmlaRange="$AO$21:$AO$24" val="0"/>
</file>

<file path=xl/ctrlProps/ctrlProp233.xml><?xml version="1.0" encoding="utf-8"?>
<formControlPr xmlns="http://schemas.microsoft.com/office/spreadsheetml/2009/9/main" objectType="Drop" dropStyle="combo" dx="16" fmlaLink="$S$492" fmlaRange="$AO$21:$AO$24" val="0"/>
</file>

<file path=xl/ctrlProps/ctrlProp234.xml><?xml version="1.0" encoding="utf-8"?>
<formControlPr xmlns="http://schemas.microsoft.com/office/spreadsheetml/2009/9/main" objectType="Drop" dropStyle="combo" dx="16" fmlaLink="$S$493" fmlaRange="$AO$21:$AO$24" val="0"/>
</file>

<file path=xl/ctrlProps/ctrlProp235.xml><?xml version="1.0" encoding="utf-8"?>
<formControlPr xmlns="http://schemas.microsoft.com/office/spreadsheetml/2009/9/main" objectType="Drop" dropStyle="combo" dx="16" fmlaLink="$S$494" fmlaRange="$AO$21:$AO$24" val="0"/>
</file>

<file path=xl/ctrlProps/ctrlProp236.xml><?xml version="1.0" encoding="utf-8"?>
<formControlPr xmlns="http://schemas.microsoft.com/office/spreadsheetml/2009/9/main" objectType="Drop" dropStyle="combo" dx="16" fmlaLink="$S$495" fmlaRange="$AO$21:$AO$24" val="0"/>
</file>

<file path=xl/ctrlProps/ctrlProp237.xml><?xml version="1.0" encoding="utf-8"?>
<formControlPr xmlns="http://schemas.microsoft.com/office/spreadsheetml/2009/9/main" objectType="Drop" dropStyle="combo" dx="16" fmlaLink="$S$496" fmlaRange="$AO$21:$AO$24" val="0"/>
</file>

<file path=xl/ctrlProps/ctrlProp238.xml><?xml version="1.0" encoding="utf-8"?>
<formControlPr xmlns="http://schemas.microsoft.com/office/spreadsheetml/2009/9/main" objectType="Drop" dropStyle="combo" dx="16" fmlaLink="$S$478" fmlaRange="$AL$21:$AL$24" val="0"/>
</file>

<file path=xl/ctrlProps/ctrlProp239.xml><?xml version="1.0" encoding="utf-8"?>
<formControlPr xmlns="http://schemas.microsoft.com/office/spreadsheetml/2009/9/main" objectType="Drop" dropLines="12" dropStyle="combo" dx="16" fmlaLink="$Q$574" fmlaRange="'Módulo 1'!$AG$23:$AG$39" val="0"/>
</file>

<file path=xl/ctrlProps/ctrlProp240.xml><?xml version="1.0" encoding="utf-8"?>
<formControlPr xmlns="http://schemas.microsoft.com/office/spreadsheetml/2009/9/main" objectType="Drop" dropLines="12" dropStyle="combo" dx="16" fmlaLink="$Q$572" fmlaRange="$AF$589:$AF$591" val="0"/>
</file>

<file path=xl/ctrlProps/ctrlProp241.xml><?xml version="1.0" encoding="utf-8"?>
<formControlPr xmlns="http://schemas.microsoft.com/office/spreadsheetml/2009/9/main" objectType="Drop" dropLines="12" dropStyle="combo" dx="16" fmlaLink="$Q$575" fmlaRange="'Módulo 1'!$AG$23:$AG$39" val="0"/>
</file>

<file path=xl/ctrlProps/ctrlProp242.xml><?xml version="1.0" encoding="utf-8"?>
<formControlPr xmlns="http://schemas.microsoft.com/office/spreadsheetml/2009/9/main" objectType="Drop" dropLines="12" dropStyle="combo" dx="16" fmlaLink="$Q$576" fmlaRange="'Módulo 1'!$AG$23:$AG$39" val="0"/>
</file>

<file path=xl/ctrlProps/ctrlProp243.xml><?xml version="1.0" encoding="utf-8"?>
<formControlPr xmlns="http://schemas.microsoft.com/office/spreadsheetml/2009/9/main" objectType="Drop" dropLines="12" dropStyle="combo" dx="16" fmlaLink="$Q$577" fmlaRange="'Módulo 1'!$AG$23:$AG$39" val="0"/>
</file>

<file path=xl/ctrlProps/ctrlProp244.xml><?xml version="1.0" encoding="utf-8"?>
<formControlPr xmlns="http://schemas.microsoft.com/office/spreadsheetml/2009/9/main" objectType="Drop" dropLines="12" dropStyle="combo" dx="16" fmlaLink="$Q$578" fmlaRange="'Módulo 1'!$AG$23:$AG$39" val="0"/>
</file>

<file path=xl/ctrlProps/ctrlProp245.xml><?xml version="1.0" encoding="utf-8"?>
<formControlPr xmlns="http://schemas.microsoft.com/office/spreadsheetml/2009/9/main" objectType="Drop" dropLines="12" dropStyle="combo" dx="16" fmlaLink="$Q$573" fmlaRange="'Módulo 1'!$AG$23:$AG$39" val="0"/>
</file>

<file path=xl/ctrlProps/ctrlProp246.xml><?xml version="1.0" encoding="utf-8"?>
<formControlPr xmlns="http://schemas.microsoft.com/office/spreadsheetml/2009/9/main" objectType="Drop" dropStyle="combo" dx="16" fmlaLink="$T$573" fmlaRange="$AM$21:$AM$24" val="0"/>
</file>

<file path=xl/ctrlProps/ctrlProp247.xml><?xml version="1.0" encoding="utf-8"?>
<formControlPr xmlns="http://schemas.microsoft.com/office/spreadsheetml/2009/9/main" objectType="Drop" dropStyle="combo" dx="16" fmlaLink="$T$574" fmlaRange="$AM$21:$AM$24" val="0"/>
</file>

<file path=xl/ctrlProps/ctrlProp248.xml><?xml version="1.0" encoding="utf-8"?>
<formControlPr xmlns="http://schemas.microsoft.com/office/spreadsheetml/2009/9/main" objectType="Drop" dropStyle="combo" dx="16" fmlaLink="$T$575" fmlaRange="$AM$21:$AM$24" val="0"/>
</file>

<file path=xl/ctrlProps/ctrlProp249.xml><?xml version="1.0" encoding="utf-8"?>
<formControlPr xmlns="http://schemas.microsoft.com/office/spreadsheetml/2009/9/main" objectType="Drop" dropStyle="combo" dx="16" fmlaLink="$T$576" fmlaRange="$AM$21:$AM$24" val="0"/>
</file>

<file path=xl/ctrlProps/ctrlProp250.xml><?xml version="1.0" encoding="utf-8"?>
<formControlPr xmlns="http://schemas.microsoft.com/office/spreadsheetml/2009/9/main" objectType="Drop" dropStyle="combo" dx="16" fmlaLink="$T$577" fmlaRange="$AM$21:$AM$24" val="0"/>
</file>

<file path=xl/ctrlProps/ctrlProp251.xml><?xml version="1.0" encoding="utf-8"?>
<formControlPr xmlns="http://schemas.microsoft.com/office/spreadsheetml/2009/9/main" objectType="Drop" dropStyle="combo" dx="16" fmlaLink="$T$578" fmlaRange="$AM$21:$AM$24" val="0"/>
</file>

<file path=xl/ctrlProps/ctrlProp252.xml><?xml version="1.0" encoding="utf-8"?>
<formControlPr xmlns="http://schemas.microsoft.com/office/spreadsheetml/2009/9/main" objectType="Drop" dropStyle="combo" dx="16" fmlaLink="$S$573" fmlaRange="$AO$21:$AO$24" val="0"/>
</file>

<file path=xl/ctrlProps/ctrlProp253.xml><?xml version="1.0" encoding="utf-8"?>
<formControlPr xmlns="http://schemas.microsoft.com/office/spreadsheetml/2009/9/main" objectType="Drop" dropStyle="combo" dx="16" fmlaLink="$S$574" fmlaRange="$AO$21:$AO$24" val="0"/>
</file>

<file path=xl/ctrlProps/ctrlProp254.xml><?xml version="1.0" encoding="utf-8"?>
<formControlPr xmlns="http://schemas.microsoft.com/office/spreadsheetml/2009/9/main" objectType="Drop" dropStyle="combo" dx="16" fmlaLink="$S$575" fmlaRange="$AO$21:$AO$24" val="0"/>
</file>

<file path=xl/ctrlProps/ctrlProp255.xml><?xml version="1.0" encoding="utf-8"?>
<formControlPr xmlns="http://schemas.microsoft.com/office/spreadsheetml/2009/9/main" objectType="Drop" dropStyle="combo" dx="16" fmlaLink="$S$576" fmlaRange="$AO$21:$AO$24" val="0"/>
</file>

<file path=xl/ctrlProps/ctrlProp256.xml><?xml version="1.0" encoding="utf-8"?>
<formControlPr xmlns="http://schemas.microsoft.com/office/spreadsheetml/2009/9/main" objectType="Drop" dropStyle="combo" dx="16" fmlaLink="$S$577" fmlaRange="$AO$21:$AO$24" val="0"/>
</file>

<file path=xl/ctrlProps/ctrlProp257.xml><?xml version="1.0" encoding="utf-8"?>
<formControlPr xmlns="http://schemas.microsoft.com/office/spreadsheetml/2009/9/main" objectType="Drop" dropStyle="combo" dx="16" fmlaLink="$S$578" fmlaRange="$AO$21:$AO$24" val="0"/>
</file>

<file path=xl/ctrlProps/ctrlProp258.xml><?xml version="1.0" encoding="utf-8"?>
<formControlPr xmlns="http://schemas.microsoft.com/office/spreadsheetml/2009/9/main" objectType="Drop" dropLines="12" dropStyle="combo" dx="16" fmlaLink="$Q$654" fmlaRange="'Módulo 1'!$AG$23:$AG$39" val="0"/>
</file>

<file path=xl/ctrlProps/ctrlProp259.xml><?xml version="1.0" encoding="utf-8"?>
<formControlPr xmlns="http://schemas.microsoft.com/office/spreadsheetml/2009/9/main" objectType="Drop" dropLines="12" dropStyle="combo" dx="16" fmlaLink="$Q$652" fmlaRange="$AF$671:$AF$673" val="0"/>
</file>

<file path=xl/ctrlProps/ctrlProp260.xml><?xml version="1.0" encoding="utf-8"?>
<formControlPr xmlns="http://schemas.microsoft.com/office/spreadsheetml/2009/9/main" objectType="Drop" dropLines="12" dropStyle="combo" dx="16" fmlaLink="$Q$655" fmlaRange="'Módulo 1'!$AG$23:$AG$39" val="0"/>
</file>

<file path=xl/ctrlProps/ctrlProp261.xml><?xml version="1.0" encoding="utf-8"?>
<formControlPr xmlns="http://schemas.microsoft.com/office/spreadsheetml/2009/9/main" objectType="Drop" dropLines="12" dropStyle="combo" dx="16" fmlaLink="$Q$656" fmlaRange="'Módulo 1'!$AG$23:$AG$39" val="0"/>
</file>

<file path=xl/ctrlProps/ctrlProp262.xml><?xml version="1.0" encoding="utf-8"?>
<formControlPr xmlns="http://schemas.microsoft.com/office/spreadsheetml/2009/9/main" objectType="Drop" dropLines="12" dropStyle="combo" dx="16" fmlaLink="$Q$657" fmlaRange="'Módulo 1'!$AG$23:$AG$39" val="0"/>
</file>

<file path=xl/ctrlProps/ctrlProp263.xml><?xml version="1.0" encoding="utf-8"?>
<formControlPr xmlns="http://schemas.microsoft.com/office/spreadsheetml/2009/9/main" objectType="Drop" dropLines="12" dropStyle="combo" dx="16" fmlaLink="$Q$658" fmlaRange="'Módulo 1'!$AG$23:$AG$39" val="0"/>
</file>

<file path=xl/ctrlProps/ctrlProp264.xml><?xml version="1.0" encoding="utf-8"?>
<formControlPr xmlns="http://schemas.microsoft.com/office/spreadsheetml/2009/9/main" objectType="Drop" dropLines="12" dropStyle="combo" dx="16" fmlaLink="$Q$653" fmlaRange="'Módulo 1'!$AG$23:$AG$39" val="0"/>
</file>

<file path=xl/ctrlProps/ctrlProp265.xml><?xml version="1.0" encoding="utf-8"?>
<formControlPr xmlns="http://schemas.microsoft.com/office/spreadsheetml/2009/9/main" objectType="Drop" dropStyle="combo" dx="16" fmlaLink="$T$653" fmlaRange="$AM$21:$AM$24" val="0"/>
</file>

<file path=xl/ctrlProps/ctrlProp266.xml><?xml version="1.0" encoding="utf-8"?>
<formControlPr xmlns="http://schemas.microsoft.com/office/spreadsheetml/2009/9/main" objectType="Drop" dropStyle="combo" dx="16" fmlaLink="$T$654" fmlaRange="$AM$21:$AM$24" val="0"/>
</file>

<file path=xl/ctrlProps/ctrlProp267.xml><?xml version="1.0" encoding="utf-8"?>
<formControlPr xmlns="http://schemas.microsoft.com/office/spreadsheetml/2009/9/main" objectType="Drop" dropStyle="combo" dx="16" fmlaLink="$T$655" fmlaRange="$AM$21:$AM$24" val="0"/>
</file>

<file path=xl/ctrlProps/ctrlProp268.xml><?xml version="1.0" encoding="utf-8"?>
<formControlPr xmlns="http://schemas.microsoft.com/office/spreadsheetml/2009/9/main" objectType="Drop" dropStyle="combo" dx="16" fmlaLink="$T$656" fmlaRange="$AM$21:$AM$24" val="0"/>
</file>

<file path=xl/ctrlProps/ctrlProp269.xml><?xml version="1.0" encoding="utf-8"?>
<formControlPr xmlns="http://schemas.microsoft.com/office/spreadsheetml/2009/9/main" objectType="Drop" dropStyle="combo" dx="16" fmlaLink="$T$657" fmlaRange="$AM$21:$AM$24" val="0"/>
</file>

<file path=xl/ctrlProps/ctrlProp270.xml><?xml version="1.0" encoding="utf-8"?>
<formControlPr xmlns="http://schemas.microsoft.com/office/spreadsheetml/2009/9/main" objectType="Drop" dropStyle="combo" dx="16" fmlaLink="$T$658" fmlaRange="$AM$21:$AM$24" val="0"/>
</file>

<file path=xl/ctrlProps/ctrlProp271.xml><?xml version="1.0" encoding="utf-8"?>
<formControlPr xmlns="http://schemas.microsoft.com/office/spreadsheetml/2009/9/main" objectType="Drop" dropStyle="combo" dx="16" fmlaLink="$S$653" fmlaRange="$AO$21:$AO$24" val="0"/>
</file>

<file path=xl/ctrlProps/ctrlProp272.xml><?xml version="1.0" encoding="utf-8"?>
<formControlPr xmlns="http://schemas.microsoft.com/office/spreadsheetml/2009/9/main" objectType="Drop" dropStyle="combo" dx="16" fmlaLink="$S$654" fmlaRange="$AO$21:$AO$24" val="0"/>
</file>

<file path=xl/ctrlProps/ctrlProp273.xml><?xml version="1.0" encoding="utf-8"?>
<formControlPr xmlns="http://schemas.microsoft.com/office/spreadsheetml/2009/9/main" objectType="Drop" dropStyle="combo" dx="16" fmlaLink="$S$655" fmlaRange="$AO$21:$AO$24" val="0"/>
</file>

<file path=xl/ctrlProps/ctrlProp274.xml><?xml version="1.0" encoding="utf-8"?>
<formControlPr xmlns="http://schemas.microsoft.com/office/spreadsheetml/2009/9/main" objectType="Drop" dropStyle="combo" dx="16" fmlaLink="$S$656" fmlaRange="$AO$21:$AO$24" val="0"/>
</file>

<file path=xl/ctrlProps/ctrlProp275.xml><?xml version="1.0" encoding="utf-8"?>
<formControlPr xmlns="http://schemas.microsoft.com/office/spreadsheetml/2009/9/main" objectType="Drop" dropStyle="combo" dx="16" fmlaLink="$S$657" fmlaRange="$AO$21:$AO$24" val="0"/>
</file>

<file path=xl/ctrlProps/ctrlProp276.xml><?xml version="1.0" encoding="utf-8"?>
<formControlPr xmlns="http://schemas.microsoft.com/office/spreadsheetml/2009/9/main" objectType="Drop" dropStyle="combo" dx="16" fmlaLink="$S$658" fmlaRange="$AO$21:$AO$24" val="0"/>
</file>

<file path=xl/ctrlProps/ctrlProp277.xml><?xml version="1.0" encoding="utf-8"?>
<formControlPr xmlns="http://schemas.microsoft.com/office/spreadsheetml/2009/9/main" objectType="GBox"/>
</file>

<file path=xl/ctrlProps/ctrlProp278.xml><?xml version="1.0" encoding="utf-8"?>
<formControlPr xmlns="http://schemas.microsoft.com/office/spreadsheetml/2009/9/main" objectType="Radio" firstButton="1" fmlaLink="$Q$63" lockText="1"/>
</file>

<file path=xl/ctrlProps/ctrlProp279.xml><?xml version="1.0" encoding="utf-8"?>
<formControlPr xmlns="http://schemas.microsoft.com/office/spreadsheetml/2009/9/main" objectType="Radio" lockText="1"/>
</file>

<file path=xl/ctrlProps/ctrlProp280.xml><?xml version="1.0" encoding="utf-8"?>
<formControlPr xmlns="http://schemas.microsoft.com/office/spreadsheetml/2009/9/main" objectType="GBox"/>
</file>

<file path=xl/ctrlProps/ctrlProp281.xml><?xml version="1.0" encoding="utf-8"?>
<formControlPr xmlns="http://schemas.microsoft.com/office/spreadsheetml/2009/9/main" objectType="Radio" firstButton="1" fmlaLink="$Q$64" lockText="1"/>
</file>

<file path=xl/ctrlProps/ctrlProp282.xml><?xml version="1.0" encoding="utf-8"?>
<formControlPr xmlns="http://schemas.microsoft.com/office/spreadsheetml/2009/9/main" objectType="Radio" lockText="1"/>
</file>

<file path=xl/ctrlProps/ctrlProp283.xml><?xml version="1.0" encoding="utf-8"?>
<formControlPr xmlns="http://schemas.microsoft.com/office/spreadsheetml/2009/9/main" objectType="GBox"/>
</file>

<file path=xl/ctrlProps/ctrlProp284.xml><?xml version="1.0" encoding="utf-8"?>
<formControlPr xmlns="http://schemas.microsoft.com/office/spreadsheetml/2009/9/main" objectType="Radio" firstButton="1" fmlaLink="$Q$65" lockText="1"/>
</file>

<file path=xl/ctrlProps/ctrlProp285.xml><?xml version="1.0" encoding="utf-8"?>
<formControlPr xmlns="http://schemas.microsoft.com/office/spreadsheetml/2009/9/main" objectType="Radio" lockText="1"/>
</file>

<file path=xl/ctrlProps/ctrlProp286.xml><?xml version="1.0" encoding="utf-8"?>
<formControlPr xmlns="http://schemas.microsoft.com/office/spreadsheetml/2009/9/main" objectType="GBox"/>
</file>

<file path=xl/ctrlProps/ctrlProp287.xml><?xml version="1.0" encoding="utf-8"?>
<formControlPr xmlns="http://schemas.microsoft.com/office/spreadsheetml/2009/9/main" objectType="Radio" firstButton="1" fmlaLink="$Q$66" lockText="1"/>
</file>

<file path=xl/ctrlProps/ctrlProp288.xml><?xml version="1.0" encoding="utf-8"?>
<formControlPr xmlns="http://schemas.microsoft.com/office/spreadsheetml/2009/9/main" objectType="Radio" lockText="1"/>
</file>

<file path=xl/ctrlProps/ctrlProp289.xml><?xml version="1.0" encoding="utf-8"?>
<formControlPr xmlns="http://schemas.microsoft.com/office/spreadsheetml/2009/9/main" objectType="Radio" firstButton="1" fmlaLink="$Q$69" lockText="1"/>
</file>

<file path=xl/ctrlProps/ctrlProp290.xml><?xml version="1.0" encoding="utf-8"?>
<formControlPr xmlns="http://schemas.microsoft.com/office/spreadsheetml/2009/9/main" objectType="Radio" lockText="1"/>
</file>

<file path=xl/ctrlProps/ctrlProp291.xml><?xml version="1.0" encoding="utf-8"?>
<formControlPr xmlns="http://schemas.microsoft.com/office/spreadsheetml/2009/9/main" objectType="GBox"/>
</file>

<file path=xl/ctrlProps/ctrlProp292.xml><?xml version="1.0" encoding="utf-8"?>
<formControlPr xmlns="http://schemas.microsoft.com/office/spreadsheetml/2009/9/main" objectType="Radio" firstButton="1" fmlaLink="$Q$72" lockText="1"/>
</file>

<file path=xl/ctrlProps/ctrlProp293.xml><?xml version="1.0" encoding="utf-8"?>
<formControlPr xmlns="http://schemas.microsoft.com/office/spreadsheetml/2009/9/main" objectType="Radio" lockText="1"/>
</file>

<file path=xl/ctrlProps/ctrlProp294.xml><?xml version="1.0" encoding="utf-8"?>
<formControlPr xmlns="http://schemas.microsoft.com/office/spreadsheetml/2009/9/main" objectType="GBox"/>
</file>

<file path=xl/ctrlProps/ctrlProp295.xml><?xml version="1.0" encoding="utf-8"?>
<formControlPr xmlns="http://schemas.microsoft.com/office/spreadsheetml/2009/9/main" objectType="Radio" firstButton="1" fmlaLink="$Q$164" lockText="1"/>
</file>

<file path=xl/ctrlProps/ctrlProp296.xml><?xml version="1.0" encoding="utf-8"?>
<formControlPr xmlns="http://schemas.microsoft.com/office/spreadsheetml/2009/9/main" objectType="Radio" lockText="1"/>
</file>

<file path=xl/ctrlProps/ctrlProp297.xml><?xml version="1.0" encoding="utf-8"?>
<formControlPr xmlns="http://schemas.microsoft.com/office/spreadsheetml/2009/9/main" objectType="GBox"/>
</file>

<file path=xl/ctrlProps/ctrlProp298.xml><?xml version="1.0" encoding="utf-8"?>
<formControlPr xmlns="http://schemas.microsoft.com/office/spreadsheetml/2009/9/main" objectType="Radio" firstButton="1" fmlaLink="$Q$258" lockText="1"/>
</file>

<file path=xl/ctrlProps/ctrlProp299.xml><?xml version="1.0" encoding="utf-8"?>
<formControlPr xmlns="http://schemas.microsoft.com/office/spreadsheetml/2009/9/main" objectType="Radio" lockText="1"/>
</file>

<file path=xl/ctrlProps/ctrlProp300.xml><?xml version="1.0" encoding="utf-8"?>
<formControlPr xmlns="http://schemas.microsoft.com/office/spreadsheetml/2009/9/main" objectType="GBox"/>
</file>

<file path=xl/ctrlProps/ctrlProp301.xml><?xml version="1.0" encoding="utf-8"?>
<formControlPr xmlns="http://schemas.microsoft.com/office/spreadsheetml/2009/9/main" objectType="Radio" firstButton="1" fmlaLink="$Q$257" lockText="1"/>
</file>

<file path=xl/ctrlProps/ctrlProp302.xml><?xml version="1.0" encoding="utf-8"?>
<formControlPr xmlns="http://schemas.microsoft.com/office/spreadsheetml/2009/9/main" objectType="Radio" lockText="1"/>
</file>

<file path=xl/ctrlProps/ctrlProp303.xml><?xml version="1.0" encoding="utf-8"?>
<formControlPr xmlns="http://schemas.microsoft.com/office/spreadsheetml/2009/9/main" objectType="GBox"/>
</file>

<file path=xl/ctrlProps/ctrlProp304.xml><?xml version="1.0" encoding="utf-8"?>
<formControlPr xmlns="http://schemas.microsoft.com/office/spreadsheetml/2009/9/main" objectType="Radio" firstButton="1" fmlaLink="$Q$259" lockText="1"/>
</file>

<file path=xl/ctrlProps/ctrlProp305.xml><?xml version="1.0" encoding="utf-8"?>
<formControlPr xmlns="http://schemas.microsoft.com/office/spreadsheetml/2009/9/main" objectType="Radio" lockText="1"/>
</file>

<file path=xl/ctrlProps/ctrlProp306.xml><?xml version="1.0" encoding="utf-8"?>
<formControlPr xmlns="http://schemas.microsoft.com/office/spreadsheetml/2009/9/main" objectType="GBox"/>
</file>

<file path=xl/ctrlProps/ctrlProp307.xml><?xml version="1.0" encoding="utf-8"?>
<formControlPr xmlns="http://schemas.microsoft.com/office/spreadsheetml/2009/9/main" objectType="Radio" firstButton="1" fmlaLink="$Q$260" lockText="1"/>
</file>

<file path=xl/ctrlProps/ctrlProp308.xml><?xml version="1.0" encoding="utf-8"?>
<formControlPr xmlns="http://schemas.microsoft.com/office/spreadsheetml/2009/9/main" objectType="Radio" lockText="1"/>
</file>

<file path=xl/ctrlProps/ctrlProp309.xml><?xml version="1.0" encoding="utf-8"?>
<formControlPr xmlns="http://schemas.microsoft.com/office/spreadsheetml/2009/9/main" objectType="GBox"/>
</file>

<file path=xl/ctrlProps/ctrlProp310.xml><?xml version="1.0" encoding="utf-8"?>
<formControlPr xmlns="http://schemas.microsoft.com/office/spreadsheetml/2009/9/main" objectType="Radio" firstButton="1" fmlaLink="$Q$261" lockText="1"/>
</file>

<file path=xl/ctrlProps/ctrlProp311.xml><?xml version="1.0" encoding="utf-8"?>
<formControlPr xmlns="http://schemas.microsoft.com/office/spreadsheetml/2009/9/main" objectType="Radio" lockText="1"/>
</file>

<file path=xl/ctrlProps/ctrlProp312.xml><?xml version="1.0" encoding="utf-8"?>
<formControlPr xmlns="http://schemas.microsoft.com/office/spreadsheetml/2009/9/main" objectType="GBox"/>
</file>

<file path=xl/ctrlProps/ctrlProp313.xml><?xml version="1.0" encoding="utf-8"?>
<formControlPr xmlns="http://schemas.microsoft.com/office/spreadsheetml/2009/9/main" objectType="Radio" firstButton="1" fmlaLink="$Q$262" lockText="1"/>
</file>

<file path=xl/ctrlProps/ctrlProp314.xml><?xml version="1.0" encoding="utf-8"?>
<formControlPr xmlns="http://schemas.microsoft.com/office/spreadsheetml/2009/9/main" objectType="Radio" lockText="1"/>
</file>

<file path=xl/ctrlProps/ctrlProp315.xml><?xml version="1.0" encoding="utf-8"?>
<formControlPr xmlns="http://schemas.microsoft.com/office/spreadsheetml/2009/9/main" objectType="GBox"/>
</file>

<file path=xl/ctrlProps/ctrlProp316.xml><?xml version="1.0" encoding="utf-8"?>
<formControlPr xmlns="http://schemas.microsoft.com/office/spreadsheetml/2009/9/main" objectType="Radio" firstButton="1" fmlaLink="$Q$263" lockText="1"/>
</file>

<file path=xl/ctrlProps/ctrlProp317.xml><?xml version="1.0" encoding="utf-8"?>
<formControlPr xmlns="http://schemas.microsoft.com/office/spreadsheetml/2009/9/main" objectType="Radio" lockText="1"/>
</file>

<file path=xl/ctrlProps/ctrlProp318.xml><?xml version="1.0" encoding="utf-8"?>
<formControlPr xmlns="http://schemas.microsoft.com/office/spreadsheetml/2009/9/main" objectType="GBox"/>
</file>

<file path=xl/ctrlProps/ctrlProp319.xml><?xml version="1.0" encoding="utf-8"?>
<formControlPr xmlns="http://schemas.microsoft.com/office/spreadsheetml/2009/9/main" objectType="Radio" firstButton="1" fmlaLink="$Q$264" lockText="1"/>
</file>

<file path=xl/ctrlProps/ctrlProp320.xml><?xml version="1.0" encoding="utf-8"?>
<formControlPr xmlns="http://schemas.microsoft.com/office/spreadsheetml/2009/9/main" objectType="Radio" lockText="1"/>
</file>

<file path=xl/ctrlProps/ctrlProp321.xml><?xml version="1.0" encoding="utf-8"?>
<formControlPr xmlns="http://schemas.microsoft.com/office/spreadsheetml/2009/9/main" objectType="GBox"/>
</file>

<file path=xl/ctrlProps/ctrlProp322.xml><?xml version="1.0" encoding="utf-8"?>
<formControlPr xmlns="http://schemas.microsoft.com/office/spreadsheetml/2009/9/main" objectType="Radio" firstButton="1" fmlaLink="$Q$265" lockText="1"/>
</file>

<file path=xl/ctrlProps/ctrlProp323.xml><?xml version="1.0" encoding="utf-8"?>
<formControlPr xmlns="http://schemas.microsoft.com/office/spreadsheetml/2009/9/main" objectType="Radio" lockText="1"/>
</file>

<file path=xl/ctrlProps/ctrlProp324.xml><?xml version="1.0" encoding="utf-8"?>
<formControlPr xmlns="http://schemas.microsoft.com/office/spreadsheetml/2009/9/main" objectType="GBox"/>
</file>

<file path=xl/ctrlProps/ctrlProp325.xml><?xml version="1.0" encoding="utf-8"?>
<formControlPr xmlns="http://schemas.microsoft.com/office/spreadsheetml/2009/9/main" objectType="Radio" firstButton="1" fmlaLink="$Q$266" lockText="1"/>
</file>

<file path=xl/ctrlProps/ctrlProp326.xml><?xml version="1.0" encoding="utf-8"?>
<formControlPr xmlns="http://schemas.microsoft.com/office/spreadsheetml/2009/9/main" objectType="Radio" lockText="1"/>
</file>

<file path=xl/ctrlProps/ctrlProp327.xml><?xml version="1.0" encoding="utf-8"?>
<formControlPr xmlns="http://schemas.microsoft.com/office/spreadsheetml/2009/9/main" objectType="GBox"/>
</file>

<file path=xl/ctrlProps/ctrlProp328.xml><?xml version="1.0" encoding="utf-8"?>
<formControlPr xmlns="http://schemas.microsoft.com/office/spreadsheetml/2009/9/main" objectType="Radio" firstButton="1" fmlaLink="$Q$346" lockText="1"/>
</file>

<file path=xl/ctrlProps/ctrlProp329.xml><?xml version="1.0" encoding="utf-8"?>
<formControlPr xmlns="http://schemas.microsoft.com/office/spreadsheetml/2009/9/main" objectType="Radio" lockText="1"/>
</file>

<file path=xl/ctrlProps/ctrlProp330.xml><?xml version="1.0" encoding="utf-8"?>
<formControlPr xmlns="http://schemas.microsoft.com/office/spreadsheetml/2009/9/main" objectType="GBox"/>
</file>

<file path=xl/ctrlProps/ctrlProp331.xml><?xml version="1.0" encoding="utf-8"?>
<formControlPr xmlns="http://schemas.microsoft.com/office/spreadsheetml/2009/9/main" objectType="Radio" firstButton="1" fmlaLink="$Q$347" lockText="1"/>
</file>

<file path=xl/ctrlProps/ctrlProp332.xml><?xml version="1.0" encoding="utf-8"?>
<formControlPr xmlns="http://schemas.microsoft.com/office/spreadsheetml/2009/9/main" objectType="Radio" lockText="1"/>
</file>

<file path=xl/ctrlProps/ctrlProp333.xml><?xml version="1.0" encoding="utf-8"?>
<formControlPr xmlns="http://schemas.microsoft.com/office/spreadsheetml/2009/9/main" objectType="GBox"/>
</file>

<file path=xl/ctrlProps/ctrlProp334.xml><?xml version="1.0" encoding="utf-8"?>
<formControlPr xmlns="http://schemas.microsoft.com/office/spreadsheetml/2009/9/main" objectType="Radio" firstButton="1" fmlaLink="$Q$345" lockText="1"/>
</file>

<file path=xl/ctrlProps/ctrlProp335.xml><?xml version="1.0" encoding="utf-8"?>
<formControlPr xmlns="http://schemas.microsoft.com/office/spreadsheetml/2009/9/main" objectType="Radio" lockText="1"/>
</file>

<file path=xl/ctrlProps/ctrlProp336.xml><?xml version="1.0" encoding="utf-8"?>
<formControlPr xmlns="http://schemas.microsoft.com/office/spreadsheetml/2009/9/main" objectType="GBox"/>
</file>

<file path=xl/ctrlProps/ctrlProp337.xml><?xml version="1.0" encoding="utf-8"?>
<formControlPr xmlns="http://schemas.microsoft.com/office/spreadsheetml/2009/9/main" objectType="Radio" firstButton="1" fmlaLink="$Q$348" lockText="1"/>
</file>

<file path=xl/ctrlProps/ctrlProp338.xml><?xml version="1.0" encoding="utf-8"?>
<formControlPr xmlns="http://schemas.microsoft.com/office/spreadsheetml/2009/9/main" objectType="Radio" lockText="1"/>
</file>

<file path=xl/ctrlProps/ctrlProp339.xml><?xml version="1.0" encoding="utf-8"?>
<formControlPr xmlns="http://schemas.microsoft.com/office/spreadsheetml/2009/9/main" objectType="GBox"/>
</file>

<file path=xl/ctrlProps/ctrlProp340.xml><?xml version="1.0" encoding="utf-8"?>
<formControlPr xmlns="http://schemas.microsoft.com/office/spreadsheetml/2009/9/main" objectType="Radio" firstButton="1" fmlaLink="$Q$349" lockText="1"/>
</file>

<file path=xl/ctrlProps/ctrlProp341.xml><?xml version="1.0" encoding="utf-8"?>
<formControlPr xmlns="http://schemas.microsoft.com/office/spreadsheetml/2009/9/main" objectType="Radio" lockText="1"/>
</file>

<file path=xl/ctrlProps/ctrlProp342.xml><?xml version="1.0" encoding="utf-8"?>
<formControlPr xmlns="http://schemas.microsoft.com/office/spreadsheetml/2009/9/main" objectType="GBox"/>
</file>

<file path=xl/ctrlProps/ctrlProp343.xml><?xml version="1.0" encoding="utf-8"?>
<formControlPr xmlns="http://schemas.microsoft.com/office/spreadsheetml/2009/9/main" objectType="Radio" firstButton="1" fmlaLink="$Q$350" lockText="1"/>
</file>

<file path=xl/ctrlProps/ctrlProp344.xml><?xml version="1.0" encoding="utf-8"?>
<formControlPr xmlns="http://schemas.microsoft.com/office/spreadsheetml/2009/9/main" objectType="Radio" lockText="1"/>
</file>

<file path=xl/ctrlProps/ctrlProp345.xml><?xml version="1.0" encoding="utf-8"?>
<formControlPr xmlns="http://schemas.microsoft.com/office/spreadsheetml/2009/9/main" objectType="GBox"/>
</file>

<file path=xl/ctrlProps/ctrlProp346.xml><?xml version="1.0" encoding="utf-8"?>
<formControlPr xmlns="http://schemas.microsoft.com/office/spreadsheetml/2009/9/main" objectType="Radio" firstButton="1" fmlaLink="$Q$352" lockText="1"/>
</file>

<file path=xl/ctrlProps/ctrlProp347.xml><?xml version="1.0" encoding="utf-8"?>
<formControlPr xmlns="http://schemas.microsoft.com/office/spreadsheetml/2009/9/main" objectType="Radio" lockText="1"/>
</file>

<file path=xl/ctrlProps/ctrlProp348.xml><?xml version="1.0" encoding="utf-8"?>
<formControlPr xmlns="http://schemas.microsoft.com/office/spreadsheetml/2009/9/main" objectType="GBox"/>
</file>

<file path=xl/ctrlProps/ctrlProp349.xml><?xml version="1.0" encoding="utf-8"?>
<formControlPr xmlns="http://schemas.microsoft.com/office/spreadsheetml/2009/9/main" objectType="Radio" firstButton="1" fmlaLink="$Q$440" lockText="1"/>
</file>

<file path=xl/ctrlProps/ctrlProp350.xml><?xml version="1.0" encoding="utf-8"?>
<formControlPr xmlns="http://schemas.microsoft.com/office/spreadsheetml/2009/9/main" objectType="Radio" lockText="1"/>
</file>

<file path=xl/ctrlProps/ctrlProp351.xml><?xml version="1.0" encoding="utf-8"?>
<formControlPr xmlns="http://schemas.microsoft.com/office/spreadsheetml/2009/9/main" objectType="GBox"/>
</file>

<file path=xl/ctrlProps/ctrlProp352.xml><?xml version="1.0" encoding="utf-8"?>
<formControlPr xmlns="http://schemas.microsoft.com/office/spreadsheetml/2009/9/main" objectType="Radio" firstButton="1" fmlaLink="$Q$441" lockText="1"/>
</file>

<file path=xl/ctrlProps/ctrlProp353.xml><?xml version="1.0" encoding="utf-8"?>
<formControlPr xmlns="http://schemas.microsoft.com/office/spreadsheetml/2009/9/main" objectType="Radio" lockText="1"/>
</file>

<file path=xl/ctrlProps/ctrlProp354.xml><?xml version="1.0" encoding="utf-8"?>
<formControlPr xmlns="http://schemas.microsoft.com/office/spreadsheetml/2009/9/main" objectType="GBox"/>
</file>

<file path=xl/ctrlProps/ctrlProp355.xml><?xml version="1.0" encoding="utf-8"?>
<formControlPr xmlns="http://schemas.microsoft.com/office/spreadsheetml/2009/9/main" objectType="Radio" firstButton="1" fmlaLink="$Q$437" lockText="1"/>
</file>

<file path=xl/ctrlProps/ctrlProp356.xml><?xml version="1.0" encoding="utf-8"?>
<formControlPr xmlns="http://schemas.microsoft.com/office/spreadsheetml/2009/9/main" objectType="Radio" lockText="1"/>
</file>

<file path=xl/ctrlProps/ctrlProp357.xml><?xml version="1.0" encoding="utf-8"?>
<formControlPr xmlns="http://schemas.microsoft.com/office/spreadsheetml/2009/9/main" objectType="GBox"/>
</file>

<file path=xl/ctrlProps/ctrlProp358.xml><?xml version="1.0" encoding="utf-8"?>
<formControlPr xmlns="http://schemas.microsoft.com/office/spreadsheetml/2009/9/main" objectType="Radio" firstButton="1" fmlaLink="$Q$443" lockText="1"/>
</file>

<file path=xl/ctrlProps/ctrlProp359.xml><?xml version="1.0" encoding="utf-8"?>
<formControlPr xmlns="http://schemas.microsoft.com/office/spreadsheetml/2009/9/main" objectType="Radio" lockText="1"/>
</file>

<file path=xl/ctrlProps/ctrlProp360.xml><?xml version="1.0" encoding="utf-8"?>
<formControlPr xmlns="http://schemas.microsoft.com/office/spreadsheetml/2009/9/main" objectType="GBox"/>
</file>

<file path=xl/ctrlProps/ctrlProp361.xml><?xml version="1.0" encoding="utf-8"?>
<formControlPr xmlns="http://schemas.microsoft.com/office/spreadsheetml/2009/9/main" objectType="Radio" firstButton="1" fmlaLink="$Q$444" lockText="1"/>
</file>

<file path=xl/ctrlProps/ctrlProp362.xml><?xml version="1.0" encoding="utf-8"?>
<formControlPr xmlns="http://schemas.microsoft.com/office/spreadsheetml/2009/9/main" objectType="Radio" lockText="1"/>
</file>

<file path=xl/ctrlProps/ctrlProp363.xml><?xml version="1.0" encoding="utf-8"?>
<formControlPr xmlns="http://schemas.microsoft.com/office/spreadsheetml/2009/9/main" objectType="GBox"/>
</file>

<file path=xl/ctrlProps/ctrlProp364.xml><?xml version="1.0" encoding="utf-8"?>
<formControlPr xmlns="http://schemas.microsoft.com/office/spreadsheetml/2009/9/main" objectType="Radio" firstButton="1" fmlaLink="$Q$445" lockText="1"/>
</file>

<file path=xl/ctrlProps/ctrlProp365.xml><?xml version="1.0" encoding="utf-8"?>
<formControlPr xmlns="http://schemas.microsoft.com/office/spreadsheetml/2009/9/main" objectType="Radio" lockText="1"/>
</file>

<file path=xl/ctrlProps/ctrlProp366.xml><?xml version="1.0" encoding="utf-8"?>
<formControlPr xmlns="http://schemas.microsoft.com/office/spreadsheetml/2009/9/main" objectType="GBox"/>
</file>

<file path=xl/ctrlProps/ctrlProp367.xml><?xml version="1.0" encoding="utf-8"?>
<formControlPr xmlns="http://schemas.microsoft.com/office/spreadsheetml/2009/9/main" objectType="Radio" firstButton="1" fmlaLink="$Q$447" lockText="1"/>
</file>

<file path=xl/ctrlProps/ctrlProp368.xml><?xml version="1.0" encoding="utf-8"?>
<formControlPr xmlns="http://schemas.microsoft.com/office/spreadsheetml/2009/9/main" objectType="Radio" lockText="1"/>
</file>

<file path=xl/ctrlProps/ctrlProp369.xml><?xml version="1.0" encoding="utf-8"?>
<formControlPr xmlns="http://schemas.microsoft.com/office/spreadsheetml/2009/9/main" objectType="GBox"/>
</file>

<file path=xl/ctrlProps/ctrlProp370.xml><?xml version="1.0" encoding="utf-8"?>
<formControlPr xmlns="http://schemas.microsoft.com/office/spreadsheetml/2009/9/main" objectType="Radio" firstButton="1" fmlaLink="$Q$449" lockText="1"/>
</file>

<file path=xl/ctrlProps/ctrlProp371.xml><?xml version="1.0" encoding="utf-8"?>
<formControlPr xmlns="http://schemas.microsoft.com/office/spreadsheetml/2009/9/main" objectType="Radio" lockText="1"/>
</file>

<file path=xl/ctrlProps/ctrlProp372.xml><?xml version="1.0" encoding="utf-8"?>
<formControlPr xmlns="http://schemas.microsoft.com/office/spreadsheetml/2009/9/main" objectType="GBox"/>
</file>

<file path=xl/ctrlProps/ctrlProp373.xml><?xml version="1.0" encoding="utf-8"?>
<formControlPr xmlns="http://schemas.microsoft.com/office/spreadsheetml/2009/9/main" objectType="Radio" firstButton="1" fmlaLink="$Q$451" lockText="1"/>
</file>

<file path=xl/ctrlProps/ctrlProp374.xml><?xml version="1.0" encoding="utf-8"?>
<formControlPr xmlns="http://schemas.microsoft.com/office/spreadsheetml/2009/9/main" objectType="Radio" lockText="1"/>
</file>

<file path=xl/ctrlProps/ctrlProp375.xml><?xml version="1.0" encoding="utf-8"?>
<formControlPr xmlns="http://schemas.microsoft.com/office/spreadsheetml/2009/9/main" objectType="GBox"/>
</file>

<file path=xl/ctrlProps/ctrlProp376.xml><?xml version="1.0" encoding="utf-8"?>
<formControlPr xmlns="http://schemas.microsoft.com/office/spreadsheetml/2009/9/main" objectType="Radio" firstButton="1" fmlaLink="$Q$453" lockText="1"/>
</file>

<file path=xl/ctrlProps/ctrlProp377.xml><?xml version="1.0" encoding="utf-8"?>
<formControlPr xmlns="http://schemas.microsoft.com/office/spreadsheetml/2009/9/main" objectType="Radio" lockText="1"/>
</file>

<file path=xl/ctrlProps/ctrlProp378.xml><?xml version="1.0" encoding="utf-8"?>
<formControlPr xmlns="http://schemas.microsoft.com/office/spreadsheetml/2009/9/main" objectType="GBox"/>
</file>

<file path=xl/ctrlProps/ctrlProp379.xml><?xml version="1.0" encoding="utf-8"?>
<formControlPr xmlns="http://schemas.microsoft.com/office/spreadsheetml/2009/9/main" objectType="Radio" firstButton="1" fmlaLink="$Q$452" lockText="1"/>
</file>

<file path=xl/ctrlProps/ctrlProp380.xml><?xml version="1.0" encoding="utf-8"?>
<formControlPr xmlns="http://schemas.microsoft.com/office/spreadsheetml/2009/9/main" objectType="Radio" lockText="1"/>
</file>

<file path=xl/ctrlProps/ctrlProp381.xml><?xml version="1.0" encoding="utf-8"?>
<formControlPr xmlns="http://schemas.microsoft.com/office/spreadsheetml/2009/9/main" objectType="GBox"/>
</file>

<file path=xl/ctrlProps/ctrlProp382.xml><?xml version="1.0" encoding="utf-8"?>
<formControlPr xmlns="http://schemas.microsoft.com/office/spreadsheetml/2009/9/main" objectType="Radio" firstButton="1" fmlaLink="$Q$454" lockText="1"/>
</file>

<file path=xl/ctrlProps/ctrlProp383.xml><?xml version="1.0" encoding="utf-8"?>
<formControlPr xmlns="http://schemas.microsoft.com/office/spreadsheetml/2009/9/main" objectType="Radio" lockText="1"/>
</file>

<file path=xl/ctrlProps/ctrlProp384.xml><?xml version="1.0" encoding="utf-8"?>
<formControlPr xmlns="http://schemas.microsoft.com/office/spreadsheetml/2009/9/main" objectType="GBox"/>
</file>

<file path=xl/ctrlProps/ctrlProp385.xml><?xml version="1.0" encoding="utf-8"?>
<formControlPr xmlns="http://schemas.microsoft.com/office/spreadsheetml/2009/9/main" objectType="Radio" firstButton="1" fmlaLink="$Q$456" lockText="1"/>
</file>

<file path=xl/ctrlProps/ctrlProp386.xml><?xml version="1.0" encoding="utf-8"?>
<formControlPr xmlns="http://schemas.microsoft.com/office/spreadsheetml/2009/9/main" objectType="Radio" lockText="1"/>
</file>

<file path=xl/ctrlProps/ctrlProp387.xml><?xml version="1.0" encoding="utf-8"?>
<formControlPr xmlns="http://schemas.microsoft.com/office/spreadsheetml/2009/9/main" objectType="GBox"/>
</file>

<file path=xl/ctrlProps/ctrlProp388.xml><?xml version="1.0" encoding="utf-8"?>
<formControlPr xmlns="http://schemas.microsoft.com/office/spreadsheetml/2009/9/main" objectType="Radio" firstButton="1" fmlaLink="$Q$551" lockText="1"/>
</file>

<file path=xl/ctrlProps/ctrlProp389.xml><?xml version="1.0" encoding="utf-8"?>
<formControlPr xmlns="http://schemas.microsoft.com/office/spreadsheetml/2009/9/main" objectType="Radio" lockText="1"/>
</file>

<file path=xl/ctrlProps/ctrlProp390.xml><?xml version="1.0" encoding="utf-8"?>
<formControlPr xmlns="http://schemas.microsoft.com/office/spreadsheetml/2009/9/main" objectType="GBox"/>
</file>

<file path=xl/ctrlProps/ctrlProp391.xml><?xml version="1.0" encoding="utf-8"?>
<formControlPr xmlns="http://schemas.microsoft.com/office/spreadsheetml/2009/9/main" objectType="Radio" firstButton="1" fmlaLink="$Q$547" lockText="1"/>
</file>

<file path=xl/ctrlProps/ctrlProp392.xml><?xml version="1.0" encoding="utf-8"?>
<formControlPr xmlns="http://schemas.microsoft.com/office/spreadsheetml/2009/9/main" objectType="Radio" lockText="1"/>
</file>

<file path=xl/ctrlProps/ctrlProp393.xml><?xml version="1.0" encoding="utf-8"?>
<formControlPr xmlns="http://schemas.microsoft.com/office/spreadsheetml/2009/9/main" objectType="GBox"/>
</file>

<file path=xl/ctrlProps/ctrlProp394.xml><?xml version="1.0" encoding="utf-8"?>
<formControlPr xmlns="http://schemas.microsoft.com/office/spreadsheetml/2009/9/main" objectType="Radio" firstButton="1" fmlaLink="$Q$548" lockText="1"/>
</file>

<file path=xl/ctrlProps/ctrlProp395.xml><?xml version="1.0" encoding="utf-8"?>
<formControlPr xmlns="http://schemas.microsoft.com/office/spreadsheetml/2009/9/main" objectType="Radio" lockText="1"/>
</file>

<file path=xl/ctrlProps/ctrlProp396.xml><?xml version="1.0" encoding="utf-8"?>
<formControlPr xmlns="http://schemas.microsoft.com/office/spreadsheetml/2009/9/main" objectType="GBox"/>
</file>

<file path=xl/ctrlProps/ctrlProp397.xml><?xml version="1.0" encoding="utf-8"?>
<formControlPr xmlns="http://schemas.microsoft.com/office/spreadsheetml/2009/9/main" objectType="Radio" firstButton="1" fmlaLink="$Q$549" lockText="1"/>
</file>

<file path=xl/ctrlProps/ctrlProp398.xml><?xml version="1.0" encoding="utf-8"?>
<formControlPr xmlns="http://schemas.microsoft.com/office/spreadsheetml/2009/9/main" objectType="Radio" lockText="1"/>
</file>

<file path=xl/ctrlProps/ctrlProp399.xml><?xml version="1.0" encoding="utf-8"?>
<formControlPr xmlns="http://schemas.microsoft.com/office/spreadsheetml/2009/9/main" objectType="GBox"/>
</file>

<file path=xl/ctrlProps/ctrlProp400.xml><?xml version="1.0" encoding="utf-8"?>
<formControlPr xmlns="http://schemas.microsoft.com/office/spreadsheetml/2009/9/main" objectType="Radio" firstButton="1" fmlaLink="$Q$550" lockText="1"/>
</file>

<file path=xl/ctrlProps/ctrlProp401.xml><?xml version="1.0" encoding="utf-8"?>
<formControlPr xmlns="http://schemas.microsoft.com/office/spreadsheetml/2009/9/main" objectType="Radio" lockText="1"/>
</file>

<file path=xl/ctrlProps/ctrlProp402.xml><?xml version="1.0" encoding="utf-8"?>
<formControlPr xmlns="http://schemas.microsoft.com/office/spreadsheetml/2009/9/main" objectType="GBox"/>
</file>

<file path=xl/ctrlProps/ctrlProp403.xml><?xml version="1.0" encoding="utf-8"?>
<formControlPr xmlns="http://schemas.microsoft.com/office/spreadsheetml/2009/9/main" objectType="Radio" firstButton="1" fmlaLink="$Q$625" lockText="1"/>
</file>

<file path=xl/ctrlProps/ctrlProp404.xml><?xml version="1.0" encoding="utf-8"?>
<formControlPr xmlns="http://schemas.microsoft.com/office/spreadsheetml/2009/9/main" objectType="Radio" lockText="1"/>
</file>

<file path=xl/ctrlProps/ctrlProp405.xml><?xml version="1.0" encoding="utf-8"?>
<formControlPr xmlns="http://schemas.microsoft.com/office/spreadsheetml/2009/9/main" objectType="GBox"/>
</file>

<file path=xl/ctrlProps/ctrlProp406.xml><?xml version="1.0" encoding="utf-8"?>
<formControlPr xmlns="http://schemas.microsoft.com/office/spreadsheetml/2009/9/main" objectType="Radio" firstButton="1" fmlaLink="$Q$627" lockText="1"/>
</file>

<file path=xl/ctrlProps/ctrlProp407.xml><?xml version="1.0" encoding="utf-8"?>
<formControlPr xmlns="http://schemas.microsoft.com/office/spreadsheetml/2009/9/main" objectType="Radio" lockText="1"/>
</file>

<file path=xl/ctrlProps/ctrlProp408.xml><?xml version="1.0" encoding="utf-8"?>
<formControlPr xmlns="http://schemas.microsoft.com/office/spreadsheetml/2009/9/main" objectType="GBox"/>
</file>

<file path=xl/ctrlProps/ctrlProp409.xml><?xml version="1.0" encoding="utf-8"?>
<formControlPr xmlns="http://schemas.microsoft.com/office/spreadsheetml/2009/9/main" objectType="Radio" firstButton="1" fmlaLink="$Q$628" lockText="1"/>
</file>

<file path=xl/ctrlProps/ctrlProp410.xml><?xml version="1.0" encoding="utf-8"?>
<formControlPr xmlns="http://schemas.microsoft.com/office/spreadsheetml/2009/9/main" objectType="Radio" lockText="1"/>
</file>

<file path=xl/ctrlProps/ctrlProp411.xml><?xml version="1.0" encoding="utf-8"?>
<formControlPr xmlns="http://schemas.microsoft.com/office/spreadsheetml/2009/9/main" objectType="GBox"/>
</file>

<file path=xl/ctrlProps/ctrlProp412.xml><?xml version="1.0" encoding="utf-8"?>
<formControlPr xmlns="http://schemas.microsoft.com/office/spreadsheetml/2009/9/main" objectType="Radio" firstButton="1" fmlaLink="$Q$629" lockText="1"/>
</file>

<file path=xl/ctrlProps/ctrlProp413.xml><?xml version="1.0" encoding="utf-8"?>
<formControlPr xmlns="http://schemas.microsoft.com/office/spreadsheetml/2009/9/main" objectType="Radio" lockText="1"/>
</file>

<file path=xl/ctrlProps/ctrlProp414.xml><?xml version="1.0" encoding="utf-8"?>
<formControlPr xmlns="http://schemas.microsoft.com/office/spreadsheetml/2009/9/main" objectType="GBox"/>
</file>

<file path=xl/ctrlProps/ctrlProp415.xml><?xml version="1.0" encoding="utf-8"?>
<formControlPr xmlns="http://schemas.microsoft.com/office/spreadsheetml/2009/9/main" objectType="Radio" firstButton="1" fmlaLink="$Q$630" lockText="1"/>
</file>

<file path=xl/ctrlProps/ctrlProp416.xml><?xml version="1.0" encoding="utf-8"?>
<formControlPr xmlns="http://schemas.microsoft.com/office/spreadsheetml/2009/9/main" objectType="Radio" lockText="1"/>
</file>

<file path=xl/ctrlProps/ctrlProp417.xml><?xml version="1.0" encoding="utf-8"?>
<formControlPr xmlns="http://schemas.microsoft.com/office/spreadsheetml/2009/9/main" objectType="GBox"/>
</file>

<file path=xl/ctrlProps/ctrlProp418.xml><?xml version="1.0" encoding="utf-8"?>
<formControlPr xmlns="http://schemas.microsoft.com/office/spreadsheetml/2009/9/main" objectType="Radio" firstButton="1" fmlaLink="$Q$631" lockText="1"/>
</file>

<file path=xl/ctrlProps/ctrlProp419.xml><?xml version="1.0" encoding="utf-8"?>
<formControlPr xmlns="http://schemas.microsoft.com/office/spreadsheetml/2009/9/main" objectType="Radio" lockText="1"/>
</file>

<file path=xl/ctrlProps/ctrlProp420.xml><?xml version="1.0" encoding="utf-8"?>
<formControlPr xmlns="http://schemas.microsoft.com/office/spreadsheetml/2009/9/main" objectType="Drop" dropLines="12" dropStyle="combo" dx="16" fmlaLink="$Q$184" fmlaRange="'Módulo 1'!$AG$23:$AG$39" val="0"/>
</file>

<file path=xl/ctrlProps/ctrlProp421.xml><?xml version="1.0" encoding="utf-8"?>
<formControlPr xmlns="http://schemas.microsoft.com/office/spreadsheetml/2009/9/main" objectType="Drop" dropStyle="combo" dx="16" fmlaLink="$T$184" fmlaRange="$AM$21:$AM$24" val="0"/>
</file>

<file path=xl/ctrlProps/ctrlProp422.xml><?xml version="1.0" encoding="utf-8"?>
<formControlPr xmlns="http://schemas.microsoft.com/office/spreadsheetml/2009/9/main" objectType="Drop" dropStyle="combo" dx="16" fmlaLink="$S$184" fmlaRange="$AL$21:$AL$24" val="0"/>
</file>

<file path=xl/ctrlProps/ctrlProp423.xml><?xml version="1.0" encoding="utf-8"?>
<formControlPr xmlns="http://schemas.microsoft.com/office/spreadsheetml/2009/9/main" objectType="Drop" dropLines="12" dropStyle="combo" dx="16" fmlaLink="$Q$189" fmlaRange="'Módulo 1'!$AG$23:$AG$39" val="0"/>
</file>

<file path=xl/ctrlProps/ctrlProp424.xml><?xml version="1.0" encoding="utf-8"?>
<formControlPr xmlns="http://schemas.microsoft.com/office/spreadsheetml/2009/9/main" objectType="Drop" dropStyle="combo" dx="16" fmlaLink="$T$189" fmlaRange="$AM$21:$AM$24" val="0"/>
</file>

<file path=xl/ctrlProps/ctrlProp425.xml><?xml version="1.0" encoding="utf-8"?>
<formControlPr xmlns="http://schemas.microsoft.com/office/spreadsheetml/2009/9/main" objectType="Drop" dropStyle="combo" dx="16" fmlaLink="$S$189" fmlaRange="$AL$21:$AL$24" val="0"/>
</file>

<file path=xl/ctrlProps/ctrlProp426.xml><?xml version="1.0" encoding="utf-8"?>
<formControlPr xmlns="http://schemas.microsoft.com/office/spreadsheetml/2009/9/main" objectType="Drop" dropLines="12" dropStyle="combo" dx="16" fmlaLink="$Q$198" fmlaRange="'Módulo 1'!$AG$23:$AG$39" val="0"/>
</file>

<file path=xl/ctrlProps/ctrlProp427.xml><?xml version="1.0" encoding="utf-8"?>
<formControlPr xmlns="http://schemas.microsoft.com/office/spreadsheetml/2009/9/main" objectType="Drop" dropStyle="combo" dx="16" fmlaLink="$T$198" fmlaRange="$AM$21:$AM$24" val="0"/>
</file>

<file path=xl/ctrlProps/ctrlProp428.xml><?xml version="1.0" encoding="utf-8"?>
<formControlPr xmlns="http://schemas.microsoft.com/office/spreadsheetml/2009/9/main" objectType="Drop" dropStyle="combo" dx="16" fmlaLink="$S$198" fmlaRange="$AO$21:$AO$24" val="0"/>
</file>

<file path=xl/ctrlProps/ctrlProp429.xml><?xml version="1.0" encoding="utf-8"?>
<formControlPr xmlns="http://schemas.microsoft.com/office/spreadsheetml/2009/9/main" objectType="Drop" dropLines="12" dropStyle="combo" dx="16" fmlaLink="$Q$206" fmlaRange="'Módulo 1'!$AG$23:$AG$39" val="0"/>
</file>

<file path=xl/ctrlProps/ctrlProp430.xml><?xml version="1.0" encoding="utf-8"?>
<formControlPr xmlns="http://schemas.microsoft.com/office/spreadsheetml/2009/9/main" objectType="Drop" dropStyle="combo" dx="16" fmlaLink="$T$206" fmlaRange="$AM$21:$AM$24" val="0"/>
</file>

<file path=xl/ctrlProps/ctrlProp431.xml><?xml version="1.0" encoding="utf-8"?>
<formControlPr xmlns="http://schemas.microsoft.com/office/spreadsheetml/2009/9/main" objectType="Drop" dropStyle="combo" dx="16" fmlaLink="$S$206" fmlaRange="$AO$21:$AO$24" val="0"/>
</file>

<file path=xl/ctrlProps/ctrlProp432.xml><?xml version="1.0" encoding="utf-8"?>
<formControlPr xmlns="http://schemas.microsoft.com/office/spreadsheetml/2009/9/main" objectType="Button" lockText="1"/>
</file>

<file path=xl/ctrlProps/ctrlProp433.xml><?xml version="1.0" encoding="utf-8"?>
<formControlPr xmlns="http://schemas.microsoft.com/office/spreadsheetml/2009/9/main" objectType="Drop" dropLines="12" dropStyle="combo" dx="16" fmlaLink="#REF!" fmlaRange="'Módulo 1'!$AG$23:$AG$39" val="0"/>
</file>

<file path=xl/ctrlProps/ctrlProp434.xml><?xml version="1.0" encoding="utf-8"?>
<formControlPr xmlns="http://schemas.microsoft.com/office/spreadsheetml/2009/9/main" objectType="Drop" dropStyle="combo" dx="16" fmlaLink="#REF!" fmlaRange="$AM$21:$AM$24" val="0"/>
</file>

<file path=xl/ctrlProps/ctrlProp435.xml><?xml version="1.0" encoding="utf-8"?>
<formControlPr xmlns="http://schemas.microsoft.com/office/spreadsheetml/2009/9/main" objectType="Drop" dropLines="12" dropStyle="combo" dx="16" fmlaLink="#REF!" fmlaRange="'Módulo 1'!$AG$23:$AG$39" val="0"/>
</file>

<file path=xl/ctrlProps/ctrlProp436.xml><?xml version="1.0" encoding="utf-8"?>
<formControlPr xmlns="http://schemas.microsoft.com/office/spreadsheetml/2009/9/main" objectType="Drop" dropStyle="combo" dx="16" fmlaLink="#REF!" fmlaRange="$AM$21:$AM$24" val="0"/>
</file>

<file path=xl/ctrlProps/ctrlProp437.xml><?xml version="1.0" encoding="utf-8"?>
<formControlPr xmlns="http://schemas.microsoft.com/office/spreadsheetml/2009/9/main" objectType="Drop" dropLines="12" dropStyle="combo" dx="16" fmlaLink="$Q$284" fmlaRange="'Módulo 1'!$AG$23:$AG$39" val="0"/>
</file>

<file path=xl/ctrlProps/ctrlProp438.xml><?xml version="1.0" encoding="utf-8"?>
<formControlPr xmlns="http://schemas.microsoft.com/office/spreadsheetml/2009/9/main" objectType="Drop" dropStyle="combo" dx="16" fmlaLink="$T$284" fmlaRange="$AM$21:$AM$24" val="0"/>
</file>

<file path=xl/ctrlProps/ctrlProp439.xml><?xml version="1.0" encoding="utf-8"?>
<formControlPr xmlns="http://schemas.microsoft.com/office/spreadsheetml/2009/9/main" objectType="Drop" dropStyle="combo" dx="16" fmlaLink="$S$284" fmlaRange="$AL$21:$AL$24" val="0"/>
</file>

<file path=xl/ctrlProps/ctrlProp440.xml><?xml version="1.0" encoding="utf-8"?>
<formControlPr xmlns="http://schemas.microsoft.com/office/spreadsheetml/2009/9/main" objectType="Drop" dropLines="12" dropStyle="combo" dx="16" fmlaLink="$Q$293" fmlaRange="'Módulo 1'!$AG$23:$AG$39" val="0"/>
</file>

<file path=xl/ctrlProps/ctrlProp441.xml><?xml version="1.0" encoding="utf-8"?>
<formControlPr xmlns="http://schemas.microsoft.com/office/spreadsheetml/2009/9/main" objectType="Drop" dropStyle="combo" dx="16" fmlaLink="$T$293" fmlaRange="$AM$21:$AM$24" val="0"/>
</file>

<file path=xl/ctrlProps/ctrlProp442.xml><?xml version="1.0" encoding="utf-8"?>
<formControlPr xmlns="http://schemas.microsoft.com/office/spreadsheetml/2009/9/main" objectType="Drop" dropStyle="combo" dx="16" fmlaLink="$S$293" fmlaRange="$AO$21:$AO$24" val="0"/>
</file>

<file path=xl/ctrlProps/ctrlProp443.xml><?xml version="1.0" encoding="utf-8"?>
<formControlPr xmlns="http://schemas.microsoft.com/office/spreadsheetml/2009/9/main" objectType="Drop" dropLines="12" dropStyle="combo" dx="16" fmlaLink="$Q$294" fmlaRange="'Módulo 1'!$AG$23:$AG$39" val="0"/>
</file>

<file path=xl/ctrlProps/ctrlProp444.xml><?xml version="1.0" encoding="utf-8"?>
<formControlPr xmlns="http://schemas.microsoft.com/office/spreadsheetml/2009/9/main" objectType="Drop" dropStyle="combo" dx="16" fmlaLink="$T$294" fmlaRange="$AM$21:$AM$24" val="0"/>
</file>

<file path=xl/ctrlProps/ctrlProp445.xml><?xml version="1.0" encoding="utf-8"?>
<formControlPr xmlns="http://schemas.microsoft.com/office/spreadsheetml/2009/9/main" objectType="Drop" dropStyle="combo" dx="16" fmlaLink="$S$294" fmlaRange="$AO$21:$AO$24" val="0"/>
</file>

<file path=xl/ctrlProps/ctrlProp446.xml><?xml version="1.0" encoding="utf-8"?>
<formControlPr xmlns="http://schemas.microsoft.com/office/spreadsheetml/2009/9/main" objectType="Drop" dropLines="12" dropStyle="combo" dx="16" fmlaLink="$Q$295" fmlaRange="'Módulo 1'!$AG$23:$AG$39" val="0"/>
</file>

<file path=xl/ctrlProps/ctrlProp447.xml><?xml version="1.0" encoding="utf-8"?>
<formControlPr xmlns="http://schemas.microsoft.com/office/spreadsheetml/2009/9/main" objectType="Drop" dropStyle="combo" dx="16" fmlaLink="$T$295" fmlaRange="$AM$21:$AM$24" val="0"/>
</file>

<file path=xl/ctrlProps/ctrlProp448.xml><?xml version="1.0" encoding="utf-8"?>
<formControlPr xmlns="http://schemas.microsoft.com/office/spreadsheetml/2009/9/main" objectType="Drop" dropStyle="combo" dx="16" fmlaLink="$S$295" fmlaRange="$AO$21:$AO$24" val="0"/>
</file>

<file path=xl/ctrlProps/ctrlProp449.xml><?xml version="1.0" encoding="utf-8"?>
<formControlPr xmlns="http://schemas.microsoft.com/office/spreadsheetml/2009/9/main" objectType="Drop" dropLines="12" dropStyle="combo" dx="16" fmlaLink="$Q$296" fmlaRange="'Módulo 1'!$AG$23:$AG$39" val="0"/>
</file>

<file path=xl/ctrlProps/ctrlProp450.xml><?xml version="1.0" encoding="utf-8"?>
<formControlPr xmlns="http://schemas.microsoft.com/office/spreadsheetml/2009/9/main" objectType="Drop" dropStyle="combo" dx="16" fmlaLink="$T$296" fmlaRange="$AM$21:$AM$24" val="0"/>
</file>

<file path=xl/ctrlProps/ctrlProp451.xml><?xml version="1.0" encoding="utf-8"?>
<formControlPr xmlns="http://schemas.microsoft.com/office/spreadsheetml/2009/9/main" objectType="Drop" dropStyle="combo" dx="16" fmlaLink="$S$296" fmlaRange="$AO$21:$AO$24" val="0"/>
</file>

<file path=xl/ctrlProps/ctrlProp452.xml><?xml version="1.0" encoding="utf-8"?>
<formControlPr xmlns="http://schemas.microsoft.com/office/spreadsheetml/2009/9/main" objectType="Drop" dropLines="12" dropStyle="combo" dx="16" fmlaLink="$Q$297" fmlaRange="'Módulo 1'!$AG$23:$AG$39" val="0"/>
</file>

<file path=xl/ctrlProps/ctrlProp453.xml><?xml version="1.0" encoding="utf-8"?>
<formControlPr xmlns="http://schemas.microsoft.com/office/spreadsheetml/2009/9/main" objectType="Drop" dropStyle="combo" dx="16" fmlaLink="$T$297" fmlaRange="$AM$21:$AM$24" val="0"/>
</file>

<file path=xl/ctrlProps/ctrlProp454.xml><?xml version="1.0" encoding="utf-8"?>
<formControlPr xmlns="http://schemas.microsoft.com/office/spreadsheetml/2009/9/main" objectType="Drop" dropStyle="combo" dx="16" fmlaLink="$S$297" fmlaRange="$AO$21:$AO$24" val="0"/>
</file>

<file path=xl/ctrlProps/ctrlProp455.xml><?xml version="1.0" encoding="utf-8"?>
<formControlPr xmlns="http://schemas.microsoft.com/office/spreadsheetml/2009/9/main" objectType="Drop" dropLines="12" dropStyle="combo" dx="16" fmlaLink="$Q$298" fmlaRange="'Módulo 1'!$AG$23:$AG$39" val="0"/>
</file>

<file path=xl/ctrlProps/ctrlProp456.xml><?xml version="1.0" encoding="utf-8"?>
<formControlPr xmlns="http://schemas.microsoft.com/office/spreadsheetml/2009/9/main" objectType="Drop" dropStyle="combo" dx="16" fmlaLink="$T$298" fmlaRange="$AM$21:$AM$24" val="0"/>
</file>

<file path=xl/ctrlProps/ctrlProp457.xml><?xml version="1.0" encoding="utf-8"?>
<formControlPr xmlns="http://schemas.microsoft.com/office/spreadsheetml/2009/9/main" objectType="Drop" dropStyle="combo" dx="16" fmlaLink="$S$298" fmlaRange="$AO$21:$AO$24" val="0"/>
</file>

<file path=xl/ctrlProps/ctrlProp458.xml><?xml version="1.0" encoding="utf-8"?>
<formControlPr xmlns="http://schemas.microsoft.com/office/spreadsheetml/2009/9/main" objectType="Drop" dropLines="12" dropStyle="combo" dx="16" fmlaLink="$Q$299" fmlaRange="'Módulo 1'!$AG$23:$AG$39" val="0"/>
</file>

<file path=xl/ctrlProps/ctrlProp459.xml><?xml version="1.0" encoding="utf-8"?>
<formControlPr xmlns="http://schemas.microsoft.com/office/spreadsheetml/2009/9/main" objectType="Drop" dropStyle="combo" dx="16" fmlaLink="$T$299" fmlaRange="$AM$21:$AM$24" val="0"/>
</file>

<file path=xl/ctrlProps/ctrlProp460.xml><?xml version="1.0" encoding="utf-8"?>
<formControlPr xmlns="http://schemas.microsoft.com/office/spreadsheetml/2009/9/main" objectType="Drop" dropStyle="combo" dx="16" fmlaLink="$S$299" fmlaRange="$AO$21:$AO$24" val="0"/>
</file>

<file path=xl/ctrlProps/ctrlProp461.xml><?xml version="1.0" encoding="utf-8"?>
<formControlPr xmlns="http://schemas.microsoft.com/office/spreadsheetml/2009/9/main" objectType="Drop" dropLines="12" dropStyle="combo" dx="16" fmlaLink="$Q$300" fmlaRange="'Módulo 1'!$AG$23:$AG$39" val="0"/>
</file>

<file path=xl/ctrlProps/ctrlProp462.xml><?xml version="1.0" encoding="utf-8"?>
<formControlPr xmlns="http://schemas.microsoft.com/office/spreadsheetml/2009/9/main" objectType="Drop" dropStyle="combo" dx="16" fmlaLink="$T$300" fmlaRange="$AM$21:$AM$24" val="0"/>
</file>

<file path=xl/ctrlProps/ctrlProp463.xml><?xml version="1.0" encoding="utf-8"?>
<formControlPr xmlns="http://schemas.microsoft.com/office/spreadsheetml/2009/9/main" objectType="Drop" dropStyle="combo" dx="16" fmlaLink="$S$300" fmlaRange="$AO$21:$AO$24" val="0"/>
</file>

<file path=xl/ctrlProps/ctrlProp464.xml><?xml version="1.0" encoding="utf-8"?>
<formControlPr xmlns="http://schemas.microsoft.com/office/spreadsheetml/2009/9/main" objectType="Drop" dropLines="12" dropStyle="combo" dx="16" fmlaLink="$Q$301" fmlaRange="'Módulo 1'!$AG$23:$AG$39" val="0"/>
</file>

<file path=xl/ctrlProps/ctrlProp465.xml><?xml version="1.0" encoding="utf-8"?>
<formControlPr xmlns="http://schemas.microsoft.com/office/spreadsheetml/2009/9/main" objectType="Drop" dropStyle="combo" dx="16" fmlaLink="$T$301" fmlaRange="$AM$21:$AM$24" val="0"/>
</file>

<file path=xl/ctrlProps/ctrlProp466.xml><?xml version="1.0" encoding="utf-8"?>
<formControlPr xmlns="http://schemas.microsoft.com/office/spreadsheetml/2009/9/main" objectType="Drop" dropStyle="combo" dx="16" fmlaLink="$S$301" fmlaRange="$AO$21:$AO$24" val="0"/>
</file>

<file path=xl/ctrlProps/ctrlProp467.xml><?xml version="1.0" encoding="utf-8"?>
<formControlPr xmlns="http://schemas.microsoft.com/office/spreadsheetml/2009/9/main" objectType="Button" lockText="1"/>
</file>

<file path=xl/ctrlProps/ctrlProp468.xml><?xml version="1.0" encoding="utf-8"?>
<formControlPr xmlns="http://schemas.microsoft.com/office/spreadsheetml/2009/9/main" objectType="Drop" dropLines="12" dropStyle="combo" dx="16" fmlaLink="$Q$376" fmlaRange="'Módulo 1'!$AG$23:$AG$39" val="0"/>
</file>

<file path=xl/ctrlProps/ctrlProp469.xml><?xml version="1.0" encoding="utf-8"?>
<formControlPr xmlns="http://schemas.microsoft.com/office/spreadsheetml/2009/9/main" objectType="Drop" dropStyle="combo" dx="16" fmlaLink="$T$376" fmlaRange="$AM$21:$AM$24" val="0"/>
</file>

<file path=xl/ctrlProps/ctrlProp470.xml><?xml version="1.0" encoding="utf-8"?>
<formControlPr xmlns="http://schemas.microsoft.com/office/spreadsheetml/2009/9/main" objectType="Drop" dropStyle="combo" dx="16" fmlaLink="$S$376" fmlaRange="$AL$21:$AL$24" val="0"/>
</file>

<file path=xl/ctrlProps/ctrlProp471.xml><?xml version="1.0" encoding="utf-8"?>
<formControlPr xmlns="http://schemas.microsoft.com/office/spreadsheetml/2009/9/main" objectType="Drop" dropLines="12" dropStyle="combo" dx="16" fmlaLink="$Q$373" fmlaRange="'Módulo 1'!$AG$23:$AG$39" val="0"/>
</file>

<file path=xl/ctrlProps/ctrlProp472.xml><?xml version="1.0" encoding="utf-8"?>
<formControlPr xmlns="http://schemas.microsoft.com/office/spreadsheetml/2009/9/main" objectType="Drop" dropStyle="combo" dx="16" fmlaLink="$T$373" fmlaRange="$AM$21:$AM$24" val="0"/>
</file>

<file path=xl/ctrlProps/ctrlProp473.xml><?xml version="1.0" encoding="utf-8"?>
<formControlPr xmlns="http://schemas.microsoft.com/office/spreadsheetml/2009/9/main" objectType="Drop" dropStyle="combo" dx="16" fmlaLink="$S$373" fmlaRange="$AL$21:$AL$24" val="0"/>
</file>

<file path=xl/ctrlProps/ctrlProp474.xml><?xml version="1.0" encoding="utf-8"?>
<formControlPr xmlns="http://schemas.microsoft.com/office/spreadsheetml/2009/9/main" objectType="Drop" dropLines="12" dropStyle="combo" dx="16" fmlaLink="$Q$372" fmlaRange="'Módulo 1'!$AG$23:$AG$39" val="0"/>
</file>

<file path=xl/ctrlProps/ctrlProp475.xml><?xml version="1.0" encoding="utf-8"?>
<formControlPr xmlns="http://schemas.microsoft.com/office/spreadsheetml/2009/9/main" objectType="Drop" dropStyle="combo" dx="16" fmlaLink="$T$372" fmlaRange="$AM$21:$AM$24" val="0"/>
</file>

<file path=xl/ctrlProps/ctrlProp476.xml><?xml version="1.0" encoding="utf-8"?>
<formControlPr xmlns="http://schemas.microsoft.com/office/spreadsheetml/2009/9/main" objectType="Drop" dropStyle="combo" dx="16" fmlaLink="$S$372" fmlaRange="$AL$21:$AL$24" val="0"/>
</file>

<file path=xl/ctrlProps/ctrlProp477.xml><?xml version="1.0" encoding="utf-8"?>
<formControlPr xmlns="http://schemas.microsoft.com/office/spreadsheetml/2009/9/main" objectType="Drop" dropLines="12" dropStyle="combo" dx="16" fmlaLink="$Q$375" fmlaRange="'Módulo 1'!$AG$23:$AG$39" val="0"/>
</file>

<file path=xl/ctrlProps/ctrlProp478.xml><?xml version="1.0" encoding="utf-8"?>
<formControlPr xmlns="http://schemas.microsoft.com/office/spreadsheetml/2009/9/main" objectType="Drop" dropStyle="combo" dx="16" fmlaLink="$T$375" fmlaRange="$AM$21:$AM$24" val="0"/>
</file>

<file path=xl/ctrlProps/ctrlProp479.xml><?xml version="1.0" encoding="utf-8"?>
<formControlPr xmlns="http://schemas.microsoft.com/office/spreadsheetml/2009/9/main" objectType="Drop" dropStyle="combo" dx="16" fmlaLink="$S$375" fmlaRange="$AL$21:$AL$24" val="0"/>
</file>

<file path=xl/ctrlProps/ctrlProp480.xml><?xml version="1.0" encoding="utf-8"?>
<formControlPr xmlns="http://schemas.microsoft.com/office/spreadsheetml/2009/9/main" objectType="Drop" dropLines="12" dropStyle="combo" dx="16" fmlaLink="$Q$374" fmlaRange="'Módulo 1'!$AG$23:$AG$39" val="0"/>
</file>

<file path=xl/ctrlProps/ctrlProp481.xml><?xml version="1.0" encoding="utf-8"?>
<formControlPr xmlns="http://schemas.microsoft.com/office/spreadsheetml/2009/9/main" objectType="Drop" dropStyle="combo" dx="16" fmlaLink="$T$374" fmlaRange="$AM$21:$AM$24" val="0"/>
</file>

<file path=xl/ctrlProps/ctrlProp482.xml><?xml version="1.0" encoding="utf-8"?>
<formControlPr xmlns="http://schemas.microsoft.com/office/spreadsheetml/2009/9/main" objectType="Drop" dropStyle="combo" dx="16" fmlaLink="$S$374" fmlaRange="$AL$21:$AL$24" val="0"/>
</file>

<file path=xl/ctrlProps/ctrlProp483.xml><?xml version="1.0" encoding="utf-8"?>
<formControlPr xmlns="http://schemas.microsoft.com/office/spreadsheetml/2009/9/main" objectType="Drop" dropLines="12" dropStyle="combo" dx="16" fmlaLink="$Q$385" fmlaRange="'Módulo 1'!$AG$23:$AG$39" val="0"/>
</file>

<file path=xl/ctrlProps/ctrlProp484.xml><?xml version="1.0" encoding="utf-8"?>
<formControlPr xmlns="http://schemas.microsoft.com/office/spreadsheetml/2009/9/main" objectType="Drop" dropStyle="combo" dx="16" fmlaLink="$T$385" fmlaRange="$AM$21:$AM$24" val="0"/>
</file>

<file path=xl/ctrlProps/ctrlProp485.xml><?xml version="1.0" encoding="utf-8"?>
<formControlPr xmlns="http://schemas.microsoft.com/office/spreadsheetml/2009/9/main" objectType="Drop" dropStyle="combo" dx="16" fmlaLink="$S$385" fmlaRange="$AO$21:$AO$24" val="0"/>
</file>

<file path=xl/ctrlProps/ctrlProp486.xml><?xml version="1.0" encoding="utf-8"?>
<formControlPr xmlns="http://schemas.microsoft.com/office/spreadsheetml/2009/9/main" objectType="Drop" dropLines="12" dropStyle="combo" dx="16" fmlaLink="$Q$386" fmlaRange="'Módulo 1'!$AG$23:$AG$39" val="0"/>
</file>

<file path=xl/ctrlProps/ctrlProp487.xml><?xml version="1.0" encoding="utf-8"?>
<formControlPr xmlns="http://schemas.microsoft.com/office/spreadsheetml/2009/9/main" objectType="Drop" dropStyle="combo" dx="16" fmlaLink="$T$386" fmlaRange="$AM$21:$AM$24" val="0"/>
</file>

<file path=xl/ctrlProps/ctrlProp488.xml><?xml version="1.0" encoding="utf-8"?>
<formControlPr xmlns="http://schemas.microsoft.com/office/spreadsheetml/2009/9/main" objectType="Drop" dropStyle="combo" dx="16" fmlaLink="$S$386" fmlaRange="$AO$21:$AO$24" val="0"/>
</file>

<file path=xl/ctrlProps/ctrlProp489.xml><?xml version="1.0" encoding="utf-8"?>
<formControlPr xmlns="http://schemas.microsoft.com/office/spreadsheetml/2009/9/main" objectType="Drop" dropLines="12" dropStyle="combo" dx="16" fmlaLink="$Q$387" fmlaRange="'Módulo 1'!$AG$23:$AG$39" val="0"/>
</file>

<file path=xl/ctrlProps/ctrlProp490.xml><?xml version="1.0" encoding="utf-8"?>
<formControlPr xmlns="http://schemas.microsoft.com/office/spreadsheetml/2009/9/main" objectType="Drop" dropStyle="combo" dx="16" fmlaLink="$T$387" fmlaRange="$AM$21:$AM$24" val="0"/>
</file>

<file path=xl/ctrlProps/ctrlProp491.xml><?xml version="1.0" encoding="utf-8"?>
<formControlPr xmlns="http://schemas.microsoft.com/office/spreadsheetml/2009/9/main" objectType="Drop" dropStyle="combo" dx="16" fmlaLink="$S$387" fmlaRange="$AO$21:$AO$24" val="0"/>
</file>

<file path=xl/ctrlProps/ctrlProp492.xml><?xml version="1.0" encoding="utf-8"?>
<formControlPr xmlns="http://schemas.microsoft.com/office/spreadsheetml/2009/9/main" objectType="Drop" dropLines="12" dropStyle="combo" dx="16" fmlaLink="$Q$388" fmlaRange="'Módulo 1'!$AG$23:$AG$39" val="0"/>
</file>

<file path=xl/ctrlProps/ctrlProp493.xml><?xml version="1.0" encoding="utf-8"?>
<formControlPr xmlns="http://schemas.microsoft.com/office/spreadsheetml/2009/9/main" objectType="Drop" dropStyle="combo" dx="16" fmlaLink="$T$388" fmlaRange="$AM$21:$AM$24" val="0"/>
</file>

<file path=xl/ctrlProps/ctrlProp494.xml><?xml version="1.0" encoding="utf-8"?>
<formControlPr xmlns="http://schemas.microsoft.com/office/spreadsheetml/2009/9/main" objectType="Drop" dropStyle="combo" dx="16" fmlaLink="$S$388" fmlaRange="$AO$21:$AO$24" val="0"/>
</file>

<file path=xl/ctrlProps/ctrlProp495.xml><?xml version="1.0" encoding="utf-8"?>
<formControlPr xmlns="http://schemas.microsoft.com/office/spreadsheetml/2009/9/main" objectType="Drop" dropLines="12" dropStyle="combo" dx="16" fmlaLink="$Q$389" fmlaRange="'Módulo 1'!$AG$23:$AG$39" val="0"/>
</file>

<file path=xl/ctrlProps/ctrlProp496.xml><?xml version="1.0" encoding="utf-8"?>
<formControlPr xmlns="http://schemas.microsoft.com/office/spreadsheetml/2009/9/main" objectType="Drop" dropStyle="combo" dx="16" fmlaLink="$T$389" fmlaRange="$AM$21:$AM$24" val="0"/>
</file>

<file path=xl/ctrlProps/ctrlProp497.xml><?xml version="1.0" encoding="utf-8"?>
<formControlPr xmlns="http://schemas.microsoft.com/office/spreadsheetml/2009/9/main" objectType="Drop" dropStyle="combo" dx="16" fmlaLink="$S$389" fmlaRange="$AO$21:$AO$24" val="0"/>
</file>

<file path=xl/ctrlProps/ctrlProp498.xml><?xml version="1.0" encoding="utf-8"?>
<formControlPr xmlns="http://schemas.microsoft.com/office/spreadsheetml/2009/9/main" objectType="Drop" dropLines="12" dropStyle="combo" dx="16" fmlaLink="$Q$391" fmlaRange="'Módulo 1'!$AG$23:$AG$39" val="0"/>
</file>

<file path=xl/ctrlProps/ctrlProp499.xml><?xml version="1.0" encoding="utf-8"?>
<formControlPr xmlns="http://schemas.microsoft.com/office/spreadsheetml/2009/9/main" objectType="Drop" dropStyle="combo" dx="16" fmlaLink="$T$391" fmlaRange="$AM$21:$AM$24" val="0"/>
</file>

<file path=xl/ctrlProps/ctrlProp500.xml><?xml version="1.0" encoding="utf-8"?>
<formControlPr xmlns="http://schemas.microsoft.com/office/spreadsheetml/2009/9/main" objectType="Drop" dropStyle="combo" dx="16" fmlaLink="$S$391" fmlaRange="$AO$21:$AO$24" val="0"/>
</file>

<file path=xl/ctrlProps/ctrlProp501.xml><?xml version="1.0" encoding="utf-8"?>
<formControlPr xmlns="http://schemas.microsoft.com/office/spreadsheetml/2009/9/main" objectType="Button" lockText="1"/>
</file>

<file path=xl/ctrlProps/ctrlProp502.xml><?xml version="1.0" encoding="utf-8"?>
<formControlPr xmlns="http://schemas.microsoft.com/office/spreadsheetml/2009/9/main" objectType="GBox"/>
</file>

<file path=xl/ctrlProps/ctrlProp503.xml><?xml version="1.0" encoding="utf-8"?>
<formControlPr xmlns="http://schemas.microsoft.com/office/spreadsheetml/2009/9/main" objectType="Radio" firstButton="1" fmlaLink="$Q$457" lockText="1"/>
</file>

<file path=xl/ctrlProps/ctrlProp504.xml><?xml version="1.0" encoding="utf-8"?>
<formControlPr xmlns="http://schemas.microsoft.com/office/spreadsheetml/2009/9/main" objectType="Radio" lockText="1"/>
</file>

<file path=xl/ctrlProps/ctrlProp505.xml><?xml version="1.0" encoding="utf-8"?>
<formControlPr xmlns="http://schemas.microsoft.com/office/spreadsheetml/2009/9/main" objectType="GBox"/>
</file>

<file path=xl/ctrlProps/ctrlProp506.xml><?xml version="1.0" encoding="utf-8"?>
<formControlPr xmlns="http://schemas.microsoft.com/office/spreadsheetml/2009/9/main" objectType="Radio" firstButton="1" fmlaLink="$Q$459" lockText="1"/>
</file>

<file path=xl/ctrlProps/ctrlProp507.xml><?xml version="1.0" encoding="utf-8"?>
<formControlPr xmlns="http://schemas.microsoft.com/office/spreadsheetml/2009/9/main" objectType="Radio" lockText="1"/>
</file>

<file path=xl/ctrlProps/ctrlProp508.xml><?xml version="1.0" encoding="utf-8"?>
<formControlPr xmlns="http://schemas.microsoft.com/office/spreadsheetml/2009/9/main" objectType="GBox"/>
</file>

<file path=xl/ctrlProps/ctrlProp509.xml><?xml version="1.0" encoding="utf-8"?>
<formControlPr xmlns="http://schemas.microsoft.com/office/spreadsheetml/2009/9/main" objectType="Radio" firstButton="1" fmlaLink="$Q$438" lockText="1"/>
</file>

<file path=xl/ctrlProps/ctrlProp510.xml><?xml version="1.0" encoding="utf-8"?>
<formControlPr xmlns="http://schemas.microsoft.com/office/spreadsheetml/2009/9/main" objectType="Radio" lockText="1"/>
</file>

<file path=xl/ctrlProps/ctrlProp511.xml><?xml version="1.0" encoding="utf-8"?>
<formControlPr xmlns="http://schemas.microsoft.com/office/spreadsheetml/2009/9/main" objectType="Drop" dropLines="12" dropStyle="combo" dx="16" fmlaLink="$Q$480" fmlaRange="'Módulo 1'!$AG$23:$AG$39" val="0"/>
</file>

<file path=xl/ctrlProps/ctrlProp512.xml><?xml version="1.0" encoding="utf-8"?>
<formControlPr xmlns="http://schemas.microsoft.com/office/spreadsheetml/2009/9/main" objectType="Drop" dropStyle="combo" dx="16" fmlaLink="$T$480" fmlaRange="$AM$21:$AM$24" val="0"/>
</file>

<file path=xl/ctrlProps/ctrlProp513.xml><?xml version="1.0" encoding="utf-8"?>
<formControlPr xmlns="http://schemas.microsoft.com/office/spreadsheetml/2009/9/main" objectType="Drop" dropStyle="combo" dx="16" fmlaLink="$S$480" fmlaRange="$AL$21:$AL$24" val="0"/>
</file>

<file path=xl/ctrlProps/ctrlProp514.xml><?xml version="1.0" encoding="utf-8"?>
<formControlPr xmlns="http://schemas.microsoft.com/office/spreadsheetml/2009/9/main" objectType="Drop" dropLines="12" dropStyle="combo" dx="16" fmlaLink="$Q$481" fmlaRange="'Módulo 1'!$AG$23:$AG$39" val="0"/>
</file>

<file path=xl/ctrlProps/ctrlProp515.xml><?xml version="1.0" encoding="utf-8"?>
<formControlPr xmlns="http://schemas.microsoft.com/office/spreadsheetml/2009/9/main" objectType="Drop" dropStyle="combo" dx="16" fmlaLink="$T$481" fmlaRange="$AM$21:$AM$24" val="0"/>
</file>

<file path=xl/ctrlProps/ctrlProp516.xml><?xml version="1.0" encoding="utf-8"?>
<formControlPr xmlns="http://schemas.microsoft.com/office/spreadsheetml/2009/9/main" objectType="Drop" dropStyle="combo" dx="16" fmlaLink="$S$481" fmlaRange="$AL$21:$AL$24" val="0"/>
</file>

<file path=xl/ctrlProps/ctrlProp517.xml><?xml version="1.0" encoding="utf-8"?>
<formControlPr xmlns="http://schemas.microsoft.com/office/spreadsheetml/2009/9/main" objectType="Drop" dropLines="12" dropStyle="combo" dx="16" fmlaLink="$Q$482" fmlaRange="'Módulo 1'!$AG$23:$AG$39" val="0"/>
</file>

<file path=xl/ctrlProps/ctrlProp518.xml><?xml version="1.0" encoding="utf-8"?>
<formControlPr xmlns="http://schemas.microsoft.com/office/spreadsheetml/2009/9/main" objectType="Drop" dropStyle="combo" dx="16" fmlaLink="$T$482" fmlaRange="$AM$21:$AM$24" val="0"/>
</file>

<file path=xl/ctrlProps/ctrlProp519.xml><?xml version="1.0" encoding="utf-8"?>
<formControlPr xmlns="http://schemas.microsoft.com/office/spreadsheetml/2009/9/main" objectType="Drop" dropStyle="combo" dx="16" fmlaLink="$S$482" fmlaRange="$AL$21:$AL$24" val="0"/>
</file>

<file path=xl/ctrlProps/ctrlProp520.xml><?xml version="1.0" encoding="utf-8"?>
<formControlPr xmlns="http://schemas.microsoft.com/office/spreadsheetml/2009/9/main" objectType="Drop" dropLines="12" dropStyle="combo" dx="16" fmlaLink="$Q$483" fmlaRange="'Módulo 1'!$AG$23:$AG$39" val="0"/>
</file>

<file path=xl/ctrlProps/ctrlProp521.xml><?xml version="1.0" encoding="utf-8"?>
<formControlPr xmlns="http://schemas.microsoft.com/office/spreadsheetml/2009/9/main" objectType="Drop" dropStyle="combo" dx="16" fmlaLink="$T$483" fmlaRange="$AM$21:$AM$24" val="0"/>
</file>

<file path=xl/ctrlProps/ctrlProp522.xml><?xml version="1.0" encoding="utf-8"?>
<formControlPr xmlns="http://schemas.microsoft.com/office/spreadsheetml/2009/9/main" objectType="Drop" dropStyle="combo" dx="16" fmlaLink="$S$483" fmlaRange="$AL$21:$AL$24" val="0"/>
</file>

<file path=xl/ctrlProps/ctrlProp523.xml><?xml version="1.0" encoding="utf-8"?>
<formControlPr xmlns="http://schemas.microsoft.com/office/spreadsheetml/2009/9/main" objectType="Drop" dropLines="12" dropStyle="combo" dx="16" fmlaLink="$Q$488" fmlaRange="'Módulo 1'!$AG$23:$AG$39" val="0"/>
</file>

<file path=xl/ctrlProps/ctrlProp524.xml><?xml version="1.0" encoding="utf-8"?>
<formControlPr xmlns="http://schemas.microsoft.com/office/spreadsheetml/2009/9/main" objectType="Drop" dropStyle="combo" dx="16" fmlaLink="$T$488" fmlaRange="$AM$21:$AM$24" val="0"/>
</file>

<file path=xl/ctrlProps/ctrlProp525.xml><?xml version="1.0" encoding="utf-8"?>
<formControlPr xmlns="http://schemas.microsoft.com/office/spreadsheetml/2009/9/main" objectType="Drop" dropStyle="combo" dx="16" fmlaLink="$S$488" fmlaRange="$AL$21:$AL$24" val="0"/>
</file>

<file path=xl/ctrlProps/ctrlProp526.xml><?xml version="1.0" encoding="utf-8"?>
<formControlPr xmlns="http://schemas.microsoft.com/office/spreadsheetml/2009/9/main" objectType="Drop" dropLines="12" dropStyle="combo" dx="16" fmlaLink="$Q$497" fmlaRange="'Módulo 1'!$AG$23:$AG$39" val="0"/>
</file>

<file path=xl/ctrlProps/ctrlProp527.xml><?xml version="1.0" encoding="utf-8"?>
<formControlPr xmlns="http://schemas.microsoft.com/office/spreadsheetml/2009/9/main" objectType="Drop" dropStyle="combo" dx="16" fmlaLink="$T$497" fmlaRange="$AM$21:$AM$24" val="0"/>
</file>

<file path=xl/ctrlProps/ctrlProp528.xml><?xml version="1.0" encoding="utf-8"?>
<formControlPr xmlns="http://schemas.microsoft.com/office/spreadsheetml/2009/9/main" objectType="Drop" dropStyle="combo" dx="16" fmlaLink="$S$497" fmlaRange="$AO$21:$AO$24" val="0"/>
</file>

<file path=xl/ctrlProps/ctrlProp529.xml><?xml version="1.0" encoding="utf-8"?>
<formControlPr xmlns="http://schemas.microsoft.com/office/spreadsheetml/2009/9/main" objectType="Drop" dropLines="12" dropStyle="combo" dx="16" fmlaLink="$Q$498" fmlaRange="'Módulo 1'!$AG$23:$AG$39" val="0"/>
</file>

<file path=xl/ctrlProps/ctrlProp530.xml><?xml version="1.0" encoding="utf-8"?>
<formControlPr xmlns="http://schemas.microsoft.com/office/spreadsheetml/2009/9/main" objectType="Drop" dropStyle="combo" dx="16" fmlaLink="$T$498" fmlaRange="$AM$21:$AM$24" val="0"/>
</file>

<file path=xl/ctrlProps/ctrlProp531.xml><?xml version="1.0" encoding="utf-8"?>
<formControlPr xmlns="http://schemas.microsoft.com/office/spreadsheetml/2009/9/main" objectType="Drop" dropStyle="combo" dx="16" fmlaLink="$S$498" fmlaRange="$AO$21:$AO$24" val="0"/>
</file>

<file path=xl/ctrlProps/ctrlProp532.xml><?xml version="1.0" encoding="utf-8"?>
<formControlPr xmlns="http://schemas.microsoft.com/office/spreadsheetml/2009/9/main" objectType="Drop" dropLines="12" dropStyle="combo" dx="16" fmlaLink="$Q$499" fmlaRange="'Módulo 1'!$AG$23:$AG$39" val="0"/>
</file>

<file path=xl/ctrlProps/ctrlProp533.xml><?xml version="1.0" encoding="utf-8"?>
<formControlPr xmlns="http://schemas.microsoft.com/office/spreadsheetml/2009/9/main" objectType="Drop" dropStyle="combo" dx="16" fmlaLink="$T$499" fmlaRange="$AM$21:$AM$24" val="0"/>
</file>

<file path=xl/ctrlProps/ctrlProp534.xml><?xml version="1.0" encoding="utf-8"?>
<formControlPr xmlns="http://schemas.microsoft.com/office/spreadsheetml/2009/9/main" objectType="Drop" dropStyle="combo" dx="16" fmlaLink="$S$499" fmlaRange="$AO$21:$AO$24" val="0"/>
</file>

<file path=xl/ctrlProps/ctrlProp535.xml><?xml version="1.0" encoding="utf-8"?>
<formControlPr xmlns="http://schemas.microsoft.com/office/spreadsheetml/2009/9/main" objectType="Drop" dropLines="12" dropStyle="combo" dx="16" fmlaLink="$Q$500" fmlaRange="'Módulo 1'!$AG$23:$AG$39" val="0"/>
</file>

<file path=xl/ctrlProps/ctrlProp536.xml><?xml version="1.0" encoding="utf-8"?>
<formControlPr xmlns="http://schemas.microsoft.com/office/spreadsheetml/2009/9/main" objectType="Drop" dropStyle="combo" dx="16" fmlaLink="$T$500" fmlaRange="$AM$21:$AM$24" val="0"/>
</file>

<file path=xl/ctrlProps/ctrlProp537.xml><?xml version="1.0" encoding="utf-8"?>
<formControlPr xmlns="http://schemas.microsoft.com/office/spreadsheetml/2009/9/main" objectType="Drop" dropStyle="combo" dx="16" fmlaLink="$S$500" fmlaRange="$AO$21:$AO$24" val="0"/>
</file>

<file path=xl/ctrlProps/ctrlProp538.xml><?xml version="1.0" encoding="utf-8"?>
<formControlPr xmlns="http://schemas.microsoft.com/office/spreadsheetml/2009/9/main" objectType="Drop" dropLines="12" dropStyle="combo" dx="16" fmlaLink="$Q$501" fmlaRange="'Módulo 1'!$AG$23:$AG$39" val="0"/>
</file>

<file path=xl/ctrlProps/ctrlProp539.xml><?xml version="1.0" encoding="utf-8"?>
<formControlPr xmlns="http://schemas.microsoft.com/office/spreadsheetml/2009/9/main" objectType="Drop" dropStyle="combo" dx="16" fmlaLink="$T$501" fmlaRange="$AM$21:$AM$24" val="0"/>
</file>

<file path=xl/ctrlProps/ctrlProp540.xml><?xml version="1.0" encoding="utf-8"?>
<formControlPr xmlns="http://schemas.microsoft.com/office/spreadsheetml/2009/9/main" objectType="Drop" dropStyle="combo" dx="16" fmlaLink="$S$501" fmlaRange="$AO$21:$AO$24" val="0"/>
</file>

<file path=xl/ctrlProps/ctrlProp541.xml><?xml version="1.0" encoding="utf-8"?>
<formControlPr xmlns="http://schemas.microsoft.com/office/spreadsheetml/2009/9/main" objectType="Drop" dropLines="12" dropStyle="combo" dx="16" fmlaLink="$Q$502" fmlaRange="'Módulo 1'!$AG$23:$AG$39" val="0"/>
</file>

<file path=xl/ctrlProps/ctrlProp542.xml><?xml version="1.0" encoding="utf-8"?>
<formControlPr xmlns="http://schemas.microsoft.com/office/spreadsheetml/2009/9/main" objectType="Drop" dropStyle="combo" dx="16" fmlaLink="$T$502" fmlaRange="$AM$21:$AM$24" val="0"/>
</file>

<file path=xl/ctrlProps/ctrlProp543.xml><?xml version="1.0" encoding="utf-8"?>
<formControlPr xmlns="http://schemas.microsoft.com/office/spreadsheetml/2009/9/main" objectType="Drop" dropStyle="combo" dx="16" fmlaLink="$S$502" fmlaRange="$AO$21:$AO$24" val="0"/>
</file>

<file path=xl/ctrlProps/ctrlProp544.xml><?xml version="1.0" encoding="utf-8"?>
<formControlPr xmlns="http://schemas.microsoft.com/office/spreadsheetml/2009/9/main" objectType="Drop" dropLines="12" dropStyle="combo" dx="16" fmlaLink="$Q$503" fmlaRange="'Módulo 1'!$AG$23:$AG$39" val="0"/>
</file>

<file path=xl/ctrlProps/ctrlProp545.xml><?xml version="1.0" encoding="utf-8"?>
<formControlPr xmlns="http://schemas.microsoft.com/office/spreadsheetml/2009/9/main" objectType="Drop" dropStyle="combo" dx="16" fmlaLink="$T$503" fmlaRange="$AM$21:$AM$24" val="0"/>
</file>

<file path=xl/ctrlProps/ctrlProp546.xml><?xml version="1.0" encoding="utf-8"?>
<formControlPr xmlns="http://schemas.microsoft.com/office/spreadsheetml/2009/9/main" objectType="Drop" dropStyle="combo" dx="16" fmlaLink="$S$503" fmlaRange="$AO$21:$AO$24" val="0"/>
</file>

<file path=xl/ctrlProps/ctrlProp547.xml><?xml version="1.0" encoding="utf-8"?>
<formControlPr xmlns="http://schemas.microsoft.com/office/spreadsheetml/2009/9/main" objectType="Drop" dropLines="12" dropStyle="combo" dx="16" fmlaLink="$Q$504" fmlaRange="'Módulo 1'!$AG$23:$AG$39" val="0"/>
</file>

<file path=xl/ctrlProps/ctrlProp548.xml><?xml version="1.0" encoding="utf-8"?>
<formControlPr xmlns="http://schemas.microsoft.com/office/spreadsheetml/2009/9/main" objectType="Drop" dropStyle="combo" dx="16" fmlaLink="$T$504" fmlaRange="$AM$21:$AM$24" val="0"/>
</file>

<file path=xl/ctrlProps/ctrlProp549.xml><?xml version="1.0" encoding="utf-8"?>
<formControlPr xmlns="http://schemas.microsoft.com/office/spreadsheetml/2009/9/main" objectType="Drop" dropStyle="combo" dx="16" fmlaLink="$S$504" fmlaRange="$AO$21:$AO$24" val="0"/>
</file>

<file path=xl/ctrlProps/ctrlProp550.xml><?xml version="1.0" encoding="utf-8"?>
<formControlPr xmlns="http://schemas.microsoft.com/office/spreadsheetml/2009/9/main" objectType="Drop" dropLines="12" dropStyle="combo" dx="16" fmlaLink="$Q$505" fmlaRange="'Módulo 1'!$AG$23:$AG$39" val="0"/>
</file>

<file path=xl/ctrlProps/ctrlProp551.xml><?xml version="1.0" encoding="utf-8"?>
<formControlPr xmlns="http://schemas.microsoft.com/office/spreadsheetml/2009/9/main" objectType="Drop" dropStyle="combo" dx="16" fmlaLink="$T$505" fmlaRange="$AM$21:$AM$24" val="0"/>
</file>

<file path=xl/ctrlProps/ctrlProp552.xml><?xml version="1.0" encoding="utf-8"?>
<formControlPr xmlns="http://schemas.microsoft.com/office/spreadsheetml/2009/9/main" objectType="Drop" dropStyle="combo" dx="16" fmlaLink="$S$505" fmlaRange="$AO$21:$AO$24" val="0"/>
</file>

<file path=xl/ctrlProps/ctrlProp553.xml><?xml version="1.0" encoding="utf-8"?>
<formControlPr xmlns="http://schemas.microsoft.com/office/spreadsheetml/2009/9/main" objectType="Button" lockText="1"/>
</file>

<file path=xl/ctrlProps/ctrlProp554.xml><?xml version="1.0" encoding="utf-8"?>
<formControlPr xmlns="http://schemas.microsoft.com/office/spreadsheetml/2009/9/main" objectType="Drop" dropLines="12" dropStyle="combo" dx="16" fmlaLink="$Q$579" fmlaRange="'Módulo 1'!$AG$23:$AG$39" val="0"/>
</file>

<file path=xl/ctrlProps/ctrlProp555.xml><?xml version="1.0" encoding="utf-8"?>
<formControlPr xmlns="http://schemas.microsoft.com/office/spreadsheetml/2009/9/main" objectType="Drop" dropStyle="combo" dx="16" fmlaLink="$T$579" fmlaRange="$AM$21:$AM$24" val="0"/>
</file>

<file path=xl/ctrlProps/ctrlProp556.xml><?xml version="1.0" encoding="utf-8"?>
<formControlPr xmlns="http://schemas.microsoft.com/office/spreadsheetml/2009/9/main" objectType="Drop" dropStyle="combo" dx="16" fmlaLink="$S$579" fmlaRange="$AO$21:$AO$24" val="0"/>
</file>

<file path=xl/ctrlProps/ctrlProp557.xml><?xml version="1.0" encoding="utf-8"?>
<formControlPr xmlns="http://schemas.microsoft.com/office/spreadsheetml/2009/9/main" objectType="Drop" dropLines="12" dropStyle="combo" dx="16" fmlaLink="$Q$580" fmlaRange="'Módulo 1'!$AG$23:$AG$39" val="0"/>
</file>

<file path=xl/ctrlProps/ctrlProp558.xml><?xml version="1.0" encoding="utf-8"?>
<formControlPr xmlns="http://schemas.microsoft.com/office/spreadsheetml/2009/9/main" objectType="Drop" dropStyle="combo" dx="16" fmlaLink="$T$580" fmlaRange="$AM$21:$AM$24" val="0"/>
</file>

<file path=xl/ctrlProps/ctrlProp559.xml><?xml version="1.0" encoding="utf-8"?>
<formControlPr xmlns="http://schemas.microsoft.com/office/spreadsheetml/2009/9/main" objectType="Drop" dropStyle="combo" dx="16" fmlaLink="$S$580" fmlaRange="$AO$21:$AO$24" val="0"/>
</file>

<file path=xl/ctrlProps/ctrlProp560.xml><?xml version="1.0" encoding="utf-8"?>
<formControlPr xmlns="http://schemas.microsoft.com/office/spreadsheetml/2009/9/main" objectType="Drop" dropLines="12" dropStyle="combo" dx="16" fmlaLink="$Q$581" fmlaRange="'Módulo 1'!$AG$23:$AG$39" val="0"/>
</file>

<file path=xl/ctrlProps/ctrlProp561.xml><?xml version="1.0" encoding="utf-8"?>
<formControlPr xmlns="http://schemas.microsoft.com/office/spreadsheetml/2009/9/main" objectType="Drop" dropStyle="combo" dx="16" fmlaLink="$T$581" fmlaRange="$AM$21:$AM$24" val="0"/>
</file>

<file path=xl/ctrlProps/ctrlProp562.xml><?xml version="1.0" encoding="utf-8"?>
<formControlPr xmlns="http://schemas.microsoft.com/office/spreadsheetml/2009/9/main" objectType="Drop" dropStyle="combo" dx="16" fmlaLink="$S$581" fmlaRange="$AO$21:$AO$24" val="0"/>
</file>

<file path=xl/ctrlProps/ctrlProp563.xml><?xml version="1.0" encoding="utf-8"?>
<formControlPr xmlns="http://schemas.microsoft.com/office/spreadsheetml/2009/9/main" objectType="Drop" dropLines="12" dropStyle="combo" dx="16" fmlaLink="$Q$582" fmlaRange="'Módulo 1'!$AG$23:$AG$39" val="0"/>
</file>

<file path=xl/ctrlProps/ctrlProp564.xml><?xml version="1.0" encoding="utf-8"?>
<formControlPr xmlns="http://schemas.microsoft.com/office/spreadsheetml/2009/9/main" objectType="Drop" dropStyle="combo" dx="16" fmlaLink="$T$582" fmlaRange="$AM$21:$AM$24" val="0"/>
</file>

<file path=xl/ctrlProps/ctrlProp565.xml><?xml version="1.0" encoding="utf-8"?>
<formControlPr xmlns="http://schemas.microsoft.com/office/spreadsheetml/2009/9/main" objectType="Drop" dropStyle="combo" dx="16" fmlaLink="$S$582" fmlaRange="$AO$21:$AO$24" val="0"/>
</file>

<file path=xl/ctrlProps/ctrlProp566.xml><?xml version="1.0" encoding="utf-8"?>
<formControlPr xmlns="http://schemas.microsoft.com/office/spreadsheetml/2009/9/main" objectType="Button" lockText="1"/>
</file>

<file path=xl/ctrlProps/ctrlProp567.xml><?xml version="1.0" encoding="utf-8"?>
<formControlPr xmlns="http://schemas.microsoft.com/office/spreadsheetml/2009/9/main" objectType="Drop" dropLines="12" dropStyle="combo" dx="16" fmlaLink="$Q$659" fmlaRange="'Módulo 1'!$AG$23:$AG$39" val="0"/>
</file>

<file path=xl/ctrlProps/ctrlProp568.xml><?xml version="1.0" encoding="utf-8"?>
<formControlPr xmlns="http://schemas.microsoft.com/office/spreadsheetml/2009/9/main" objectType="Drop" dropStyle="combo" dx="16" fmlaLink="$T$659" fmlaRange="$AM$21:$AM$24" val="0"/>
</file>

<file path=xl/ctrlProps/ctrlProp569.xml><?xml version="1.0" encoding="utf-8"?>
<formControlPr xmlns="http://schemas.microsoft.com/office/spreadsheetml/2009/9/main" objectType="Drop" dropStyle="combo" dx="16" fmlaLink="$S$659" fmlaRange="$AO$21:$AO$24" val="0"/>
</file>

<file path=xl/ctrlProps/ctrlProp570.xml><?xml version="1.0" encoding="utf-8"?>
<formControlPr xmlns="http://schemas.microsoft.com/office/spreadsheetml/2009/9/main" objectType="Drop" dropLines="12" dropStyle="combo" dx="16" fmlaLink="$Q$660" fmlaRange="'Módulo 1'!$AG$23:$AG$39" val="0"/>
</file>

<file path=xl/ctrlProps/ctrlProp571.xml><?xml version="1.0" encoding="utf-8"?>
<formControlPr xmlns="http://schemas.microsoft.com/office/spreadsheetml/2009/9/main" objectType="Drop" dropStyle="combo" dx="16" fmlaLink="$T$660" fmlaRange="$AM$21:$AM$24" val="0"/>
</file>

<file path=xl/ctrlProps/ctrlProp572.xml><?xml version="1.0" encoding="utf-8"?>
<formControlPr xmlns="http://schemas.microsoft.com/office/spreadsheetml/2009/9/main" objectType="Drop" dropStyle="combo" dx="16" fmlaLink="$S$660" fmlaRange="$AO$21:$AO$24" val="0"/>
</file>

<file path=xl/ctrlProps/ctrlProp573.xml><?xml version="1.0" encoding="utf-8"?>
<formControlPr xmlns="http://schemas.microsoft.com/office/spreadsheetml/2009/9/main" objectType="Drop" dropLines="12" dropStyle="combo" dx="16" fmlaLink="$Q$661" fmlaRange="'Módulo 1'!$AG$23:$AG$39" val="0"/>
</file>

<file path=xl/ctrlProps/ctrlProp574.xml><?xml version="1.0" encoding="utf-8"?>
<formControlPr xmlns="http://schemas.microsoft.com/office/spreadsheetml/2009/9/main" objectType="Drop" dropStyle="combo" dx="16" fmlaLink="$T$661" fmlaRange="$AM$21:$AM$24" val="0"/>
</file>

<file path=xl/ctrlProps/ctrlProp575.xml><?xml version="1.0" encoding="utf-8"?>
<formControlPr xmlns="http://schemas.microsoft.com/office/spreadsheetml/2009/9/main" objectType="Drop" dropStyle="combo" dx="16" fmlaLink="$S$661" fmlaRange="$AO$21:$AO$24" val="0"/>
</file>

<file path=xl/ctrlProps/ctrlProp576.xml><?xml version="1.0" encoding="utf-8"?>
<formControlPr xmlns="http://schemas.microsoft.com/office/spreadsheetml/2009/9/main" objectType="Drop" dropLines="12" dropStyle="combo" dx="16" fmlaLink="$Q$662" fmlaRange="'Módulo 1'!$AG$23:$AG$39" val="0"/>
</file>

<file path=xl/ctrlProps/ctrlProp577.xml><?xml version="1.0" encoding="utf-8"?>
<formControlPr xmlns="http://schemas.microsoft.com/office/spreadsheetml/2009/9/main" objectType="Drop" dropStyle="combo" dx="16" fmlaLink="$T$662" fmlaRange="$AM$21:$AM$24" val="0"/>
</file>

<file path=xl/ctrlProps/ctrlProp578.xml><?xml version="1.0" encoding="utf-8"?>
<formControlPr xmlns="http://schemas.microsoft.com/office/spreadsheetml/2009/9/main" objectType="Drop" dropStyle="combo" dx="16" fmlaLink="$S$662" fmlaRange="$AO$21:$AO$24" val="0"/>
</file>

<file path=xl/ctrlProps/ctrlProp579.xml><?xml version="1.0" encoding="utf-8"?>
<formControlPr xmlns="http://schemas.microsoft.com/office/spreadsheetml/2009/9/main" objectType="Drop" dropLines="12" dropStyle="combo" dx="16" fmlaLink="$Q$663" fmlaRange="'Módulo 1'!$AG$23:$AG$39" val="0"/>
</file>

<file path=xl/ctrlProps/ctrlProp580.xml><?xml version="1.0" encoding="utf-8"?>
<formControlPr xmlns="http://schemas.microsoft.com/office/spreadsheetml/2009/9/main" objectType="Drop" dropStyle="combo" dx="16" fmlaLink="$T$663" fmlaRange="$AM$21:$AM$24" val="0"/>
</file>

<file path=xl/ctrlProps/ctrlProp581.xml><?xml version="1.0" encoding="utf-8"?>
<formControlPr xmlns="http://schemas.microsoft.com/office/spreadsheetml/2009/9/main" objectType="Drop" dropStyle="combo" dx="16" fmlaLink="$S$663" fmlaRange="$AO$21:$AO$24" val="0"/>
</file>

<file path=xl/ctrlProps/ctrlProp582.xml><?xml version="1.0" encoding="utf-8"?>
<formControlPr xmlns="http://schemas.microsoft.com/office/spreadsheetml/2009/9/main" objectType="Drop" dropLines="12" dropStyle="combo" dx="16" fmlaLink="$Q$664" fmlaRange="'Módulo 1'!$AG$23:$AG$39" val="0"/>
</file>

<file path=xl/ctrlProps/ctrlProp583.xml><?xml version="1.0" encoding="utf-8"?>
<formControlPr xmlns="http://schemas.microsoft.com/office/spreadsheetml/2009/9/main" objectType="Drop" dropStyle="combo" dx="16" fmlaLink="$T$664" fmlaRange="$AM$21:$AM$24" val="0"/>
</file>

<file path=xl/ctrlProps/ctrlProp584.xml><?xml version="1.0" encoding="utf-8"?>
<formControlPr xmlns="http://schemas.microsoft.com/office/spreadsheetml/2009/9/main" objectType="Drop" dropStyle="combo" dx="16" fmlaLink="$S$664" fmlaRange="$AO$21:$AO$24" val="0"/>
</file>

<file path=xl/ctrlProps/ctrlProp585.xml><?xml version="1.0" encoding="utf-8"?>
<formControlPr xmlns="http://schemas.microsoft.com/office/spreadsheetml/2009/9/main" objectType="Button" lockText="1"/>
</file>

<file path=xl/ctrlProps/ctrlProp586.xml><?xml version="1.0" encoding="utf-8"?>
<formControlPr xmlns="http://schemas.microsoft.com/office/spreadsheetml/2009/9/main" objectType="Drop" dropLines="12" dropStyle="combo" dx="16" fmlaLink="$Q$98" fmlaRange="'Módulo 1'!$AG$23:$AG$39" val="0"/>
</file>

<file path=xl/ctrlProps/ctrlProp587.xml><?xml version="1.0" encoding="utf-8"?>
<formControlPr xmlns="http://schemas.microsoft.com/office/spreadsheetml/2009/9/main" objectType="Drop" dropLines="12" dropStyle="combo" dx="16" fmlaLink="$Q$96" fmlaRange="$AF$113:$AF$115" val="0"/>
</file>

<file path=xl/ctrlProps/ctrlProp588.xml><?xml version="1.0" encoding="utf-8"?>
<formControlPr xmlns="http://schemas.microsoft.com/office/spreadsheetml/2009/9/main" objectType="Drop" dropLines="12" dropStyle="combo" dx="16" fmlaLink="$Q$99" fmlaRange="'Módulo 1'!$AG$23:$AG$39" val="0"/>
</file>

<file path=xl/ctrlProps/ctrlProp589.xml><?xml version="1.0" encoding="utf-8"?>
<formControlPr xmlns="http://schemas.microsoft.com/office/spreadsheetml/2009/9/main" objectType="Drop" dropLines="12" dropStyle="combo" dx="16" fmlaLink="$Q$100" fmlaRange="'Módulo 1'!$AG$23:$AG$39" val="0"/>
</file>

<file path=xl/ctrlProps/ctrlProp590.xml><?xml version="1.0" encoding="utf-8"?>
<formControlPr xmlns="http://schemas.microsoft.com/office/spreadsheetml/2009/9/main" objectType="Drop" dropLines="12" dropStyle="combo" dx="16" fmlaLink="$Q$101" fmlaRange="'Módulo 1'!$AG$23:$AG$39" val="0"/>
</file>

<file path=xl/ctrlProps/ctrlProp591.xml><?xml version="1.0" encoding="utf-8"?>
<formControlPr xmlns="http://schemas.microsoft.com/office/spreadsheetml/2009/9/main" objectType="Drop" dropLines="12" dropStyle="combo" dx="16" fmlaLink="$Q$102" fmlaRange="'Módulo 1'!$AG$23:$AG$39" val="0"/>
</file>

<file path=xl/ctrlProps/ctrlProp592.xml><?xml version="1.0" encoding="utf-8"?>
<formControlPr xmlns="http://schemas.microsoft.com/office/spreadsheetml/2009/9/main" objectType="Drop" dropLines="12" dropStyle="combo" dx="16" fmlaLink="$Q$97" fmlaRange="'Módulo 1'!$AG$23:$AG$39" val="0"/>
</file>

<file path=xl/ctrlProps/ctrlProp593.xml><?xml version="1.0" encoding="utf-8"?>
<formControlPr xmlns="http://schemas.microsoft.com/office/spreadsheetml/2009/9/main" objectType="Drop" dropStyle="combo" dx="16" fmlaLink="$T$97" fmlaRange="$AM$21:$AM$24" val="0"/>
</file>

<file path=xl/ctrlProps/ctrlProp594.xml><?xml version="1.0" encoding="utf-8"?>
<formControlPr xmlns="http://schemas.microsoft.com/office/spreadsheetml/2009/9/main" objectType="Drop" dropStyle="combo" dx="16" fmlaLink="$T$98" fmlaRange="$AM$21:$AM$24" val="0"/>
</file>

<file path=xl/ctrlProps/ctrlProp595.xml><?xml version="1.0" encoding="utf-8"?>
<formControlPr xmlns="http://schemas.microsoft.com/office/spreadsheetml/2009/9/main" objectType="Drop" dropStyle="combo" dx="16" fmlaLink="$T$99" fmlaRange="$AM$21:$AM$24" val="0"/>
</file>

<file path=xl/ctrlProps/ctrlProp596.xml><?xml version="1.0" encoding="utf-8"?>
<formControlPr xmlns="http://schemas.microsoft.com/office/spreadsheetml/2009/9/main" objectType="Drop" dropStyle="combo" dx="16" fmlaLink="$T$100" fmlaRange="$AM$21:$AM$24" val="0"/>
</file>

<file path=xl/ctrlProps/ctrlProp597.xml><?xml version="1.0" encoding="utf-8"?>
<formControlPr xmlns="http://schemas.microsoft.com/office/spreadsheetml/2009/9/main" objectType="Drop" dropStyle="combo" dx="16" fmlaLink="$T$101" fmlaRange="$AM$21:$AM$24" val="0"/>
</file>

<file path=xl/ctrlProps/ctrlProp598.xml><?xml version="1.0" encoding="utf-8"?>
<formControlPr xmlns="http://schemas.microsoft.com/office/spreadsheetml/2009/9/main" objectType="Drop" dropStyle="combo" dx="16" fmlaLink="$T$102" fmlaRange="$AM$21:$AM$24" val="0"/>
</file>

<file path=xl/ctrlProps/ctrlProp599.xml><?xml version="1.0" encoding="utf-8"?>
<formControlPr xmlns="http://schemas.microsoft.com/office/spreadsheetml/2009/9/main" objectType="Drop" dropStyle="combo" dx="16" fmlaLink="$S$97" fmlaRange="$AO$21:$AO$24" val="0"/>
</file>

<file path=xl/ctrlProps/ctrlProp600.xml><?xml version="1.0" encoding="utf-8"?>
<formControlPr xmlns="http://schemas.microsoft.com/office/spreadsheetml/2009/9/main" objectType="Drop" dropStyle="combo" dx="16" fmlaLink="$S$98" fmlaRange="$AO$21:$AO$24" val="0"/>
</file>

<file path=xl/ctrlProps/ctrlProp601.xml><?xml version="1.0" encoding="utf-8"?>
<formControlPr xmlns="http://schemas.microsoft.com/office/spreadsheetml/2009/9/main" objectType="Drop" dropStyle="combo" dx="16" fmlaLink="$S$99" fmlaRange="$AO$21:$AO$24" val="0"/>
</file>

<file path=xl/ctrlProps/ctrlProp602.xml><?xml version="1.0" encoding="utf-8"?>
<formControlPr xmlns="http://schemas.microsoft.com/office/spreadsheetml/2009/9/main" objectType="Drop" dropStyle="combo" dx="16" fmlaLink="$S$100" fmlaRange="$AO$21:$AO$24" val="0"/>
</file>

<file path=xl/ctrlProps/ctrlProp603.xml><?xml version="1.0" encoding="utf-8"?>
<formControlPr xmlns="http://schemas.microsoft.com/office/spreadsheetml/2009/9/main" objectType="Drop" dropStyle="combo" dx="16" fmlaLink="$S$101" fmlaRange="$AO$21:$AO$24" val="0"/>
</file>

<file path=xl/ctrlProps/ctrlProp604.xml><?xml version="1.0" encoding="utf-8"?>
<formControlPr xmlns="http://schemas.microsoft.com/office/spreadsheetml/2009/9/main" objectType="Drop" dropStyle="combo" dx="16" fmlaLink="$S$102" fmlaRange="$AO$21:$AO$24" val="0"/>
</file>

<file path=xl/ctrlProps/ctrlProp605.xml><?xml version="1.0" encoding="utf-8"?>
<formControlPr xmlns="http://schemas.microsoft.com/office/spreadsheetml/2009/9/main" objectType="Drop" dropLines="12" dropStyle="combo" dx="16" fmlaLink="$Q$103" fmlaRange="'Módulo 1'!$AG$23:$AG$39" val="0"/>
</file>

<file path=xl/ctrlProps/ctrlProp606.xml><?xml version="1.0" encoding="utf-8"?>
<formControlPr xmlns="http://schemas.microsoft.com/office/spreadsheetml/2009/9/main" objectType="Drop" dropStyle="combo" dx="16" fmlaLink="$T$103" fmlaRange="$AM$21:$AM$24" val="0"/>
</file>

<file path=xl/ctrlProps/ctrlProp607.xml><?xml version="1.0" encoding="utf-8"?>
<formControlPr xmlns="http://schemas.microsoft.com/office/spreadsheetml/2009/9/main" objectType="Drop" dropStyle="combo" dx="16" fmlaLink="$S$103" fmlaRange="$AO$21:$AO$24" val="0"/>
</file>

<file path=xl/ctrlProps/ctrlProp608.xml><?xml version="1.0" encoding="utf-8"?>
<formControlPr xmlns="http://schemas.microsoft.com/office/spreadsheetml/2009/9/main" objectType="Drop" dropLines="12" dropStyle="combo" dx="16" fmlaLink="$Q$106" fmlaRange="'Módulo 1'!$AG$23:$AG$39" val="0"/>
</file>

<file path=xl/ctrlProps/ctrlProp609.xml><?xml version="1.0" encoding="utf-8"?>
<formControlPr xmlns="http://schemas.microsoft.com/office/spreadsheetml/2009/9/main" objectType="Drop" dropStyle="combo" dx="16" fmlaLink="$T$106" fmlaRange="$AM$21:$AM$24" val="0"/>
</file>

<file path=xl/ctrlProps/ctrlProp610.xml><?xml version="1.0" encoding="utf-8"?>
<formControlPr xmlns="http://schemas.microsoft.com/office/spreadsheetml/2009/9/main" objectType="Drop" dropStyle="combo" dx="16" fmlaLink="$S$106" fmlaRange="$AO$21:$AO$24" val="0"/>
</file>

<file path=xl/ctrlProps/ctrlProp611.xml><?xml version="1.0" encoding="utf-8"?>
<formControlPr xmlns="http://schemas.microsoft.com/office/spreadsheetml/2009/9/main" objectType="Drop" dropLines="12" dropStyle="combo" dx="16" fmlaLink="$Q$87" fmlaRange="'Módulo 1'!$AG$23:$AG$39" val="0"/>
</file>

<file path=xl/ctrlProps/ctrlProp612.xml><?xml version="1.0" encoding="utf-8"?>
<formControlPr xmlns="http://schemas.microsoft.com/office/spreadsheetml/2009/9/main" objectType="Drop" dropLines="12" dropStyle="combo" dx="16" fmlaLink="$Q$85" fmlaRange="$AC$113:$AC$115" val="0"/>
</file>

<file path=xl/ctrlProps/ctrlProp613.xml><?xml version="1.0" encoding="utf-8"?>
<formControlPr xmlns="http://schemas.microsoft.com/office/spreadsheetml/2009/9/main" objectType="Drop" dropLines="12" dropStyle="combo" dx="16" fmlaLink="$Q$88" fmlaRange="'Módulo 1'!$AG$23:$AG$39" val="0"/>
</file>

<file path=xl/ctrlProps/ctrlProp614.xml><?xml version="1.0" encoding="utf-8"?>
<formControlPr xmlns="http://schemas.microsoft.com/office/spreadsheetml/2009/9/main" objectType="Drop" dropLines="12" dropStyle="combo" dx="16" fmlaLink="$Q$89" fmlaRange="'Módulo 1'!$AG$23:$AG$39" val="0"/>
</file>

<file path=xl/ctrlProps/ctrlProp615.xml><?xml version="1.0" encoding="utf-8"?>
<formControlPr xmlns="http://schemas.microsoft.com/office/spreadsheetml/2009/9/main" objectType="Drop" dropLines="12" dropStyle="combo" dx="16" fmlaLink="$Q$90" fmlaRange="'Módulo 1'!$AG$23:$AG$39" val="0"/>
</file>

<file path=xl/ctrlProps/ctrlProp616.xml><?xml version="1.0" encoding="utf-8"?>
<formControlPr xmlns="http://schemas.microsoft.com/office/spreadsheetml/2009/9/main" objectType="Drop" dropLines="12" dropStyle="combo" dx="16" fmlaLink="$Q$91" fmlaRange="'Módulo 1'!$AG$23:$AG$39" val="0"/>
</file>

<file path=xl/ctrlProps/ctrlProp617.xml><?xml version="1.0" encoding="utf-8"?>
<formControlPr xmlns="http://schemas.microsoft.com/office/spreadsheetml/2009/9/main" objectType="Drop" dropLines="12" dropStyle="combo" dx="16" fmlaLink="$Q$86" fmlaRange="'Módulo 1'!$AG$23:$AG$39" val="0"/>
</file>

<file path=xl/ctrlProps/ctrlProp618.xml><?xml version="1.0" encoding="utf-8"?>
<formControlPr xmlns="http://schemas.microsoft.com/office/spreadsheetml/2009/9/main" objectType="Drop" dropStyle="combo" dx="16" fmlaLink="$T$86" fmlaRange="$AM$21:$AM$24" val="0"/>
</file>

<file path=xl/ctrlProps/ctrlProp619.xml><?xml version="1.0" encoding="utf-8"?>
<formControlPr xmlns="http://schemas.microsoft.com/office/spreadsheetml/2009/9/main" objectType="Drop" dropStyle="combo" dx="16" fmlaLink="$T$87" fmlaRange="$AM$21:$AM$24" val="0"/>
</file>

<file path=xl/ctrlProps/ctrlProp620.xml><?xml version="1.0" encoding="utf-8"?>
<formControlPr xmlns="http://schemas.microsoft.com/office/spreadsheetml/2009/9/main" objectType="Drop" dropStyle="combo" dx="16" fmlaLink="$T$88" fmlaRange="$AM$21:$AM$24" val="0"/>
</file>

<file path=xl/ctrlProps/ctrlProp621.xml><?xml version="1.0" encoding="utf-8"?>
<formControlPr xmlns="http://schemas.microsoft.com/office/spreadsheetml/2009/9/main" objectType="Drop" dropStyle="combo" dx="16" fmlaLink="$T$89" fmlaRange="$AM$21:$AM$24" val="0"/>
</file>

<file path=xl/ctrlProps/ctrlProp622.xml><?xml version="1.0" encoding="utf-8"?>
<formControlPr xmlns="http://schemas.microsoft.com/office/spreadsheetml/2009/9/main" objectType="Drop" dropStyle="combo" dx="16" fmlaLink="$T$90" fmlaRange="$AM$21:$AM$24" val="0"/>
</file>

<file path=xl/ctrlProps/ctrlProp623.xml><?xml version="1.0" encoding="utf-8"?>
<formControlPr xmlns="http://schemas.microsoft.com/office/spreadsheetml/2009/9/main" objectType="Drop" dropStyle="combo" dx="16" fmlaLink="$T$91" fmlaRange="$AM$21:$AM$24" val="0"/>
</file>

<file path=xl/ctrlProps/ctrlProp624.xml><?xml version="1.0" encoding="utf-8"?>
<formControlPr xmlns="http://schemas.microsoft.com/office/spreadsheetml/2009/9/main" objectType="Drop" dropStyle="combo" dx="16" fmlaLink="$S$86" fmlaRange="$AL$21:$AL$24" val="0"/>
</file>

<file path=xl/ctrlProps/ctrlProp625.xml><?xml version="1.0" encoding="utf-8"?>
<formControlPr xmlns="http://schemas.microsoft.com/office/spreadsheetml/2009/9/main" objectType="Drop" dropStyle="combo" dx="16" fmlaLink="$S$87" fmlaRange="$AL$21:$AL$24" val="0"/>
</file>

<file path=xl/ctrlProps/ctrlProp626.xml><?xml version="1.0" encoding="utf-8"?>
<formControlPr xmlns="http://schemas.microsoft.com/office/spreadsheetml/2009/9/main" objectType="Drop" dropStyle="combo" dx="16" fmlaLink="$S$88" fmlaRange="$AL$21:$AL$24" val="0"/>
</file>

<file path=xl/ctrlProps/ctrlProp627.xml><?xml version="1.0" encoding="utf-8"?>
<formControlPr xmlns="http://schemas.microsoft.com/office/spreadsheetml/2009/9/main" objectType="Drop" dropStyle="combo" dx="16" fmlaLink="$S$89" fmlaRange="$AL$21:$AL$24" val="0"/>
</file>

<file path=xl/ctrlProps/ctrlProp628.xml><?xml version="1.0" encoding="utf-8"?>
<formControlPr xmlns="http://schemas.microsoft.com/office/spreadsheetml/2009/9/main" objectType="Drop" dropStyle="combo" dx="16" fmlaLink="$S$91" fmlaRange="$AL$21:$AL$24" val="0"/>
</file>

<file path=xl/ctrlProps/ctrlProp629.xml><?xml version="1.0" encoding="utf-8"?>
<formControlPr xmlns="http://schemas.microsoft.com/office/spreadsheetml/2009/9/main" objectType="Drop" dropStyle="combo" dx="16" fmlaLink="$S$90" fmlaRange="$AL$21:$AL$24" val="0"/>
</file>

<file path=xl/ctrlProps/ctrlProp630.xml><?xml version="1.0" encoding="utf-8"?>
<formControlPr xmlns="http://schemas.microsoft.com/office/spreadsheetml/2009/9/main" objectType="Drop" dropLines="12" dropStyle="combo" dx="16" fmlaLink="$Q$92" fmlaRange="'Módulo 1'!$AG$23:$AG$39" val="0"/>
</file>

<file path=xl/ctrlProps/ctrlProp631.xml><?xml version="1.0" encoding="utf-8"?>
<formControlPr xmlns="http://schemas.microsoft.com/office/spreadsheetml/2009/9/main" objectType="Drop" dropStyle="combo" dx="16" fmlaLink="$T$92" fmlaRange="$AM$21:$AM$24" val="0"/>
</file>

<file path=xl/ctrlProps/ctrlProp632.xml><?xml version="1.0" encoding="utf-8"?>
<formControlPr xmlns="http://schemas.microsoft.com/office/spreadsheetml/2009/9/main" objectType="Drop" dropStyle="combo" dx="16" fmlaLink="$S$92" fmlaRange="$AL$21:$AL$24" val="0"/>
</file>

<file path=xl/ctrlProps/ctrlProp633.xml><?xml version="1.0" encoding="utf-8"?>
<formControlPr xmlns="http://schemas.microsoft.com/office/spreadsheetml/2009/9/main" objectType="Drop" dropLines="12" dropStyle="combo" dx="16" fmlaLink="$Q$93" fmlaRange="'Módulo 1'!$AG$23:$AG$39" val="0"/>
</file>

<file path=xl/ctrlProps/ctrlProp634.xml><?xml version="1.0" encoding="utf-8"?>
<formControlPr xmlns="http://schemas.microsoft.com/office/spreadsheetml/2009/9/main" objectType="Drop" dropStyle="combo" dx="16" fmlaLink="$T$93" fmlaRange="$AM$21:$AM$24" val="0"/>
</file>

<file path=xl/ctrlProps/ctrlProp635.xml><?xml version="1.0" encoding="utf-8"?>
<formControlPr xmlns="http://schemas.microsoft.com/office/spreadsheetml/2009/9/main" objectType="Drop" dropStyle="combo" dx="16" fmlaLink="$S$93" fmlaRange="$AL$21:$AL$24" val="0"/>
</file>

<file path=xl/ctrlProps/ctrlProp636.xml><?xml version="1.0" encoding="utf-8"?>
<formControlPr xmlns="http://schemas.microsoft.com/office/spreadsheetml/2009/9/main" objectType="Drop" dropLines="12" dropStyle="combo" dx="16" fmlaLink="$Q$94" fmlaRange="'Módulo 1'!$AG$23:$AG$39" val="0"/>
</file>

<file path=xl/ctrlProps/ctrlProp637.xml><?xml version="1.0" encoding="utf-8"?>
<formControlPr xmlns="http://schemas.microsoft.com/office/spreadsheetml/2009/9/main" objectType="Drop" dropStyle="combo" dx="16" fmlaLink="$T$94" fmlaRange="$AM$21:$AM$24" val="0"/>
</file>

<file path=xl/ctrlProps/ctrlProp638.xml><?xml version="1.0" encoding="utf-8"?>
<formControlPr xmlns="http://schemas.microsoft.com/office/spreadsheetml/2009/9/main" objectType="Button" lockText="1"/>
</file>

<file path=xl/ctrlProps/ctrlProp639.xml><?xml version="1.0" encoding="utf-8"?>
<formControlPr xmlns="http://schemas.microsoft.com/office/spreadsheetml/2009/9/main" objectType="Button" lockText="1"/>
</file>

<file path=xl/ctrlProps/ctrlProp640.xml><?xml version="1.0" encoding="utf-8"?>
<formControlPr xmlns="http://schemas.microsoft.com/office/spreadsheetml/2009/9/main" objectType="Button" lockText="1"/>
</file>

<file path=xl/ctrlProps/ctrlProp641.xml><?xml version="1.0" encoding="utf-8"?>
<formControlPr xmlns="http://schemas.microsoft.com/office/spreadsheetml/2009/9/main" objectType="Button" lockText="1"/>
</file>

<file path=xl/ctrlProps/ctrlProp642.xml><?xml version="1.0" encoding="utf-8"?>
<formControlPr xmlns="http://schemas.microsoft.com/office/spreadsheetml/2009/9/main" objectType="Button" lockText="1"/>
</file>

<file path=xl/ctrlProps/ctrlProp643.xml><?xml version="1.0" encoding="utf-8"?>
<formControlPr xmlns="http://schemas.microsoft.com/office/spreadsheetml/2009/9/main" objectType="Button" lockText="1"/>
</file>

<file path=xl/ctrlProps/ctrlProp644.xml><?xml version="1.0" encoding="utf-8"?>
<formControlPr xmlns="http://schemas.microsoft.com/office/spreadsheetml/2009/9/main" objectType="Button" lockText="1"/>
</file>

<file path=xl/ctrlProps/ctrlProp645.xml><?xml version="1.0" encoding="utf-8"?>
<formControlPr xmlns="http://schemas.microsoft.com/office/spreadsheetml/2009/9/main" objectType="Button" lockText="1"/>
</file>

<file path=xl/ctrlProps/ctrlProp646.xml><?xml version="1.0" encoding="utf-8"?>
<formControlPr xmlns="http://schemas.microsoft.com/office/spreadsheetml/2009/9/main" objectType="GBox"/>
</file>

<file path=xl/ctrlProps/ctrlProp647.xml><?xml version="1.0" encoding="utf-8"?>
<formControlPr xmlns="http://schemas.microsoft.com/office/spreadsheetml/2009/9/main" objectType="Radio" lockText="1"/>
</file>

<file path=xl/ctrlProps/ctrlProp648.xml><?xml version="1.0" encoding="utf-8"?>
<formControlPr xmlns="http://schemas.microsoft.com/office/spreadsheetml/2009/9/main" objectType="Radio" lockText="1"/>
</file>

<file path=xl/ctrlProps/ctrlProp649.xml><?xml version="1.0" encoding="utf-8"?>
<formControlPr xmlns="http://schemas.microsoft.com/office/spreadsheetml/2009/9/main" objectType="Radio" lockText="1"/>
</file>

<file path=xl/ctrlProps/ctrlProp650.xml><?xml version="1.0" encoding="utf-8"?>
<formControlPr xmlns="http://schemas.microsoft.com/office/spreadsheetml/2009/9/main" objectType="Radio" lockText="1"/>
</file>

<file path=xl/ctrlProps/ctrlProp651.xml><?xml version="1.0" encoding="utf-8"?>
<formControlPr xmlns="http://schemas.microsoft.com/office/spreadsheetml/2009/9/main" objectType="Radio" lockText="1"/>
</file>

<file path=xl/ctrlProps/ctrlProp652.xml><?xml version="1.0" encoding="utf-8"?>
<formControlPr xmlns="http://schemas.microsoft.com/office/spreadsheetml/2009/9/main" objectType="Radio" firstButton="1" fmlaLink="$Q$70" lockText="1"/>
</file>

<file path=xl/ctrlProps/ctrlProp653.xml><?xml version="1.0" encoding="utf-8"?>
<formControlPr xmlns="http://schemas.microsoft.com/office/spreadsheetml/2009/9/main" objectType="Radio" lockText="1"/>
</file>

<file path=xl/ctrlProps/ctrlProp654.xml><?xml version="1.0" encoding="utf-8"?>
<formControlPr xmlns="http://schemas.microsoft.com/office/spreadsheetml/2009/9/main" objectType="Radio" lockText="1"/>
</file>

<file path=xl/ctrlProps/ctrlProp655.xml><?xml version="1.0" encoding="utf-8"?>
<formControlPr xmlns="http://schemas.microsoft.com/office/spreadsheetml/2009/9/main" objectType="GBox"/>
</file>

<file path=xl/ctrlProps/ctrlProp656.xml><?xml version="1.0" encoding="utf-8"?>
<formControlPr xmlns="http://schemas.microsoft.com/office/spreadsheetml/2009/9/main" objectType="Radio" lockText="1"/>
</file>

<file path=xl/ctrlProps/ctrlProp657.xml><?xml version="1.0" encoding="utf-8"?>
<formControlPr xmlns="http://schemas.microsoft.com/office/spreadsheetml/2009/9/main" objectType="Radio" lockText="1"/>
</file>

<file path=xl/ctrlProps/ctrlProp658.xml><?xml version="1.0" encoding="utf-8"?>
<formControlPr xmlns="http://schemas.microsoft.com/office/spreadsheetml/2009/9/main" objectType="Radio" lockText="1"/>
</file>

<file path=xl/ctrlProps/ctrlProp659.xml><?xml version="1.0" encoding="utf-8"?>
<formControlPr xmlns="http://schemas.microsoft.com/office/spreadsheetml/2009/9/main" objectType="Radio" lockText="1"/>
</file>

<file path=xl/ctrlProps/ctrlProp660.xml><?xml version="1.0" encoding="utf-8"?>
<formControlPr xmlns="http://schemas.microsoft.com/office/spreadsheetml/2009/9/main" objectType="Radio" lockText="1"/>
</file>

<file path=xl/ctrlProps/ctrlProp661.xml><?xml version="1.0" encoding="utf-8"?>
<formControlPr xmlns="http://schemas.microsoft.com/office/spreadsheetml/2009/9/main" objectType="Radio" lockText="1"/>
</file>

<file path=xl/ctrlProps/ctrlProp662.xml><?xml version="1.0" encoding="utf-8"?>
<formControlPr xmlns="http://schemas.microsoft.com/office/spreadsheetml/2009/9/main" objectType="Radio" lockText="1"/>
</file>

<file path=xl/ctrlProps/ctrlProp663.xml><?xml version="1.0" encoding="utf-8"?>
<formControlPr xmlns="http://schemas.microsoft.com/office/spreadsheetml/2009/9/main" objectType="Radio" lockText="1"/>
</file>

<file path=xl/ctrlProps/ctrlProp664.xml><?xml version="1.0" encoding="utf-8"?>
<formControlPr xmlns="http://schemas.microsoft.com/office/spreadsheetml/2009/9/main" objectType="Radio" lockText="1"/>
</file>

<file path=xl/ctrlProps/ctrlProp665.xml><?xml version="1.0" encoding="utf-8"?>
<formControlPr xmlns="http://schemas.microsoft.com/office/spreadsheetml/2009/9/main" objectType="Radio" lockText="1"/>
</file>

<file path=xl/ctrlProps/ctrlProp666.xml><?xml version="1.0" encoding="utf-8"?>
<formControlPr xmlns="http://schemas.microsoft.com/office/spreadsheetml/2009/9/main" objectType="Radio" lockText="1"/>
</file>

<file path=xl/ctrlProps/ctrlProp667.xml><?xml version="1.0" encoding="utf-8"?>
<formControlPr xmlns="http://schemas.microsoft.com/office/spreadsheetml/2009/9/main" objectType="Radio" lockText="1"/>
</file>

<file path=xl/ctrlProps/ctrlProp668.xml><?xml version="1.0" encoding="utf-8"?>
<formControlPr xmlns="http://schemas.microsoft.com/office/spreadsheetml/2009/9/main" objectType="Radio" lockText="1"/>
</file>

<file path=xl/ctrlProps/ctrlProp669.xml><?xml version="1.0" encoding="utf-8"?>
<formControlPr xmlns="http://schemas.microsoft.com/office/spreadsheetml/2009/9/main" objectType="Radio" lockText="1"/>
</file>

<file path=xl/ctrlProps/ctrlProp670.xml><?xml version="1.0" encoding="utf-8"?>
<formControlPr xmlns="http://schemas.microsoft.com/office/spreadsheetml/2009/9/main" objectType="Radio" lockText="1"/>
</file>

<file path=xl/ctrlProps/ctrlProp671.xml><?xml version="1.0" encoding="utf-8"?>
<formControlPr xmlns="http://schemas.microsoft.com/office/spreadsheetml/2009/9/main" objectType="Radio" lockText="1"/>
</file>

<file path=xl/ctrlProps/ctrlProp672.xml><?xml version="1.0" encoding="utf-8"?>
<formControlPr xmlns="http://schemas.microsoft.com/office/spreadsheetml/2009/9/main" objectType="Radio" lockText="1"/>
</file>

<file path=xl/ctrlProps/ctrlProp673.xml><?xml version="1.0" encoding="utf-8"?>
<formControlPr xmlns="http://schemas.microsoft.com/office/spreadsheetml/2009/9/main" objectType="Radio" lockText="1"/>
</file>

<file path=xl/ctrlProps/ctrlProp674.xml><?xml version="1.0" encoding="utf-8"?>
<formControlPr xmlns="http://schemas.microsoft.com/office/spreadsheetml/2009/9/main" objectType="Radio" lockText="1"/>
</file>

<file path=xl/ctrlProps/ctrlProp675.xml><?xml version="1.0" encoding="utf-8"?>
<formControlPr xmlns="http://schemas.microsoft.com/office/spreadsheetml/2009/9/main" objectType="Radio" lockText="1"/>
</file>

<file path=xl/ctrlProps/ctrlProp676.xml><?xml version="1.0" encoding="utf-8"?>
<formControlPr xmlns="http://schemas.microsoft.com/office/spreadsheetml/2009/9/main" objectType="Radio" lockText="1"/>
</file>

<file path=xl/ctrlProps/ctrlProp677.xml><?xml version="1.0" encoding="utf-8"?>
<formControlPr xmlns="http://schemas.microsoft.com/office/spreadsheetml/2009/9/main" objectType="Radio" lockText="1"/>
</file>

<file path=xl/ctrlProps/ctrlProp678.xml><?xml version="1.0" encoding="utf-8"?>
<formControlPr xmlns="http://schemas.microsoft.com/office/spreadsheetml/2009/9/main" objectType="Radio" lockText="1"/>
</file>

<file path=xl/ctrlProps/ctrlProp679.xml><?xml version="1.0" encoding="utf-8"?>
<formControlPr xmlns="http://schemas.microsoft.com/office/spreadsheetml/2009/9/main" objectType="Radio" lockText="1"/>
</file>

<file path=xl/ctrlProps/ctrlProp680.xml><?xml version="1.0" encoding="utf-8"?>
<formControlPr xmlns="http://schemas.microsoft.com/office/spreadsheetml/2009/9/main" objectType="Radio" lockText="1"/>
</file>

<file path=xl/ctrlProps/ctrlProp681.xml><?xml version="1.0" encoding="utf-8"?>
<formControlPr xmlns="http://schemas.microsoft.com/office/spreadsheetml/2009/9/main" objectType="Radio" lockText="1"/>
</file>

<file path=xl/ctrlProps/ctrlProp682.xml><?xml version="1.0" encoding="utf-8"?>
<formControlPr xmlns="http://schemas.microsoft.com/office/spreadsheetml/2009/9/main" objectType="Radio" lockText="1"/>
</file>

<file path=xl/ctrlProps/ctrlProp683.xml><?xml version="1.0" encoding="utf-8"?>
<formControlPr xmlns="http://schemas.microsoft.com/office/spreadsheetml/2009/9/main" objectType="Radio" lockText="1"/>
</file>

<file path=xl/ctrlProps/ctrlProp684.xml><?xml version="1.0" encoding="utf-8"?>
<formControlPr xmlns="http://schemas.microsoft.com/office/spreadsheetml/2009/9/main" objectType="Radio" lockText="1"/>
</file>

<file path=xl/ctrlProps/ctrlProp685.xml><?xml version="1.0" encoding="utf-8"?>
<formControlPr xmlns="http://schemas.microsoft.com/office/spreadsheetml/2009/9/main" objectType="Radio" lockText="1"/>
</file>

<file path=xl/ctrlProps/ctrlProp686.xml><?xml version="1.0" encoding="utf-8"?>
<formControlPr xmlns="http://schemas.microsoft.com/office/spreadsheetml/2009/9/main" objectType="Radio" lockText="1"/>
</file>

<file path=xl/ctrlProps/ctrlProp687.xml><?xml version="1.0" encoding="utf-8"?>
<formControlPr xmlns="http://schemas.microsoft.com/office/spreadsheetml/2009/9/main" objectType="Radio" lockText="1"/>
</file>

<file path=xl/ctrlProps/ctrlProp688.xml><?xml version="1.0" encoding="utf-8"?>
<formControlPr xmlns="http://schemas.microsoft.com/office/spreadsheetml/2009/9/main" objectType="Radio" lockText="1"/>
</file>

<file path=xl/ctrlProps/ctrlProp689.xml><?xml version="1.0" encoding="utf-8"?>
<formControlPr xmlns="http://schemas.microsoft.com/office/spreadsheetml/2009/9/main" objectType="Radio" lockText="1"/>
</file>

<file path=xl/ctrlProps/ctrlProp690.xml><?xml version="1.0" encoding="utf-8"?>
<formControlPr xmlns="http://schemas.microsoft.com/office/spreadsheetml/2009/9/main" objectType="Radio" lockText="1"/>
</file>

<file path=xl/ctrlProps/ctrlProp691.xml><?xml version="1.0" encoding="utf-8"?>
<formControlPr xmlns="http://schemas.microsoft.com/office/spreadsheetml/2009/9/main" objectType="Radio" lockText="1"/>
</file>

<file path=xl/ctrlProps/ctrlProp692.xml><?xml version="1.0" encoding="utf-8"?>
<formControlPr xmlns="http://schemas.microsoft.com/office/spreadsheetml/2009/9/main" objectType="Radio" lockText="1"/>
</file>

<file path=xl/ctrlProps/ctrlProp693.xml><?xml version="1.0" encoding="utf-8"?>
<formControlPr xmlns="http://schemas.microsoft.com/office/spreadsheetml/2009/9/main" objectType="Radio" lockText="1"/>
</file>

<file path=xl/ctrlProps/ctrlProp694.xml><?xml version="1.0" encoding="utf-8"?>
<formControlPr xmlns="http://schemas.microsoft.com/office/spreadsheetml/2009/9/main" objectType="Radio" lockText="1"/>
</file>

<file path=xl/ctrlProps/ctrlProp695.xml><?xml version="1.0" encoding="utf-8"?>
<formControlPr xmlns="http://schemas.microsoft.com/office/spreadsheetml/2009/9/main" objectType="Radio" lockText="1"/>
</file>

<file path=xl/ctrlProps/ctrlProp696.xml><?xml version="1.0" encoding="utf-8"?>
<formControlPr xmlns="http://schemas.microsoft.com/office/spreadsheetml/2009/9/main" objectType="Radio" lockText="1"/>
</file>

<file path=xl/ctrlProps/ctrlProp697.xml><?xml version="1.0" encoding="utf-8"?>
<formControlPr xmlns="http://schemas.microsoft.com/office/spreadsheetml/2009/9/main" objectType="Radio" lockText="1"/>
</file>

<file path=xl/ctrlProps/ctrlProp698.xml><?xml version="1.0" encoding="utf-8"?>
<formControlPr xmlns="http://schemas.microsoft.com/office/spreadsheetml/2009/9/main" objectType="Radio" lockText="1"/>
</file>

<file path=xl/ctrlProps/ctrlProp699.xml><?xml version="1.0" encoding="utf-8"?>
<formControlPr xmlns="http://schemas.microsoft.com/office/spreadsheetml/2009/9/main" objectType="Radio" lockText="1"/>
</file>

<file path=xl/ctrlProps/ctrlProp700.xml><?xml version="1.0" encoding="utf-8"?>
<formControlPr xmlns="http://schemas.microsoft.com/office/spreadsheetml/2009/9/main" objectType="Radio" lockText="1"/>
</file>

<file path=xl/ctrlProps/ctrlProp701.xml><?xml version="1.0" encoding="utf-8"?>
<formControlPr xmlns="http://schemas.microsoft.com/office/spreadsheetml/2009/9/main" objectType="Radio" lockText="1"/>
</file>

<file path=xl/ctrlProps/ctrlProp702.xml><?xml version="1.0" encoding="utf-8"?>
<formControlPr xmlns="http://schemas.microsoft.com/office/spreadsheetml/2009/9/main" objectType="GBox"/>
</file>

<file path=xl/ctrlProps/ctrlProp703.xml><?xml version="1.0" encoding="utf-8"?>
<formControlPr xmlns="http://schemas.microsoft.com/office/spreadsheetml/2009/9/main" objectType="Radio" firstButton="1" fmlaLink="$Q$155" lockText="1"/>
</file>

<file path=xl/ctrlProps/ctrlProp704.xml><?xml version="1.0" encoding="utf-8"?>
<formControlPr xmlns="http://schemas.microsoft.com/office/spreadsheetml/2009/9/main" objectType="Radio" lockText="1"/>
</file>

<file path=xl/ctrlProps/ctrlProp705.xml><?xml version="1.0" encoding="utf-8"?>
<formControlPr xmlns="http://schemas.microsoft.com/office/spreadsheetml/2009/9/main" objectType="Radio" lockText="1"/>
</file>

<file path=xl/ctrlProps/ctrlProp706.xml><?xml version="1.0" encoding="utf-8"?>
<formControlPr xmlns="http://schemas.microsoft.com/office/spreadsheetml/2009/9/main" objectType="GBox"/>
</file>

<file path=xl/ctrlProps/ctrlProp707.xml><?xml version="1.0" encoding="utf-8"?>
<formControlPr xmlns="http://schemas.microsoft.com/office/spreadsheetml/2009/9/main" objectType="Radio" firstButton="1" fmlaLink="$Q$156" lockText="1"/>
</file>

<file path=xl/ctrlProps/ctrlProp708.xml><?xml version="1.0" encoding="utf-8"?>
<formControlPr xmlns="http://schemas.microsoft.com/office/spreadsheetml/2009/9/main" objectType="Radio" lockText="1"/>
</file>

<file path=xl/ctrlProps/ctrlProp709.xml><?xml version="1.0" encoding="utf-8"?>
<formControlPr xmlns="http://schemas.microsoft.com/office/spreadsheetml/2009/9/main" objectType="Radio" lockText="1"/>
</file>

<file path=xl/ctrlProps/ctrlProp710.xml><?xml version="1.0" encoding="utf-8"?>
<formControlPr xmlns="http://schemas.microsoft.com/office/spreadsheetml/2009/9/main" objectType="GBox"/>
</file>

<file path=xl/ctrlProps/ctrlProp711.xml><?xml version="1.0" encoding="utf-8"?>
<formControlPr xmlns="http://schemas.microsoft.com/office/spreadsheetml/2009/9/main" objectType="Radio" firstButton="1" fmlaLink="$Q$160" lockText="1"/>
</file>

<file path=xl/ctrlProps/ctrlProp712.xml><?xml version="1.0" encoding="utf-8"?>
<formControlPr xmlns="http://schemas.microsoft.com/office/spreadsheetml/2009/9/main" objectType="Radio" lockText="1"/>
</file>

<file path=xl/ctrlProps/ctrlProp713.xml><?xml version="1.0" encoding="utf-8"?>
<formControlPr xmlns="http://schemas.microsoft.com/office/spreadsheetml/2009/9/main" objectType="Radio" lockText="1"/>
</file>

<file path=xl/ctrlProps/ctrlProp714.xml><?xml version="1.0" encoding="utf-8"?>
<formControlPr xmlns="http://schemas.microsoft.com/office/spreadsheetml/2009/9/main" objectType="GBox"/>
</file>

<file path=xl/ctrlProps/ctrlProp715.xml><?xml version="1.0" encoding="utf-8"?>
<formControlPr xmlns="http://schemas.microsoft.com/office/spreadsheetml/2009/9/main" objectType="Radio" firstButton="1" fmlaLink="$Q$161" lockText="1"/>
</file>

<file path=xl/ctrlProps/ctrlProp716.xml><?xml version="1.0" encoding="utf-8"?>
<formControlPr xmlns="http://schemas.microsoft.com/office/spreadsheetml/2009/9/main" objectType="Radio" lockText="1"/>
</file>

<file path=xl/ctrlProps/ctrlProp717.xml><?xml version="1.0" encoding="utf-8"?>
<formControlPr xmlns="http://schemas.microsoft.com/office/spreadsheetml/2009/9/main" objectType="Radio" lockText="1"/>
</file>

<file path=xl/ctrlProps/ctrlProp718.xml><?xml version="1.0" encoding="utf-8"?>
<formControlPr xmlns="http://schemas.microsoft.com/office/spreadsheetml/2009/9/main" objectType="GBox"/>
</file>

<file path=xl/ctrlProps/ctrlProp719.xml><?xml version="1.0" encoding="utf-8"?>
<formControlPr xmlns="http://schemas.microsoft.com/office/spreadsheetml/2009/9/main" objectType="Radio" firstButton="1" fmlaLink="$Q$162" lockText="1"/>
</file>

<file path=xl/ctrlProps/ctrlProp720.xml><?xml version="1.0" encoding="utf-8"?>
<formControlPr xmlns="http://schemas.microsoft.com/office/spreadsheetml/2009/9/main" objectType="Radio" lockText="1"/>
</file>

<file path=xl/ctrlProps/ctrlProp721.xml><?xml version="1.0" encoding="utf-8"?>
<formControlPr xmlns="http://schemas.microsoft.com/office/spreadsheetml/2009/9/main" objectType="Radio" lockText="1"/>
</file>

<file path=xl/ctrlProps/ctrlProp722.xml><?xml version="1.0" encoding="utf-8"?>
<formControlPr xmlns="http://schemas.microsoft.com/office/spreadsheetml/2009/9/main" objectType="GBox"/>
</file>

<file path=xl/ctrlProps/ctrlProp723.xml><?xml version="1.0" encoding="utf-8"?>
<formControlPr xmlns="http://schemas.microsoft.com/office/spreadsheetml/2009/9/main" objectType="Radio" firstButton="1" fmlaLink="$Q$157" lockText="1"/>
</file>

<file path=xl/ctrlProps/ctrlProp724.xml><?xml version="1.0" encoding="utf-8"?>
<formControlPr xmlns="http://schemas.microsoft.com/office/spreadsheetml/2009/9/main" objectType="Radio" lockText="1"/>
</file>

<file path=xl/ctrlProps/ctrlProp725.xml><?xml version="1.0" encoding="utf-8"?>
<formControlPr xmlns="http://schemas.microsoft.com/office/spreadsheetml/2009/9/main" objectType="Radio" lockText="1"/>
</file>

<file path=xl/ctrlProps/ctrlProp726.xml><?xml version="1.0" encoding="utf-8"?>
<formControlPr xmlns="http://schemas.microsoft.com/office/spreadsheetml/2009/9/main" objectType="GBox"/>
</file>

<file path=xl/ctrlProps/ctrlProp727.xml><?xml version="1.0" encoding="utf-8"?>
<formControlPr xmlns="http://schemas.microsoft.com/office/spreadsheetml/2009/9/main" objectType="Radio" firstButton="1" fmlaLink="$Q$158" lockText="1"/>
</file>

<file path=xl/ctrlProps/ctrlProp728.xml><?xml version="1.0" encoding="utf-8"?>
<formControlPr xmlns="http://schemas.microsoft.com/office/spreadsheetml/2009/9/main" objectType="Radio" lockText="1"/>
</file>

<file path=xl/ctrlProps/ctrlProp729.xml><?xml version="1.0" encoding="utf-8"?>
<formControlPr xmlns="http://schemas.microsoft.com/office/spreadsheetml/2009/9/main" objectType="Radio" lockText="1"/>
</file>

<file path=xl/ctrlProps/ctrlProp730.xml><?xml version="1.0" encoding="utf-8"?>
<formControlPr xmlns="http://schemas.microsoft.com/office/spreadsheetml/2009/9/main" objectType="GBox"/>
</file>

<file path=xl/ctrlProps/ctrlProp731.xml><?xml version="1.0" encoding="utf-8"?>
<formControlPr xmlns="http://schemas.microsoft.com/office/spreadsheetml/2009/9/main" objectType="Radio" firstButton="1" fmlaLink="$Q$159" lockText="1"/>
</file>

<file path=xl/ctrlProps/ctrlProp732.xml><?xml version="1.0" encoding="utf-8"?>
<formControlPr xmlns="http://schemas.microsoft.com/office/spreadsheetml/2009/9/main" objectType="Radio" lockText="1"/>
</file>

<file path=xl/ctrlProps/ctrlProp733.xml><?xml version="1.0" encoding="utf-8"?>
<formControlPr xmlns="http://schemas.microsoft.com/office/spreadsheetml/2009/9/main" objectType="Radio" lockText="1"/>
</file>

<file path=xl/ctrlProps/ctrlProp734.xml><?xml version="1.0" encoding="utf-8"?>
<formControlPr xmlns="http://schemas.microsoft.com/office/spreadsheetml/2009/9/main" objectType="Drop" dropLines="12" dropStyle="combo" dx="16" fmlaLink="$Q$185" fmlaRange="'Módulo 1'!$AG$23:$AG$39" val="0"/>
</file>

<file path=xl/ctrlProps/ctrlProp735.xml><?xml version="1.0" encoding="utf-8"?>
<formControlPr xmlns="http://schemas.microsoft.com/office/spreadsheetml/2009/9/main" objectType="Drop" dropLines="12" dropStyle="combo" dx="16" fmlaLink="$Q$186" fmlaRange="'Módulo 1'!$AG$23:$AG$39" val="0"/>
</file>

<file path=xl/ctrlProps/ctrlProp736.xml><?xml version="1.0" encoding="utf-8"?>
<formControlPr xmlns="http://schemas.microsoft.com/office/spreadsheetml/2009/9/main" objectType="Drop" dropLines="12" dropStyle="combo" dx="16" fmlaLink="$Q$187" fmlaRange="'Módulo 1'!$AG$23:$AG$39" val="0"/>
</file>

<file path=xl/ctrlProps/ctrlProp737.xml><?xml version="1.0" encoding="utf-8"?>
<formControlPr xmlns="http://schemas.microsoft.com/office/spreadsheetml/2009/9/main" objectType="Drop" dropLines="12" dropStyle="combo" dx="16" fmlaLink="$Q$188" fmlaRange="'Módulo 1'!$AG$23:$AG$39" val="0"/>
</file>

<file path=xl/ctrlProps/ctrlProp738.xml><?xml version="1.0" encoding="utf-8"?>
<formControlPr xmlns="http://schemas.microsoft.com/office/spreadsheetml/2009/9/main" objectType="Drop" dropStyle="combo" dx="16" fmlaLink="$S$185" fmlaRange="$AL$21:$AL$24" val="0"/>
</file>

<file path=xl/ctrlProps/ctrlProp739.xml><?xml version="1.0" encoding="utf-8"?>
<formControlPr xmlns="http://schemas.microsoft.com/office/spreadsheetml/2009/9/main" objectType="Drop" dropStyle="combo" dx="16" fmlaLink="$S$186" fmlaRange="$AL$21:$AL$24" val="0"/>
</file>

<file path=xl/ctrlProps/ctrlProp740.xml><?xml version="1.0" encoding="utf-8"?>
<formControlPr xmlns="http://schemas.microsoft.com/office/spreadsheetml/2009/9/main" objectType="Drop" dropStyle="combo" dx="16" fmlaLink="$S$187" fmlaRange="$AL$21:$AL$24" val="0"/>
</file>

<file path=xl/ctrlProps/ctrlProp741.xml><?xml version="1.0" encoding="utf-8"?>
<formControlPr xmlns="http://schemas.microsoft.com/office/spreadsheetml/2009/9/main" objectType="Drop" dropStyle="combo" dx="16" fmlaLink="$S$188" fmlaRange="$AL$21:$AL$24" val="0"/>
</file>

<file path=xl/ctrlProps/ctrlProp742.xml><?xml version="1.0" encoding="utf-8"?>
<formControlPr xmlns="http://schemas.microsoft.com/office/spreadsheetml/2009/9/main" objectType="Drop" dropStyle="combo" dx="16" fmlaLink="$T$185" fmlaRange="$AM$21:$AM$24" val="0"/>
</file>

<file path=xl/ctrlProps/ctrlProp743.xml><?xml version="1.0" encoding="utf-8"?>
<formControlPr xmlns="http://schemas.microsoft.com/office/spreadsheetml/2009/9/main" objectType="Drop" dropStyle="combo" dx="16" fmlaLink="$T$186" fmlaRange="$AM$21:$AM$24" val="0"/>
</file>

<file path=xl/ctrlProps/ctrlProp744.xml><?xml version="1.0" encoding="utf-8"?>
<formControlPr xmlns="http://schemas.microsoft.com/office/spreadsheetml/2009/9/main" objectType="Drop" dropStyle="combo" dx="16" fmlaLink="$T$187" fmlaRange="$AM$21:$AM$24" val="0"/>
</file>

<file path=xl/ctrlProps/ctrlProp745.xml><?xml version="1.0" encoding="utf-8"?>
<formControlPr xmlns="http://schemas.microsoft.com/office/spreadsheetml/2009/9/main" objectType="Drop" dropStyle="combo" dx="16" fmlaLink="$T$188" fmlaRange="$AM$21:$AM$24" val="0"/>
</file>

<file path=xl/ctrlProps/ctrlProp746.xml><?xml version="1.0" encoding="utf-8"?>
<formControlPr xmlns="http://schemas.microsoft.com/office/spreadsheetml/2009/9/main" objectType="Drop" dropLines="12" dropStyle="combo" dx="16" fmlaLink="$Q$199" fmlaRange="'Módulo 1'!$AG$23:$AG$39" val="0"/>
</file>

<file path=xl/ctrlProps/ctrlProp747.xml><?xml version="1.0" encoding="utf-8"?>
<formControlPr xmlns="http://schemas.microsoft.com/office/spreadsheetml/2009/9/main" objectType="Drop" dropLines="12" dropStyle="combo" dx="16" fmlaLink="$Q$200" fmlaRange="'Módulo 1'!$AG$23:$AG$39" val="0"/>
</file>

<file path=xl/ctrlProps/ctrlProp748.xml><?xml version="1.0" encoding="utf-8"?>
<formControlPr xmlns="http://schemas.microsoft.com/office/spreadsheetml/2009/9/main" objectType="Drop" dropLines="12" dropStyle="combo" dx="16" fmlaLink="$Q$201" fmlaRange="'Módulo 1'!$AG$23:$AG$39" val="0"/>
</file>

<file path=xl/ctrlProps/ctrlProp749.xml><?xml version="1.0" encoding="utf-8"?>
<formControlPr xmlns="http://schemas.microsoft.com/office/spreadsheetml/2009/9/main" objectType="Drop" dropLines="12" dropStyle="combo" dx="16" fmlaLink="$Q$202" fmlaRange="'Módulo 1'!$AG$23:$AG$39" val="0"/>
</file>

<file path=xl/ctrlProps/ctrlProp750.xml><?xml version="1.0" encoding="utf-8"?>
<formControlPr xmlns="http://schemas.microsoft.com/office/spreadsheetml/2009/9/main" objectType="Drop" dropLines="12" dropStyle="combo" dx="16" fmlaLink="$Q$203" fmlaRange="'Módulo 1'!$AG$23:$AG$39" val="0"/>
</file>

<file path=xl/ctrlProps/ctrlProp751.xml><?xml version="1.0" encoding="utf-8"?>
<formControlPr xmlns="http://schemas.microsoft.com/office/spreadsheetml/2009/9/main" objectType="Drop" dropLines="12" dropStyle="combo" dx="16" fmlaLink="$Q$204" fmlaRange="'Módulo 1'!$AG$23:$AG$39" val="0"/>
</file>

<file path=xl/ctrlProps/ctrlProp752.xml><?xml version="1.0" encoding="utf-8"?>
<formControlPr xmlns="http://schemas.microsoft.com/office/spreadsheetml/2009/9/main" objectType="Drop" dropStyle="combo" dx="16" fmlaLink="$S$199" fmlaRange="$AO$21:$AO$24" val="0"/>
</file>

<file path=xl/ctrlProps/ctrlProp753.xml><?xml version="1.0" encoding="utf-8"?>
<formControlPr xmlns="http://schemas.microsoft.com/office/spreadsheetml/2009/9/main" objectType="Drop" dropStyle="combo" dx="16" fmlaLink="$S$200" fmlaRange="$AO$21:$AO$24" val="0"/>
</file>

<file path=xl/ctrlProps/ctrlProp754.xml><?xml version="1.0" encoding="utf-8"?>
<formControlPr xmlns="http://schemas.microsoft.com/office/spreadsheetml/2009/9/main" objectType="Drop" dropStyle="combo" dx="16" fmlaLink="$S$201" fmlaRange="$AO$21:$AO$24" val="0"/>
</file>

<file path=xl/ctrlProps/ctrlProp755.xml><?xml version="1.0" encoding="utf-8"?>
<formControlPr xmlns="http://schemas.microsoft.com/office/spreadsheetml/2009/9/main" objectType="Drop" dropStyle="combo" dx="16" fmlaLink="$S$202" fmlaRange="$AO$21:$AO$24" val="0"/>
</file>

<file path=xl/ctrlProps/ctrlProp756.xml><?xml version="1.0" encoding="utf-8"?>
<formControlPr xmlns="http://schemas.microsoft.com/office/spreadsheetml/2009/9/main" objectType="Drop" dropStyle="combo" dx="16" fmlaLink="$S$203" fmlaRange="$AO$21:$AO$24" val="0"/>
</file>

<file path=xl/ctrlProps/ctrlProp757.xml><?xml version="1.0" encoding="utf-8"?>
<formControlPr xmlns="http://schemas.microsoft.com/office/spreadsheetml/2009/9/main" objectType="Drop" dropStyle="combo" dx="16" fmlaLink="$S$204" fmlaRange="$AO$21:$AO$24" val="0"/>
</file>

<file path=xl/ctrlProps/ctrlProp758.xml><?xml version="1.0" encoding="utf-8"?>
<formControlPr xmlns="http://schemas.microsoft.com/office/spreadsheetml/2009/9/main" objectType="Drop" dropStyle="combo" dx="16" fmlaLink="$T$199" fmlaRange="$AM$21:$AM$24" val="0"/>
</file>

<file path=xl/ctrlProps/ctrlProp759.xml><?xml version="1.0" encoding="utf-8"?>
<formControlPr xmlns="http://schemas.microsoft.com/office/spreadsheetml/2009/9/main" objectType="Drop" dropStyle="combo" dx="16" fmlaLink="$T$200" fmlaRange="$AM$21:$AM$24" val="0"/>
</file>

<file path=xl/ctrlProps/ctrlProp760.xml><?xml version="1.0" encoding="utf-8"?>
<formControlPr xmlns="http://schemas.microsoft.com/office/spreadsheetml/2009/9/main" objectType="Drop" dropStyle="combo" dx="16" fmlaLink="$T$201" fmlaRange="$AM$21:$AM$24" val="0"/>
</file>

<file path=xl/ctrlProps/ctrlProp761.xml><?xml version="1.0" encoding="utf-8"?>
<formControlPr xmlns="http://schemas.microsoft.com/office/spreadsheetml/2009/9/main" objectType="Drop" dropStyle="combo" dx="16" fmlaLink="$T$202" fmlaRange="$AM$21:$AM$24" val="0"/>
</file>

<file path=xl/ctrlProps/ctrlProp762.xml><?xml version="1.0" encoding="utf-8"?>
<formControlPr xmlns="http://schemas.microsoft.com/office/spreadsheetml/2009/9/main" objectType="Drop" dropStyle="combo" dx="16" fmlaLink="$T$203" fmlaRange="$AM$21:$AM$24" val="0"/>
</file>

<file path=xl/ctrlProps/ctrlProp763.xml><?xml version="1.0" encoding="utf-8"?>
<formControlPr xmlns="http://schemas.microsoft.com/office/spreadsheetml/2009/9/main" objectType="Drop" dropStyle="combo" dx="16" fmlaLink="$T$204" fmlaRange="$AM$21:$AM$24" val="0"/>
</file>

<file path=xl/ctrlProps/ctrlProp764.xml><?xml version="1.0" encoding="utf-8"?>
<formControlPr xmlns="http://schemas.microsoft.com/office/spreadsheetml/2009/9/main" objectType="GBox"/>
</file>

<file path=xl/ctrlProps/ctrlProp765.xml><?xml version="1.0" encoding="utf-8"?>
<formControlPr xmlns="http://schemas.microsoft.com/office/spreadsheetml/2009/9/main" objectType="Radio" firstButton="1" fmlaLink="$Q$67" lockText="1"/>
</file>

<file path=xl/ctrlProps/ctrlProp766.xml><?xml version="1.0" encoding="utf-8"?>
<formControlPr xmlns="http://schemas.microsoft.com/office/spreadsheetml/2009/9/main" objectType="Radio" lockText="1"/>
</file>

<file path=xl/ctrlProps/ctrlProp767.xml><?xml version="1.0" encoding="utf-8"?>
<formControlPr xmlns="http://schemas.microsoft.com/office/spreadsheetml/2009/9/main" objectType="Radio" lockText="1"/>
</file>

<file path=xl/ctrlProps/ctrlProp768.xml><?xml version="1.0" encoding="utf-8"?>
<formControlPr xmlns="http://schemas.microsoft.com/office/spreadsheetml/2009/9/main" objectType="GBox"/>
</file>

<file path=xl/ctrlProps/ctrlProp769.xml><?xml version="1.0" encoding="utf-8"?>
<formControlPr xmlns="http://schemas.microsoft.com/office/spreadsheetml/2009/9/main" objectType="Radio" firstButton="1" fmlaLink="$Q$71" lockText="1"/>
</file>

<file path=xl/ctrlProps/ctrlProp770.xml><?xml version="1.0" encoding="utf-8"?>
<formControlPr xmlns="http://schemas.microsoft.com/office/spreadsheetml/2009/9/main" objectType="Radio" lockText="1"/>
</file>

<file path=xl/ctrlProps/ctrlProp771.xml><?xml version="1.0" encoding="utf-8"?>
<formControlPr xmlns="http://schemas.microsoft.com/office/spreadsheetml/2009/9/main" objectType="Radio" lockText="1"/>
</file>

<file path=xl/ctrlProps/ctrlProp772.xml><?xml version="1.0" encoding="utf-8"?>
<formControlPr xmlns="http://schemas.microsoft.com/office/spreadsheetml/2009/9/main" objectType="GBox"/>
</file>

<file path=xl/ctrlProps/ctrlProp773.xml><?xml version="1.0" encoding="utf-8"?>
<formControlPr xmlns="http://schemas.microsoft.com/office/spreadsheetml/2009/9/main" objectType="Radio" firstButton="1" fmlaLink="$Q$163" lockText="1"/>
</file>

<file path=xl/ctrlProps/ctrlProp774.xml><?xml version="1.0" encoding="utf-8"?>
<formControlPr xmlns="http://schemas.microsoft.com/office/spreadsheetml/2009/9/main" objectType="Radio" lockText="1"/>
</file>

<file path=xl/ctrlProps/ctrlProp775.xml><?xml version="1.0" encoding="utf-8"?>
<formControlPr xmlns="http://schemas.microsoft.com/office/spreadsheetml/2009/9/main" objectType="Radio" lockText="1"/>
</file>

<file path=xl/ctrlProps/ctrlProp776.xml><?xml version="1.0" encoding="utf-8"?>
<formControlPr xmlns="http://schemas.microsoft.com/office/spreadsheetml/2009/9/main" objectType="GBox"/>
</file>

<file path=xl/ctrlProps/ctrlProp777.xml><?xml version="1.0" encoding="utf-8"?>
<formControlPr xmlns="http://schemas.microsoft.com/office/spreadsheetml/2009/9/main" objectType="Radio" firstButton="1" fmlaLink="$Q$351" lockText="1"/>
</file>

<file path=xl/ctrlProps/ctrlProp778.xml><?xml version="1.0" encoding="utf-8"?>
<formControlPr xmlns="http://schemas.microsoft.com/office/spreadsheetml/2009/9/main" objectType="Radio" lockText="1"/>
</file>

<file path=xl/ctrlProps/ctrlProp779.xml><?xml version="1.0" encoding="utf-8"?>
<formControlPr xmlns="http://schemas.microsoft.com/office/spreadsheetml/2009/9/main" objectType="Radio" lockText="1"/>
</file>

<file path=xl/ctrlProps/ctrlProp780.xml><?xml version="1.0" encoding="utf-8"?>
<formControlPr xmlns="http://schemas.microsoft.com/office/spreadsheetml/2009/9/main" objectType="GBox"/>
</file>

<file path=xl/ctrlProps/ctrlProp781.xml><?xml version="1.0" encoding="utf-8"?>
<formControlPr xmlns="http://schemas.microsoft.com/office/spreadsheetml/2009/9/main" objectType="Radio" firstButton="1" fmlaLink="$Q$455" lockText="1"/>
</file>

<file path=xl/ctrlProps/ctrlProp782.xml><?xml version="1.0" encoding="utf-8"?>
<formControlPr xmlns="http://schemas.microsoft.com/office/spreadsheetml/2009/9/main" objectType="Radio" lockText="1"/>
</file>

<file path=xl/ctrlProps/ctrlProp783.xml><?xml version="1.0" encoding="utf-8"?>
<formControlPr xmlns="http://schemas.microsoft.com/office/spreadsheetml/2009/9/main" objectType="Radio" lockText="1"/>
</file>

<file path=xl/ctrlProps/ctrlProp784.xml><?xml version="1.0" encoding="utf-8"?>
<formControlPr xmlns="http://schemas.microsoft.com/office/spreadsheetml/2009/9/main" objectType="GBox"/>
</file>

<file path=xl/ctrlProps/ctrlProp785.xml><?xml version="1.0" encoding="utf-8"?>
<formControlPr xmlns="http://schemas.microsoft.com/office/spreadsheetml/2009/9/main" objectType="Radio" firstButton="1" fmlaLink="$Q$458" lockText="1"/>
</file>

<file path=xl/ctrlProps/ctrlProp786.xml><?xml version="1.0" encoding="utf-8"?>
<formControlPr xmlns="http://schemas.microsoft.com/office/spreadsheetml/2009/9/main" objectType="Radio" lockText="1"/>
</file>

<file path=xl/ctrlProps/ctrlProp787.xml><?xml version="1.0" encoding="utf-8"?>
<formControlPr xmlns="http://schemas.microsoft.com/office/spreadsheetml/2009/9/main" objectType="Radio" lockText="1"/>
</file>

<file path=xl/ctrlProps/ctrlProp788.xml><?xml version="1.0" encoding="utf-8"?>
<formControlPr xmlns="http://schemas.microsoft.com/office/spreadsheetml/2009/9/main" objectType="Drop" dropLines="12" dropStyle="combo" dx="16" fmlaLink="$Q$105" fmlaRange="'Módulo 1'!$AG$23:$AG$39" val="0"/>
</file>

<file path=xl/ctrlProps/ctrlProp789.xml><?xml version="1.0" encoding="utf-8"?>
<formControlPr xmlns="http://schemas.microsoft.com/office/spreadsheetml/2009/9/main" objectType="Drop" dropStyle="combo" dx="16" fmlaLink="$T$105" fmlaRange="$AM$21:$AM$24" val="0"/>
</file>

<file path=xl/ctrlProps/ctrlProp790.xml><?xml version="1.0" encoding="utf-8"?>
<formControlPr xmlns="http://schemas.microsoft.com/office/spreadsheetml/2009/9/main" objectType="Drop" dropStyle="combo" dx="16" fmlaLink="$S$105" fmlaRange="$AO$21:$AO$24" val="0"/>
</file>

<file path=xl/ctrlProps/ctrlProp791.xml><?xml version="1.0" encoding="utf-8"?>
<formControlPr xmlns="http://schemas.microsoft.com/office/spreadsheetml/2009/9/main" objectType="Drop" dropLines="12" dropStyle="combo" dx="16" fmlaLink="$Q$104" fmlaRange="'Módulo 1'!$AG$23:$AG$39" val="0"/>
</file>

<file path=xl/ctrlProps/ctrlProp792.xml><?xml version="1.0" encoding="utf-8"?>
<formControlPr xmlns="http://schemas.microsoft.com/office/spreadsheetml/2009/9/main" objectType="Drop" dropStyle="combo" dx="16" fmlaLink="$T$104" fmlaRange="$AM$21:$AM$24" val="0"/>
</file>

<file path=xl/ctrlProps/ctrlProp793.xml><?xml version="1.0" encoding="utf-8"?>
<formControlPr xmlns="http://schemas.microsoft.com/office/spreadsheetml/2009/9/main" objectType="Drop" dropStyle="combo" dx="16" fmlaLink="$S$104" fmlaRange="$AO$21:$AO$24" val="0"/>
</file>

<file path=xl/ctrlProps/ctrlProp794.xml><?xml version="1.0" encoding="utf-8"?>
<formControlPr xmlns="http://schemas.microsoft.com/office/spreadsheetml/2009/9/main" objectType="Drop" dropLines="12" dropStyle="combo" dx="16" fmlaLink="$Q$205" fmlaRange="'Módulo 1'!$AG$23:$AG$39" val="0"/>
</file>

<file path=xl/ctrlProps/ctrlProp795.xml><?xml version="1.0" encoding="utf-8"?>
<formControlPr xmlns="http://schemas.microsoft.com/office/spreadsheetml/2009/9/main" objectType="Drop" dropStyle="combo" dx="16" fmlaLink="$T$205" fmlaRange="$AM$21:$AM$24" val="0"/>
</file>

<file path=xl/ctrlProps/ctrlProp796.xml><?xml version="1.0" encoding="utf-8"?>
<formControlPr xmlns="http://schemas.microsoft.com/office/spreadsheetml/2009/9/main" objectType="Drop" dropStyle="combo" dx="16" fmlaLink="$S$205" fmlaRange="$AO$21:$AO$24" val="0"/>
</file>

<file path=xl/ctrlProps/ctrlProp797.xml><?xml version="1.0" encoding="utf-8"?>
<formControlPr xmlns="http://schemas.microsoft.com/office/spreadsheetml/2009/9/main" objectType="Drop" dropLines="12" dropStyle="combo" dx="16" fmlaLink="$Q$390" fmlaRange="'Módulo 1'!$AG$23:$AG$39" val="0"/>
</file>

<file path=xl/ctrlProps/ctrlProp798.xml><?xml version="1.0" encoding="utf-8"?>
<formControlPr xmlns="http://schemas.microsoft.com/office/spreadsheetml/2009/9/main" objectType="Drop" dropStyle="combo" dx="16" fmlaLink="$T$390" fmlaRange="$AM$21:$AM$24" val="0"/>
</file>

<file path=xl/ctrlProps/ctrlProp799.xml><?xml version="1.0" encoding="utf-8"?>
<formControlPr xmlns="http://schemas.microsoft.com/office/spreadsheetml/2009/9/main" objectType="Drop" dropStyle="combo" dx="16" fmlaLink="$S$390" fmlaRange="$AO$21:$AO$24" val="0"/>
</file>

<file path=xl/ctrlProps/ctrlProp800.xml><?xml version="1.0" encoding="utf-8"?>
<formControlPr xmlns="http://schemas.microsoft.com/office/spreadsheetml/2009/9/main" objectType="Drop" dropLines="12" dropStyle="combo" dx="16" fmlaLink="$Q$484" fmlaRange="'Módulo 1'!$AG$23:$AG$39" val="0"/>
</file>

<file path=xl/ctrlProps/ctrlProp801.xml><?xml version="1.0" encoding="utf-8"?>
<formControlPr xmlns="http://schemas.microsoft.com/office/spreadsheetml/2009/9/main" objectType="Drop" dropStyle="combo" dx="16" fmlaLink="$T$484" fmlaRange="$AM$21:$AM$24" val="0"/>
</file>

<file path=xl/ctrlProps/ctrlProp802.xml><?xml version="1.0" encoding="utf-8"?>
<formControlPr xmlns="http://schemas.microsoft.com/office/spreadsheetml/2009/9/main" objectType="Drop" dropStyle="combo" dx="16" fmlaLink="$S$484" fmlaRange="$AL$21:$AL$24" val="0"/>
</file>

<file path=xl/ctrlProps/ctrlProp803.xml><?xml version="1.0" encoding="utf-8"?>
<formControlPr xmlns="http://schemas.microsoft.com/office/spreadsheetml/2009/9/main" objectType="Drop" dropLines="12" dropStyle="combo" dx="16" fmlaLink="$Q$487" fmlaRange="'Módulo 1'!$AG$23:$AG$39" val="0"/>
</file>

<file path=xl/ctrlProps/ctrlProp804.xml><?xml version="1.0" encoding="utf-8"?>
<formControlPr xmlns="http://schemas.microsoft.com/office/spreadsheetml/2009/9/main" objectType="Drop" dropStyle="combo" dx="16" fmlaLink="$T$487" fmlaRange="$AM$21:$AM$24" val="0"/>
</file>

<file path=xl/ctrlProps/ctrlProp805.xml><?xml version="1.0" encoding="utf-8"?>
<formControlPr xmlns="http://schemas.microsoft.com/office/spreadsheetml/2009/9/main" objectType="Drop" dropStyle="combo" dx="16" fmlaLink="$S$487" fmlaRange="$AL$21:$AL$24" val="0"/>
</file>

<file path=xl/ctrlProps/ctrlProp806.xml><?xml version="1.0" encoding="utf-8"?>
<formControlPr xmlns="http://schemas.microsoft.com/office/spreadsheetml/2009/9/main" objectType="Drop" dropLines="12" dropStyle="combo" dx="16" fmlaLink="$Q$485" fmlaRange="'Módulo 1'!$AG$23:$AG$39" val="0"/>
</file>

<file path=xl/ctrlProps/ctrlProp807.xml><?xml version="1.0" encoding="utf-8"?>
<formControlPr xmlns="http://schemas.microsoft.com/office/spreadsheetml/2009/9/main" objectType="Drop" dropStyle="combo" dx="16" fmlaLink="$T$485" fmlaRange="$AM$21:$AM$24" val="0"/>
</file>

<file path=xl/ctrlProps/ctrlProp808.xml><?xml version="1.0" encoding="utf-8"?>
<formControlPr xmlns="http://schemas.microsoft.com/office/spreadsheetml/2009/9/main" objectType="Drop" dropStyle="combo" dx="16" fmlaLink="$S$485" fmlaRange="$AL$21:$AL$24" val="0"/>
</file>

<file path=xl/ctrlProps/ctrlProp809.xml><?xml version="1.0" encoding="utf-8"?>
<formControlPr xmlns="http://schemas.microsoft.com/office/spreadsheetml/2009/9/main" objectType="Drop" dropLines="12" dropStyle="combo" dx="16" fmlaLink="$Q$486" fmlaRange="'Módulo 1'!$AG$23:$AG$39" val="0"/>
</file>

<file path=xl/ctrlProps/ctrlProp810.xml><?xml version="1.0" encoding="utf-8"?>
<formControlPr xmlns="http://schemas.microsoft.com/office/spreadsheetml/2009/9/main" objectType="Drop" dropStyle="combo" dx="16" fmlaLink="$T$486" fmlaRange="$AM$21:$AM$24" val="0"/>
</file>

<file path=xl/ctrlProps/ctrlProp811.xml><?xml version="1.0" encoding="utf-8"?>
<formControlPr xmlns="http://schemas.microsoft.com/office/spreadsheetml/2009/9/main" objectType="Drop" dropStyle="combo" dx="16" fmlaLink="$S$486" fmlaRange="$AL$21:$AL$24" val="0"/>
</file>

<file path=xl/ctrlProps/ctrlProp812.xml><?xml version="1.0" encoding="utf-8"?>
<formControlPr xmlns="http://schemas.microsoft.com/office/spreadsheetml/2009/9/main" objectType="Drop" dropStyle="combo" dx="16" fmlaLink="$S$94" fmlaRange="$AL$21:$AL$24" val="0"/>
</file>

<file path=xl/ctrlProps/ctrlProp813.xml><?xml version="1.0" encoding="utf-8"?>
<formControlPr xmlns="http://schemas.microsoft.com/office/spreadsheetml/2009/9/main" objectType="GBox"/>
</file>

<file path=xl/ctrlProps/ctrlProp814.xml><?xml version="1.0" encoding="utf-8"?>
<formControlPr xmlns="http://schemas.microsoft.com/office/spreadsheetml/2009/9/main" objectType="Radio" firstButton="1" fmlaLink="$Q$448" lockText="1"/>
</file>

<file path=xl/ctrlProps/ctrlProp815.xml><?xml version="1.0" encoding="utf-8"?>
<formControlPr xmlns="http://schemas.microsoft.com/office/spreadsheetml/2009/9/main" objectType="Radio" lockText="1"/>
</file>

<file path=xl/ctrlProps/ctrlProp816.xml><?xml version="1.0" encoding="utf-8"?>
<formControlPr xmlns="http://schemas.microsoft.com/office/spreadsheetml/2009/9/main" objectType="Radio" lockText="1"/>
</file>

<file path=xl/ctrlProps/ctrlProp817.xml><?xml version="1.0" encoding="utf-8"?>
<formControlPr xmlns="http://schemas.microsoft.com/office/spreadsheetml/2009/9/main" objectType="GBox" noThreeD="1"/>
</file>

<file path=xl/ctrlProps/ctrlProp818.xml><?xml version="1.0" encoding="utf-8"?>
<formControlPr xmlns="http://schemas.microsoft.com/office/spreadsheetml/2009/9/main" objectType="GBox"/>
</file>

<file path=xl/ctrlProps/ctrlProp819.xml><?xml version="1.0" encoding="utf-8"?>
<formControlPr xmlns="http://schemas.microsoft.com/office/spreadsheetml/2009/9/main" objectType="Radio" checked="Checked" firstButton="1" fmlaLink="$O$155" lockText="1"/>
</file>

<file path=xl/ctrlProps/ctrlProp820.xml><?xml version="1.0" encoding="utf-8"?>
<formControlPr xmlns="http://schemas.microsoft.com/office/spreadsheetml/2009/9/main" objectType="Radio" lockText="1"/>
</file>

<file path=xl/ctrlProps/ctrlProp821.xml><?xml version="1.0" encoding="utf-8"?>
<formControlPr xmlns="http://schemas.microsoft.com/office/spreadsheetml/2009/9/main" objectType="Label" lockText="1"/>
</file>

<file path=xl/ctrlProps/ctrlProp822.xml><?xml version="1.0" encoding="utf-8"?>
<formControlPr xmlns="http://schemas.microsoft.com/office/spreadsheetml/2009/9/main" objectType="GBox"/>
</file>

<file path=xl/ctrlProps/ctrlProp823.xml><?xml version="1.0" encoding="utf-8"?>
<formControlPr xmlns="http://schemas.microsoft.com/office/spreadsheetml/2009/9/main" objectType="Radio" firstButton="1" fmlaLink="$O$260" lockText="1"/>
</file>

<file path=xl/ctrlProps/ctrlProp824.xml><?xml version="1.0" encoding="utf-8"?>
<formControlPr xmlns="http://schemas.microsoft.com/office/spreadsheetml/2009/9/main" objectType="Radio" lockText="1"/>
</file>

<file path=xl/ctrlProps/ctrlProp825.xml><?xml version="1.0" encoding="utf-8"?>
<formControlPr xmlns="http://schemas.microsoft.com/office/spreadsheetml/2009/9/main" objectType="Label" lockText="1"/>
</file>

<file path=xl/ctrlProps/ctrlProp826.xml><?xml version="1.0" encoding="utf-8"?>
<formControlPr xmlns="http://schemas.microsoft.com/office/spreadsheetml/2009/9/main" objectType="GBox"/>
</file>

<file path=xl/ctrlProps/ctrlProp827.xml><?xml version="1.0" encoding="utf-8"?>
<formControlPr xmlns="http://schemas.microsoft.com/office/spreadsheetml/2009/9/main" objectType="Radio" firstButton="1" fmlaLink="$O$346" lockText="1"/>
</file>

<file path=xl/ctrlProps/ctrlProp828.xml><?xml version="1.0" encoding="utf-8"?>
<formControlPr xmlns="http://schemas.microsoft.com/office/spreadsheetml/2009/9/main" objectType="Radio" lockText="1"/>
</file>

<file path=xl/ctrlProps/ctrlProp829.xml><?xml version="1.0" encoding="utf-8"?>
<formControlPr xmlns="http://schemas.microsoft.com/office/spreadsheetml/2009/9/main" objectType="Label" lockText="1"/>
</file>

<file path=xl/ctrlProps/ctrlProp830.xml><?xml version="1.0" encoding="utf-8"?>
<formControlPr xmlns="http://schemas.microsoft.com/office/spreadsheetml/2009/9/main" objectType="GBox"/>
</file>

<file path=xl/ctrlProps/ctrlProp831.xml><?xml version="1.0" encoding="utf-8"?>
<formControlPr xmlns="http://schemas.microsoft.com/office/spreadsheetml/2009/9/main" objectType="Radio" firstButton="1" fmlaLink="$O$454" lockText="1"/>
</file>

<file path=xl/ctrlProps/ctrlProp832.xml><?xml version="1.0" encoding="utf-8"?>
<formControlPr xmlns="http://schemas.microsoft.com/office/spreadsheetml/2009/9/main" objectType="Radio" lockText="1"/>
</file>

<file path=xl/ctrlProps/ctrlProp833.xml><?xml version="1.0" encoding="utf-8"?>
<formControlPr xmlns="http://schemas.microsoft.com/office/spreadsheetml/2009/9/main" objectType="Label" lockText="1"/>
</file>

<file path=xl/ctrlProps/ctrlProp834.xml><?xml version="1.0" encoding="utf-8"?>
<formControlPr xmlns="http://schemas.microsoft.com/office/spreadsheetml/2009/9/main" objectType="GBox"/>
</file>

<file path=xl/ctrlProps/ctrlProp835.xml><?xml version="1.0" encoding="utf-8"?>
<formControlPr xmlns="http://schemas.microsoft.com/office/spreadsheetml/2009/9/main" objectType="Radio" firstButton="1" fmlaLink="$O$563" lockText="1"/>
</file>

<file path=xl/ctrlProps/ctrlProp836.xml><?xml version="1.0" encoding="utf-8"?>
<formControlPr xmlns="http://schemas.microsoft.com/office/spreadsheetml/2009/9/main" objectType="Radio" lockText="1"/>
</file>

<file path=xl/ctrlProps/ctrlProp837.xml><?xml version="1.0" encoding="utf-8"?>
<formControlPr xmlns="http://schemas.microsoft.com/office/spreadsheetml/2009/9/main" objectType="Label" lockText="1"/>
</file>

<file path=xl/ctrlProps/ctrlProp838.xml><?xml version="1.0" encoding="utf-8"?>
<formControlPr xmlns="http://schemas.microsoft.com/office/spreadsheetml/2009/9/main" objectType="GBox"/>
</file>

<file path=xl/ctrlProps/ctrlProp839.xml><?xml version="1.0" encoding="utf-8"?>
<formControlPr xmlns="http://schemas.microsoft.com/office/spreadsheetml/2009/9/main" objectType="Radio" firstButton="1" fmlaLink="$O$641" lockText="1"/>
</file>

<file path=xl/ctrlProps/ctrlProp840.xml><?xml version="1.0" encoding="utf-8"?>
<formControlPr xmlns="http://schemas.microsoft.com/office/spreadsheetml/2009/9/main" objectType="Radio" lockText="1"/>
</file>

<file path=xl/ctrlProps/ctrlProp841.xml><?xml version="1.0" encoding="utf-8"?>
<formControlPr xmlns="http://schemas.microsoft.com/office/spreadsheetml/2009/9/main" objectType="Label" lockText="1"/>
</file>

<file path=xl/ctrlProps/ctrlProp842.xml><?xml version="1.0" encoding="utf-8"?>
<formControlPr xmlns="http://schemas.microsoft.com/office/spreadsheetml/2009/9/main" objectType="GBox"/>
</file>

<file path=xl/ctrlProps/ctrlProp843.xml><?xml version="1.0" encoding="utf-8"?>
<formControlPr xmlns="http://schemas.microsoft.com/office/spreadsheetml/2009/9/main" objectType="Radio" lockText="1"/>
</file>

<file path=xl/ctrlProps/ctrlProp844.xml><?xml version="1.0" encoding="utf-8"?>
<formControlPr xmlns="http://schemas.microsoft.com/office/spreadsheetml/2009/9/main" objectType="Radio" lockText="1"/>
</file>

<file path=xl/ctrlProps/ctrlProp845.xml><?xml version="1.0" encoding="utf-8"?>
<formControlPr xmlns="http://schemas.microsoft.com/office/spreadsheetml/2009/9/main" objectType="Label" lockText="1"/>
</file>

<file path=xl/ctrlProps/ctrlProp846.xml><?xml version="1.0" encoding="utf-8"?>
<formControlPr xmlns="http://schemas.microsoft.com/office/spreadsheetml/2009/9/main" objectType="GBox"/>
</file>

<file path=xl/ctrlProps/ctrlProp847.xml><?xml version="1.0" encoding="utf-8"?>
<formControlPr xmlns="http://schemas.microsoft.com/office/spreadsheetml/2009/9/main" objectType="Radio" firstButton="1" lockText="1"/>
</file>

<file path=xl/ctrlProps/ctrlProp848.xml><?xml version="1.0" encoding="utf-8"?>
<formControlPr xmlns="http://schemas.microsoft.com/office/spreadsheetml/2009/9/main" objectType="Radio" lockText="1"/>
</file>

<file path=xl/ctrlProps/ctrlProp849.xml><?xml version="1.0" encoding="utf-8"?>
<formControlPr xmlns="http://schemas.microsoft.com/office/spreadsheetml/2009/9/main" objectType="Label" lockText="1"/>
</file>

<file path=xl/ctrlProps/ctrlProp850.xml><?xml version="1.0" encoding="utf-8"?>
<formControlPr xmlns="http://schemas.microsoft.com/office/spreadsheetml/2009/9/main" objectType="Button" lockText="1"/>
</file>

<file path=xl/ctrlProps/ctrlProp851.xml><?xml version="1.0" encoding="utf-8"?>
<formControlPr xmlns="http://schemas.microsoft.com/office/spreadsheetml/2009/9/main" objectType="Button" lockText="1"/>
</file>

<file path=xl/ctrlProps/ctrlProp852.xml><?xml version="1.0" encoding="utf-8"?>
<formControlPr xmlns="http://schemas.microsoft.com/office/spreadsheetml/2009/9/main" objectType="Button" lockText="1"/>
</file>

<file path=xl/ctrlProps/ctrlProp853.xml><?xml version="1.0" encoding="utf-8"?>
<formControlPr xmlns="http://schemas.microsoft.com/office/spreadsheetml/2009/9/main" objectType="Button" lockText="1"/>
</file>

<file path=xl/ctrlProps/ctrlProp854.xml><?xml version="1.0" encoding="utf-8"?>
<formControlPr xmlns="http://schemas.microsoft.com/office/spreadsheetml/2009/9/main" objectType="Button" lockText="1"/>
</file>

<file path=xl/ctrlProps/ctrlProp855.xml><?xml version="1.0" encoding="utf-8"?>
<formControlPr xmlns="http://schemas.microsoft.com/office/spreadsheetml/2009/9/main" objectType="Button" lockText="1"/>
</file>

<file path=xl/ctrlProps/ctrlProp856.xml><?xml version="1.0" encoding="utf-8"?>
<formControlPr xmlns="http://schemas.microsoft.com/office/spreadsheetml/2009/9/main" objectType="Button" lockText="1"/>
</file>

<file path=xl/ctrlProps/ctrlProp857.xml><?xml version="1.0" encoding="utf-8"?>
<formControlPr xmlns="http://schemas.microsoft.com/office/spreadsheetml/2009/9/main" objectType="Button" lockText="1"/>
</file>

<file path=xl/ctrlProps/ctrlProp858.xml><?xml version="1.0" encoding="utf-8"?>
<formControlPr xmlns="http://schemas.microsoft.com/office/spreadsheetml/2009/9/main" objectType="Button" lockText="1"/>
</file>

<file path=xl/ctrlProps/ctrlProp859.xml><?xml version="1.0" encoding="utf-8"?>
<formControlPr xmlns="http://schemas.microsoft.com/office/spreadsheetml/2009/9/main" objectType="Button" lockText="1"/>
</file>

<file path=xl/ctrlProps/ctrlProp860.xml><?xml version="1.0" encoding="utf-8"?>
<formControlPr xmlns="http://schemas.microsoft.com/office/spreadsheetml/2009/9/main" objectType="Button" lockText="1"/>
</file>

<file path=xl/ctrlProps/ctrlProp861.xml><?xml version="1.0" encoding="utf-8"?>
<formControlPr xmlns="http://schemas.microsoft.com/office/spreadsheetml/2009/9/main" objectType="Button" lockText="1"/>
</file>

<file path=xl/ctrlProps/ctrlProp862.xml><?xml version="1.0" encoding="utf-8"?>
<formControlPr xmlns="http://schemas.microsoft.com/office/spreadsheetml/2009/9/main" objectType="Button" lockText="1"/>
</file>

<file path=xl/ctrlProps/ctrlProp863.xml><?xml version="1.0" encoding="utf-8"?>
<formControlPr xmlns="http://schemas.microsoft.com/office/spreadsheetml/2009/9/main" objectType="Button" lockText="1"/>
</file>

<file path=xl/ctrlProps/ctrlProp864.xml><?xml version="1.0" encoding="utf-8"?>
<formControlPr xmlns="http://schemas.microsoft.com/office/spreadsheetml/2009/9/main" objectType="Button" lockText="1"/>
</file>

<file path=xl/ctrlProps/ctrlProp865.xml><?xml version="1.0" encoding="utf-8"?>
<formControlPr xmlns="http://schemas.microsoft.com/office/spreadsheetml/2009/9/main" objectType="Button" lockText="1"/>
</file>

<file path=xl/ctrlProps/ctrlProp866.xml><?xml version="1.0" encoding="utf-8"?>
<formControlPr xmlns="http://schemas.microsoft.com/office/spreadsheetml/2009/9/main" objectType="Button" lockText="1"/>
</file>

<file path=xl/ctrlProps/ctrlProp867.xml><?xml version="1.0" encoding="utf-8"?>
<formControlPr xmlns="http://schemas.microsoft.com/office/spreadsheetml/2009/9/main" objectType="Button" lockText="1"/>
</file>

<file path=xl/ctrlProps/ctrlProp868.xml><?xml version="1.0" encoding="utf-8"?>
<formControlPr xmlns="http://schemas.microsoft.com/office/spreadsheetml/2009/9/main" objectType="Button" lockText="1"/>
</file>

<file path=xl/ctrlProps/ctrlProp869.xml><?xml version="1.0" encoding="utf-8"?>
<formControlPr xmlns="http://schemas.microsoft.com/office/spreadsheetml/2009/9/main" objectType="Button" lockText="1"/>
</file>

<file path=xl/ctrlProps/ctrlProp870.xml><?xml version="1.0" encoding="utf-8"?>
<formControlPr xmlns="http://schemas.microsoft.com/office/spreadsheetml/2009/9/main" objectType="Button" lockText="1"/>
</file>

<file path=xl/ctrlProps/ctrlProp871.xml><?xml version="1.0" encoding="utf-8"?>
<formControlPr xmlns="http://schemas.microsoft.com/office/spreadsheetml/2009/9/main" objectType="Button" lockText="1"/>
</file>

<file path=xl/ctrlProps/ctrlProp872.xml><?xml version="1.0" encoding="utf-8"?>
<formControlPr xmlns="http://schemas.microsoft.com/office/spreadsheetml/2009/9/main" objectType="Button" lockText="1"/>
</file>

<file path=xl/ctrlProps/ctrlProp873.xml><?xml version="1.0" encoding="utf-8"?>
<formControlPr xmlns="http://schemas.microsoft.com/office/spreadsheetml/2009/9/main" objectType="Button" lockText="1"/>
</file>

<file path=xl/ctrlProps/ctrlProp874.xml><?xml version="1.0" encoding="utf-8"?>
<formControlPr xmlns="http://schemas.microsoft.com/office/spreadsheetml/2009/9/main" objectType="Button" lockText="1"/>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unredd.net/index.php?option=com_docman&amp;task=doc_details&amp;gid=12807&amp;Itemid=53"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276225</xdr:colOff>
      <xdr:row>9</xdr:row>
      <xdr:rowOff>180976</xdr:rowOff>
    </xdr:from>
    <xdr:to>
      <xdr:col>1</xdr:col>
      <xdr:colOff>2000251</xdr:colOff>
      <xdr:row>16</xdr:row>
      <xdr:rowOff>1123951</xdr:rowOff>
    </xdr:to>
    <xdr:grpSp>
      <xdr:nvGrpSpPr>
        <xdr:cNvPr id="3" name="Group 2"/>
        <xdr:cNvGrpSpPr/>
      </xdr:nvGrpSpPr>
      <xdr:grpSpPr>
        <a:xfrm>
          <a:off x="523875" y="4572001"/>
          <a:ext cx="1724026" cy="3448050"/>
          <a:chOff x="523875" y="4267194"/>
          <a:chExt cx="1724026" cy="2724748"/>
        </a:xfrm>
      </xdr:grpSpPr>
      <xdr:sp macro="" textlink="">
        <xdr:nvSpPr>
          <xdr:cNvPr id="2" name="Flowchart: Process 1"/>
          <xdr:cNvSpPr/>
        </xdr:nvSpPr>
        <xdr:spPr>
          <a:xfrm>
            <a:off x="523875" y="4267194"/>
            <a:ext cx="1724026" cy="714374"/>
          </a:xfrm>
          <a:prstGeom prst="flowChartProcess">
            <a:avLst/>
          </a:prstGeom>
          <a:solidFill>
            <a:sysClr val="window" lastClr="FFFFFF"/>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CH" sz="1100" b="1">
                <a:solidFill>
                  <a:srgbClr val="4F81BD"/>
                </a:solidFill>
                <a:latin typeface="Constantia" pitchFamily="18" charset="0"/>
              </a:rPr>
              <a:t>Módulo 1</a:t>
            </a:r>
          </a:p>
          <a:p>
            <a:pPr algn="ctr"/>
            <a:r>
              <a:rPr lang="fr-CH" sz="1100" b="1">
                <a:solidFill>
                  <a:sysClr val="windowText" lastClr="000000"/>
                </a:solidFill>
                <a:latin typeface="Constantia" pitchFamily="18" charset="0"/>
              </a:rPr>
              <a:t>Documentación de las acciones</a:t>
            </a:r>
          </a:p>
        </xdr:txBody>
      </xdr:sp>
      <xdr:sp macro="" textlink="">
        <xdr:nvSpPr>
          <xdr:cNvPr id="4" name="Flowchart: Process 3"/>
          <xdr:cNvSpPr/>
        </xdr:nvSpPr>
        <xdr:spPr>
          <a:xfrm>
            <a:off x="523875" y="5232749"/>
            <a:ext cx="1724026" cy="714374"/>
          </a:xfrm>
          <a:prstGeom prst="flowChartProcess">
            <a:avLst/>
          </a:prstGeom>
          <a:solidFill>
            <a:sysClr val="window" lastClr="FFFFFF"/>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CH" sz="1100" b="1">
                <a:solidFill>
                  <a:srgbClr val="4F81BD"/>
                </a:solidFill>
                <a:latin typeface="Constantia" pitchFamily="18" charset="0"/>
              </a:rPr>
              <a:t>Módulo 2 </a:t>
            </a:r>
          </a:p>
          <a:p>
            <a:pPr algn="ctr"/>
            <a:r>
              <a:rPr lang="fr-CH" sz="1100" b="1">
                <a:solidFill>
                  <a:sysClr val="windowText" lastClr="000000"/>
                </a:solidFill>
                <a:latin typeface="Constantia" pitchFamily="18" charset="0"/>
              </a:rPr>
              <a:t> Identificación de beneficios y riesgos</a:t>
            </a:r>
          </a:p>
        </xdr:txBody>
      </xdr:sp>
      <xdr:sp macro="" textlink="">
        <xdr:nvSpPr>
          <xdr:cNvPr id="5" name="Flowchart: Process 4"/>
          <xdr:cNvSpPr/>
        </xdr:nvSpPr>
        <xdr:spPr>
          <a:xfrm>
            <a:off x="523875" y="6209826"/>
            <a:ext cx="1724026" cy="782116"/>
          </a:xfrm>
          <a:prstGeom prst="flowChartProcess">
            <a:avLst/>
          </a:prstGeom>
          <a:solidFill>
            <a:sysClr val="window" lastClr="FFFFFF"/>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CH" sz="1100" b="1">
                <a:solidFill>
                  <a:srgbClr val="4F81BD"/>
                </a:solidFill>
                <a:latin typeface="Constantia" pitchFamily="18" charset="0"/>
              </a:rPr>
              <a:t>Módulo 3</a:t>
            </a:r>
          </a:p>
          <a:p>
            <a:pPr algn="ctr"/>
            <a:r>
              <a:rPr lang="fr-CH" sz="1100" b="1">
                <a:solidFill>
                  <a:sysClr val="windowText" lastClr="000000"/>
                </a:solidFill>
                <a:latin typeface="Constantia" pitchFamily="18" charset="0"/>
              </a:rPr>
              <a:t>Identificación de políticas, leyes y reglamentos pertinentes</a:t>
            </a:r>
          </a:p>
        </xdr:txBody>
      </xdr:sp>
      <xdr:cxnSp macro="">
        <xdr:nvCxnSpPr>
          <xdr:cNvPr id="8" name="Straight Arrow Connector 7"/>
          <xdr:cNvCxnSpPr>
            <a:stCxn id="2" idx="2"/>
            <a:endCxn id="4" idx="0"/>
          </xdr:cNvCxnSpPr>
        </xdr:nvCxnSpPr>
        <xdr:spPr>
          <a:xfrm>
            <a:off x="1385888" y="4981568"/>
            <a:ext cx="0" cy="251181"/>
          </a:xfrm>
          <a:prstGeom prst="straightConnector1">
            <a:avLst/>
          </a:prstGeom>
          <a:ln>
            <a:solidFill>
              <a:srgbClr val="C00000"/>
            </a:solidFill>
            <a:tailEnd type="arrow"/>
          </a:ln>
        </xdr:spPr>
        <xdr:style>
          <a:lnRef idx="1">
            <a:schemeClr val="accent1"/>
          </a:lnRef>
          <a:fillRef idx="0">
            <a:schemeClr val="accent1"/>
          </a:fillRef>
          <a:effectRef idx="0">
            <a:schemeClr val="accent1"/>
          </a:effectRef>
          <a:fontRef idx="minor">
            <a:schemeClr val="tx1"/>
          </a:fontRef>
        </xdr:style>
      </xdr:cxnSp>
      <xdr:cxnSp macro="">
        <xdr:nvCxnSpPr>
          <xdr:cNvPr id="13" name="Straight Arrow Connector 12"/>
          <xdr:cNvCxnSpPr>
            <a:stCxn id="4" idx="2"/>
            <a:endCxn id="5" idx="0"/>
          </xdr:cNvCxnSpPr>
        </xdr:nvCxnSpPr>
        <xdr:spPr>
          <a:xfrm>
            <a:off x="1385888" y="5947123"/>
            <a:ext cx="0" cy="262702"/>
          </a:xfrm>
          <a:prstGeom prst="straightConnector1">
            <a:avLst/>
          </a:prstGeom>
          <a:ln>
            <a:solidFill>
              <a:srgbClr val="C00000"/>
            </a:solidFill>
            <a:tailEnd type="arrow"/>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676275</xdr:colOff>
      <xdr:row>28</xdr:row>
      <xdr:rowOff>76200</xdr:rowOff>
    </xdr:from>
    <xdr:to>
      <xdr:col>3</xdr:col>
      <xdr:colOff>2133600</xdr:colOff>
      <xdr:row>30</xdr:row>
      <xdr:rowOff>161925</xdr:rowOff>
    </xdr:to>
    <xdr:sp macro="[0]!Module33.Module1" textlink="">
      <xdr:nvSpPr>
        <xdr:cNvPr id="10" name="Flowchart: Process 9"/>
        <xdr:cNvSpPr/>
      </xdr:nvSpPr>
      <xdr:spPr>
        <a:xfrm>
          <a:off x="3209925" y="12982575"/>
          <a:ext cx="1457325" cy="466725"/>
        </a:xfrm>
        <a:prstGeom prst="flowChartProcess">
          <a:avLst/>
        </a:prstGeom>
        <a:solidFill>
          <a:schemeClr val="bg1"/>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Pulsar aquí para comenzar</a:t>
          </a:r>
        </a:p>
      </xdr:txBody>
    </xdr:sp>
    <xdr:clientData/>
  </xdr:twoCellAnchor>
  <xdr:twoCellAnchor>
    <xdr:from>
      <xdr:col>0</xdr:col>
      <xdr:colOff>180974</xdr:colOff>
      <xdr:row>25</xdr:row>
      <xdr:rowOff>523876</xdr:rowOff>
    </xdr:from>
    <xdr:to>
      <xdr:col>3</xdr:col>
      <xdr:colOff>3076574</xdr:colOff>
      <xdr:row>25</xdr:row>
      <xdr:rowOff>790576</xdr:rowOff>
    </xdr:to>
    <xdr:sp macro="" textlink="">
      <xdr:nvSpPr>
        <xdr:cNvPr id="7" name="TextBox 6">
          <a:hlinkClick xmlns:r="http://schemas.openxmlformats.org/officeDocument/2006/relationships" r:id="rId1"/>
        </xdr:cNvPr>
        <xdr:cNvSpPr txBox="1"/>
      </xdr:nvSpPr>
      <xdr:spPr>
        <a:xfrm>
          <a:off x="180974" y="12496801"/>
          <a:ext cx="5819775"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i="1" u="sng">
              <a:solidFill>
                <a:srgbClr val="2A0DFF"/>
              </a:solidFill>
              <a:effectLst/>
              <a:latin typeface="+mn-lt"/>
              <a:ea typeface="+mn-ea"/>
              <a:cs typeface="+mn-cs"/>
            </a:rPr>
            <a:t>Herramienta de Beneficios y Riesgos (BeRT) v2: Guía del Usuario</a:t>
          </a:r>
          <a:r>
            <a:rPr lang="fr-FR" sz="1100" b="0" i="0" u="none">
              <a:solidFill>
                <a:sysClr val="windowText" lastClr="000000"/>
              </a:solidFill>
              <a:effectLst/>
              <a:latin typeface="+mn-lt"/>
              <a:ea typeface="+mn-ea"/>
              <a:cs typeface="+mn-cs"/>
            </a:rPr>
            <a:t>.</a:t>
          </a:r>
          <a:endParaRPr lang="fr-CH" sz="1100" b="0" i="0" u="none">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342900</xdr:colOff>
          <xdr:row>23</xdr:row>
          <xdr:rowOff>19050</xdr:rowOff>
        </xdr:from>
        <xdr:to>
          <xdr:col>4</xdr:col>
          <xdr:colOff>647700</xdr:colOff>
          <xdr:row>23</xdr:row>
          <xdr:rowOff>190500</xdr:rowOff>
        </xdr:to>
        <xdr:sp macro="" textlink="">
          <xdr:nvSpPr>
            <xdr:cNvPr id="2348" name="Check Box 300" hidden="1">
              <a:extLst>
                <a:ext uri="{63B3BB69-23CF-44E3-9099-C40C66FF867C}">
                  <a14:compatExt spid="_x0000_s2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24</xdr:row>
          <xdr:rowOff>19050</xdr:rowOff>
        </xdr:from>
        <xdr:to>
          <xdr:col>4</xdr:col>
          <xdr:colOff>647700</xdr:colOff>
          <xdr:row>24</xdr:row>
          <xdr:rowOff>190500</xdr:rowOff>
        </xdr:to>
        <xdr:sp macro="" textlink="">
          <xdr:nvSpPr>
            <xdr:cNvPr id="2357" name="Check Box 309" hidden="1">
              <a:extLst>
                <a:ext uri="{63B3BB69-23CF-44E3-9099-C40C66FF867C}">
                  <a14:compatExt spid="_x0000_s2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25</xdr:row>
          <xdr:rowOff>19050</xdr:rowOff>
        </xdr:from>
        <xdr:to>
          <xdr:col>4</xdr:col>
          <xdr:colOff>647700</xdr:colOff>
          <xdr:row>25</xdr:row>
          <xdr:rowOff>190500</xdr:rowOff>
        </xdr:to>
        <xdr:sp macro="" textlink="">
          <xdr:nvSpPr>
            <xdr:cNvPr id="2358" name="Check Box 310" hidden="1">
              <a:extLst>
                <a:ext uri="{63B3BB69-23CF-44E3-9099-C40C66FF867C}">
                  <a14:compatExt spid="_x0000_s2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26</xdr:row>
          <xdr:rowOff>19050</xdr:rowOff>
        </xdr:from>
        <xdr:to>
          <xdr:col>4</xdr:col>
          <xdr:colOff>647700</xdr:colOff>
          <xdr:row>26</xdr:row>
          <xdr:rowOff>190500</xdr:rowOff>
        </xdr:to>
        <xdr:sp macro="" textlink="">
          <xdr:nvSpPr>
            <xdr:cNvPr id="2359" name="Check Box 311" hidden="1">
              <a:extLst>
                <a:ext uri="{63B3BB69-23CF-44E3-9099-C40C66FF867C}">
                  <a14:compatExt spid="_x0000_s2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27</xdr:row>
          <xdr:rowOff>19050</xdr:rowOff>
        </xdr:from>
        <xdr:to>
          <xdr:col>4</xdr:col>
          <xdr:colOff>647700</xdr:colOff>
          <xdr:row>27</xdr:row>
          <xdr:rowOff>190500</xdr:rowOff>
        </xdr:to>
        <xdr:sp macro="" textlink="">
          <xdr:nvSpPr>
            <xdr:cNvPr id="2360" name="Check Box 312" hidden="1">
              <a:extLst>
                <a:ext uri="{63B3BB69-23CF-44E3-9099-C40C66FF867C}">
                  <a14:compatExt spid="_x0000_s2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28</xdr:row>
          <xdr:rowOff>19050</xdr:rowOff>
        </xdr:from>
        <xdr:to>
          <xdr:col>4</xdr:col>
          <xdr:colOff>647700</xdr:colOff>
          <xdr:row>28</xdr:row>
          <xdr:rowOff>190500</xdr:rowOff>
        </xdr:to>
        <xdr:sp macro="" textlink="">
          <xdr:nvSpPr>
            <xdr:cNvPr id="2361" name="Check Box 313" hidden="1">
              <a:extLst>
                <a:ext uri="{63B3BB69-23CF-44E3-9099-C40C66FF867C}">
                  <a14:compatExt spid="_x0000_s2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29</xdr:row>
          <xdr:rowOff>19050</xdr:rowOff>
        </xdr:from>
        <xdr:to>
          <xdr:col>4</xdr:col>
          <xdr:colOff>647700</xdr:colOff>
          <xdr:row>29</xdr:row>
          <xdr:rowOff>190500</xdr:rowOff>
        </xdr:to>
        <xdr:sp macro="" textlink="">
          <xdr:nvSpPr>
            <xdr:cNvPr id="2362" name="Check Box 314" hidden="1">
              <a:extLst>
                <a:ext uri="{63B3BB69-23CF-44E3-9099-C40C66FF867C}">
                  <a14:compatExt spid="_x0000_s2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30</xdr:row>
          <xdr:rowOff>19050</xdr:rowOff>
        </xdr:from>
        <xdr:to>
          <xdr:col>4</xdr:col>
          <xdr:colOff>647700</xdr:colOff>
          <xdr:row>30</xdr:row>
          <xdr:rowOff>190500</xdr:rowOff>
        </xdr:to>
        <xdr:sp macro="" textlink="">
          <xdr:nvSpPr>
            <xdr:cNvPr id="2363" name="Check Box 315" hidden="1">
              <a:extLst>
                <a:ext uri="{63B3BB69-23CF-44E3-9099-C40C66FF867C}">
                  <a14:compatExt spid="_x0000_s2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31</xdr:row>
          <xdr:rowOff>19050</xdr:rowOff>
        </xdr:from>
        <xdr:to>
          <xdr:col>4</xdr:col>
          <xdr:colOff>647700</xdr:colOff>
          <xdr:row>31</xdr:row>
          <xdr:rowOff>190500</xdr:rowOff>
        </xdr:to>
        <xdr:sp macro="" textlink="">
          <xdr:nvSpPr>
            <xdr:cNvPr id="2364" name="Check Box 316" hidden="1">
              <a:extLst>
                <a:ext uri="{63B3BB69-23CF-44E3-9099-C40C66FF867C}">
                  <a14:compatExt spid="_x0000_s2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32</xdr:row>
          <xdr:rowOff>19050</xdr:rowOff>
        </xdr:from>
        <xdr:to>
          <xdr:col>4</xdr:col>
          <xdr:colOff>647700</xdr:colOff>
          <xdr:row>32</xdr:row>
          <xdr:rowOff>190500</xdr:rowOff>
        </xdr:to>
        <xdr:sp macro="" textlink="">
          <xdr:nvSpPr>
            <xdr:cNvPr id="2365" name="Check Box 317" hidden="1">
              <a:extLst>
                <a:ext uri="{63B3BB69-23CF-44E3-9099-C40C66FF867C}">
                  <a14:compatExt spid="_x0000_s2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23</xdr:row>
          <xdr:rowOff>19050</xdr:rowOff>
        </xdr:from>
        <xdr:to>
          <xdr:col>5</xdr:col>
          <xdr:colOff>647700</xdr:colOff>
          <xdr:row>23</xdr:row>
          <xdr:rowOff>190500</xdr:rowOff>
        </xdr:to>
        <xdr:sp macro="" textlink="">
          <xdr:nvSpPr>
            <xdr:cNvPr id="2366" name="Check Box 318" hidden="1">
              <a:extLst>
                <a:ext uri="{63B3BB69-23CF-44E3-9099-C40C66FF867C}">
                  <a14:compatExt spid="_x0000_s2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24</xdr:row>
          <xdr:rowOff>19050</xdr:rowOff>
        </xdr:from>
        <xdr:to>
          <xdr:col>5</xdr:col>
          <xdr:colOff>647700</xdr:colOff>
          <xdr:row>24</xdr:row>
          <xdr:rowOff>190500</xdr:rowOff>
        </xdr:to>
        <xdr:sp macro="" textlink="">
          <xdr:nvSpPr>
            <xdr:cNvPr id="2367" name="Check Box 319" hidden="1">
              <a:extLst>
                <a:ext uri="{63B3BB69-23CF-44E3-9099-C40C66FF867C}">
                  <a14:compatExt spid="_x0000_s2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25</xdr:row>
          <xdr:rowOff>19050</xdr:rowOff>
        </xdr:from>
        <xdr:to>
          <xdr:col>5</xdr:col>
          <xdr:colOff>647700</xdr:colOff>
          <xdr:row>25</xdr:row>
          <xdr:rowOff>190500</xdr:rowOff>
        </xdr:to>
        <xdr:sp macro="" textlink="">
          <xdr:nvSpPr>
            <xdr:cNvPr id="2368" name="Check Box 320" hidden="1">
              <a:extLst>
                <a:ext uri="{63B3BB69-23CF-44E3-9099-C40C66FF867C}">
                  <a14:compatExt spid="_x0000_s2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26</xdr:row>
          <xdr:rowOff>19050</xdr:rowOff>
        </xdr:from>
        <xdr:to>
          <xdr:col>5</xdr:col>
          <xdr:colOff>647700</xdr:colOff>
          <xdr:row>26</xdr:row>
          <xdr:rowOff>190500</xdr:rowOff>
        </xdr:to>
        <xdr:sp macro="" textlink="">
          <xdr:nvSpPr>
            <xdr:cNvPr id="2369" name="Check Box 321" hidden="1">
              <a:extLst>
                <a:ext uri="{63B3BB69-23CF-44E3-9099-C40C66FF867C}">
                  <a14:compatExt spid="_x0000_s2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27</xdr:row>
          <xdr:rowOff>19050</xdr:rowOff>
        </xdr:from>
        <xdr:to>
          <xdr:col>5</xdr:col>
          <xdr:colOff>647700</xdr:colOff>
          <xdr:row>27</xdr:row>
          <xdr:rowOff>190500</xdr:rowOff>
        </xdr:to>
        <xdr:sp macro="" textlink="">
          <xdr:nvSpPr>
            <xdr:cNvPr id="2370" name="Check Box 322" hidden="1">
              <a:extLst>
                <a:ext uri="{63B3BB69-23CF-44E3-9099-C40C66FF867C}">
                  <a14:compatExt spid="_x0000_s2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28</xdr:row>
          <xdr:rowOff>19050</xdr:rowOff>
        </xdr:from>
        <xdr:to>
          <xdr:col>5</xdr:col>
          <xdr:colOff>647700</xdr:colOff>
          <xdr:row>28</xdr:row>
          <xdr:rowOff>190500</xdr:rowOff>
        </xdr:to>
        <xdr:sp macro="" textlink="">
          <xdr:nvSpPr>
            <xdr:cNvPr id="2371" name="Check Box 323" hidden="1">
              <a:extLst>
                <a:ext uri="{63B3BB69-23CF-44E3-9099-C40C66FF867C}">
                  <a14:compatExt spid="_x0000_s2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29</xdr:row>
          <xdr:rowOff>19050</xdr:rowOff>
        </xdr:from>
        <xdr:to>
          <xdr:col>5</xdr:col>
          <xdr:colOff>647700</xdr:colOff>
          <xdr:row>29</xdr:row>
          <xdr:rowOff>190500</xdr:rowOff>
        </xdr:to>
        <xdr:sp macro="" textlink="">
          <xdr:nvSpPr>
            <xdr:cNvPr id="2372" name="Check Box 324" hidden="1">
              <a:extLst>
                <a:ext uri="{63B3BB69-23CF-44E3-9099-C40C66FF867C}">
                  <a14:compatExt spid="_x0000_s2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30</xdr:row>
          <xdr:rowOff>19050</xdr:rowOff>
        </xdr:from>
        <xdr:to>
          <xdr:col>5</xdr:col>
          <xdr:colOff>647700</xdr:colOff>
          <xdr:row>30</xdr:row>
          <xdr:rowOff>190500</xdr:rowOff>
        </xdr:to>
        <xdr:sp macro="" textlink="">
          <xdr:nvSpPr>
            <xdr:cNvPr id="2373" name="Check Box 325" hidden="1">
              <a:extLst>
                <a:ext uri="{63B3BB69-23CF-44E3-9099-C40C66FF867C}">
                  <a14:compatExt spid="_x0000_s2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31</xdr:row>
          <xdr:rowOff>19050</xdr:rowOff>
        </xdr:from>
        <xdr:to>
          <xdr:col>5</xdr:col>
          <xdr:colOff>647700</xdr:colOff>
          <xdr:row>31</xdr:row>
          <xdr:rowOff>190500</xdr:rowOff>
        </xdr:to>
        <xdr:sp macro="" textlink="">
          <xdr:nvSpPr>
            <xdr:cNvPr id="2374" name="Check Box 326" hidden="1">
              <a:extLst>
                <a:ext uri="{63B3BB69-23CF-44E3-9099-C40C66FF867C}">
                  <a14:compatExt spid="_x0000_s2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32</xdr:row>
          <xdr:rowOff>19050</xdr:rowOff>
        </xdr:from>
        <xdr:to>
          <xdr:col>5</xdr:col>
          <xdr:colOff>647700</xdr:colOff>
          <xdr:row>32</xdr:row>
          <xdr:rowOff>190500</xdr:rowOff>
        </xdr:to>
        <xdr:sp macro="" textlink="">
          <xdr:nvSpPr>
            <xdr:cNvPr id="2375" name="Check Box 327" hidden="1">
              <a:extLst>
                <a:ext uri="{63B3BB69-23CF-44E3-9099-C40C66FF867C}">
                  <a14:compatExt spid="_x0000_s2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23</xdr:row>
          <xdr:rowOff>19050</xdr:rowOff>
        </xdr:from>
        <xdr:to>
          <xdr:col>6</xdr:col>
          <xdr:colOff>647700</xdr:colOff>
          <xdr:row>23</xdr:row>
          <xdr:rowOff>190500</xdr:rowOff>
        </xdr:to>
        <xdr:sp macro="" textlink="">
          <xdr:nvSpPr>
            <xdr:cNvPr id="2376" name="Check Box 328" hidden="1">
              <a:extLst>
                <a:ext uri="{63B3BB69-23CF-44E3-9099-C40C66FF867C}">
                  <a14:compatExt spid="_x0000_s2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24</xdr:row>
          <xdr:rowOff>19050</xdr:rowOff>
        </xdr:from>
        <xdr:to>
          <xdr:col>6</xdr:col>
          <xdr:colOff>647700</xdr:colOff>
          <xdr:row>24</xdr:row>
          <xdr:rowOff>190500</xdr:rowOff>
        </xdr:to>
        <xdr:sp macro="" textlink="">
          <xdr:nvSpPr>
            <xdr:cNvPr id="2377" name="Check Box 329" hidden="1">
              <a:extLst>
                <a:ext uri="{63B3BB69-23CF-44E3-9099-C40C66FF867C}">
                  <a14:compatExt spid="_x0000_s2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25</xdr:row>
          <xdr:rowOff>19050</xdr:rowOff>
        </xdr:from>
        <xdr:to>
          <xdr:col>6</xdr:col>
          <xdr:colOff>647700</xdr:colOff>
          <xdr:row>25</xdr:row>
          <xdr:rowOff>190500</xdr:rowOff>
        </xdr:to>
        <xdr:sp macro="" textlink="">
          <xdr:nvSpPr>
            <xdr:cNvPr id="2378" name="Check Box 330" hidden="1">
              <a:extLst>
                <a:ext uri="{63B3BB69-23CF-44E3-9099-C40C66FF867C}">
                  <a14:compatExt spid="_x0000_s2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26</xdr:row>
          <xdr:rowOff>19050</xdr:rowOff>
        </xdr:from>
        <xdr:to>
          <xdr:col>6</xdr:col>
          <xdr:colOff>647700</xdr:colOff>
          <xdr:row>26</xdr:row>
          <xdr:rowOff>190500</xdr:rowOff>
        </xdr:to>
        <xdr:sp macro="" textlink="">
          <xdr:nvSpPr>
            <xdr:cNvPr id="2379" name="Check Box 331" hidden="1">
              <a:extLst>
                <a:ext uri="{63B3BB69-23CF-44E3-9099-C40C66FF867C}">
                  <a14:compatExt spid="_x0000_s2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27</xdr:row>
          <xdr:rowOff>19050</xdr:rowOff>
        </xdr:from>
        <xdr:to>
          <xdr:col>6</xdr:col>
          <xdr:colOff>647700</xdr:colOff>
          <xdr:row>27</xdr:row>
          <xdr:rowOff>190500</xdr:rowOff>
        </xdr:to>
        <xdr:sp macro="" textlink="">
          <xdr:nvSpPr>
            <xdr:cNvPr id="2380" name="Check Box 332" hidden="1">
              <a:extLst>
                <a:ext uri="{63B3BB69-23CF-44E3-9099-C40C66FF867C}">
                  <a14:compatExt spid="_x0000_s2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28</xdr:row>
          <xdr:rowOff>19050</xdr:rowOff>
        </xdr:from>
        <xdr:to>
          <xdr:col>6</xdr:col>
          <xdr:colOff>647700</xdr:colOff>
          <xdr:row>28</xdr:row>
          <xdr:rowOff>190500</xdr:rowOff>
        </xdr:to>
        <xdr:sp macro="" textlink="">
          <xdr:nvSpPr>
            <xdr:cNvPr id="2381" name="Check Box 333" hidden="1">
              <a:extLst>
                <a:ext uri="{63B3BB69-23CF-44E3-9099-C40C66FF867C}">
                  <a14:compatExt spid="_x0000_s2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29</xdr:row>
          <xdr:rowOff>19050</xdr:rowOff>
        </xdr:from>
        <xdr:to>
          <xdr:col>6</xdr:col>
          <xdr:colOff>647700</xdr:colOff>
          <xdr:row>29</xdr:row>
          <xdr:rowOff>190500</xdr:rowOff>
        </xdr:to>
        <xdr:sp macro="" textlink="">
          <xdr:nvSpPr>
            <xdr:cNvPr id="2382" name="Check Box 334" hidden="1">
              <a:extLst>
                <a:ext uri="{63B3BB69-23CF-44E3-9099-C40C66FF867C}">
                  <a14:compatExt spid="_x0000_s2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30</xdr:row>
          <xdr:rowOff>19050</xdr:rowOff>
        </xdr:from>
        <xdr:to>
          <xdr:col>6</xdr:col>
          <xdr:colOff>647700</xdr:colOff>
          <xdr:row>30</xdr:row>
          <xdr:rowOff>190500</xdr:rowOff>
        </xdr:to>
        <xdr:sp macro="" textlink="">
          <xdr:nvSpPr>
            <xdr:cNvPr id="2383" name="Check Box 335" hidden="1">
              <a:extLst>
                <a:ext uri="{63B3BB69-23CF-44E3-9099-C40C66FF867C}">
                  <a14:compatExt spid="_x0000_s2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31</xdr:row>
          <xdr:rowOff>19050</xdr:rowOff>
        </xdr:from>
        <xdr:to>
          <xdr:col>6</xdr:col>
          <xdr:colOff>647700</xdr:colOff>
          <xdr:row>31</xdr:row>
          <xdr:rowOff>190500</xdr:rowOff>
        </xdr:to>
        <xdr:sp macro="" textlink="">
          <xdr:nvSpPr>
            <xdr:cNvPr id="2384" name="Check Box 336" hidden="1">
              <a:extLst>
                <a:ext uri="{63B3BB69-23CF-44E3-9099-C40C66FF867C}">
                  <a14:compatExt spid="_x0000_s2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32</xdr:row>
          <xdr:rowOff>19050</xdr:rowOff>
        </xdr:from>
        <xdr:to>
          <xdr:col>6</xdr:col>
          <xdr:colOff>647700</xdr:colOff>
          <xdr:row>32</xdr:row>
          <xdr:rowOff>190500</xdr:rowOff>
        </xdr:to>
        <xdr:sp macro="" textlink="">
          <xdr:nvSpPr>
            <xdr:cNvPr id="2385" name="Check Box 337" hidden="1">
              <a:extLst>
                <a:ext uri="{63B3BB69-23CF-44E3-9099-C40C66FF867C}">
                  <a14:compatExt spid="_x0000_s2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23</xdr:row>
          <xdr:rowOff>19050</xdr:rowOff>
        </xdr:from>
        <xdr:to>
          <xdr:col>7</xdr:col>
          <xdr:colOff>647700</xdr:colOff>
          <xdr:row>23</xdr:row>
          <xdr:rowOff>190500</xdr:rowOff>
        </xdr:to>
        <xdr:sp macro="" textlink="">
          <xdr:nvSpPr>
            <xdr:cNvPr id="2386" name="Check Box 338" hidden="1">
              <a:extLst>
                <a:ext uri="{63B3BB69-23CF-44E3-9099-C40C66FF867C}">
                  <a14:compatExt spid="_x0000_s2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24</xdr:row>
          <xdr:rowOff>19050</xdr:rowOff>
        </xdr:from>
        <xdr:to>
          <xdr:col>7</xdr:col>
          <xdr:colOff>647700</xdr:colOff>
          <xdr:row>24</xdr:row>
          <xdr:rowOff>190500</xdr:rowOff>
        </xdr:to>
        <xdr:sp macro="" textlink="">
          <xdr:nvSpPr>
            <xdr:cNvPr id="2387" name="Check Box 339" hidden="1">
              <a:extLst>
                <a:ext uri="{63B3BB69-23CF-44E3-9099-C40C66FF867C}">
                  <a14:compatExt spid="_x0000_s2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25</xdr:row>
          <xdr:rowOff>19050</xdr:rowOff>
        </xdr:from>
        <xdr:to>
          <xdr:col>7</xdr:col>
          <xdr:colOff>647700</xdr:colOff>
          <xdr:row>25</xdr:row>
          <xdr:rowOff>190500</xdr:rowOff>
        </xdr:to>
        <xdr:sp macro="" textlink="">
          <xdr:nvSpPr>
            <xdr:cNvPr id="2388" name="Check Box 340" hidden="1">
              <a:extLst>
                <a:ext uri="{63B3BB69-23CF-44E3-9099-C40C66FF867C}">
                  <a14:compatExt spid="_x0000_s2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26</xdr:row>
          <xdr:rowOff>19050</xdr:rowOff>
        </xdr:from>
        <xdr:to>
          <xdr:col>7</xdr:col>
          <xdr:colOff>647700</xdr:colOff>
          <xdr:row>26</xdr:row>
          <xdr:rowOff>190500</xdr:rowOff>
        </xdr:to>
        <xdr:sp macro="" textlink="">
          <xdr:nvSpPr>
            <xdr:cNvPr id="2389" name="Check Box 341" hidden="1">
              <a:extLst>
                <a:ext uri="{63B3BB69-23CF-44E3-9099-C40C66FF867C}">
                  <a14:compatExt spid="_x0000_s2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27</xdr:row>
          <xdr:rowOff>19050</xdr:rowOff>
        </xdr:from>
        <xdr:to>
          <xdr:col>7</xdr:col>
          <xdr:colOff>647700</xdr:colOff>
          <xdr:row>27</xdr:row>
          <xdr:rowOff>190500</xdr:rowOff>
        </xdr:to>
        <xdr:sp macro="" textlink="">
          <xdr:nvSpPr>
            <xdr:cNvPr id="2390" name="Check Box 342" hidden="1">
              <a:extLst>
                <a:ext uri="{63B3BB69-23CF-44E3-9099-C40C66FF867C}">
                  <a14:compatExt spid="_x0000_s2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28</xdr:row>
          <xdr:rowOff>19050</xdr:rowOff>
        </xdr:from>
        <xdr:to>
          <xdr:col>7</xdr:col>
          <xdr:colOff>647700</xdr:colOff>
          <xdr:row>28</xdr:row>
          <xdr:rowOff>190500</xdr:rowOff>
        </xdr:to>
        <xdr:sp macro="" textlink="">
          <xdr:nvSpPr>
            <xdr:cNvPr id="2391" name="Check Box 343" hidden="1">
              <a:extLst>
                <a:ext uri="{63B3BB69-23CF-44E3-9099-C40C66FF867C}">
                  <a14:compatExt spid="_x0000_s2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29</xdr:row>
          <xdr:rowOff>19050</xdr:rowOff>
        </xdr:from>
        <xdr:to>
          <xdr:col>7</xdr:col>
          <xdr:colOff>647700</xdr:colOff>
          <xdr:row>29</xdr:row>
          <xdr:rowOff>190500</xdr:rowOff>
        </xdr:to>
        <xdr:sp macro="" textlink="">
          <xdr:nvSpPr>
            <xdr:cNvPr id="2392" name="Check Box 344" hidden="1">
              <a:extLst>
                <a:ext uri="{63B3BB69-23CF-44E3-9099-C40C66FF867C}">
                  <a14:compatExt spid="_x0000_s2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30</xdr:row>
          <xdr:rowOff>19050</xdr:rowOff>
        </xdr:from>
        <xdr:to>
          <xdr:col>7</xdr:col>
          <xdr:colOff>647700</xdr:colOff>
          <xdr:row>30</xdr:row>
          <xdr:rowOff>190500</xdr:rowOff>
        </xdr:to>
        <xdr:sp macro="" textlink="">
          <xdr:nvSpPr>
            <xdr:cNvPr id="2393" name="Check Box 345" hidden="1">
              <a:extLst>
                <a:ext uri="{63B3BB69-23CF-44E3-9099-C40C66FF867C}">
                  <a14:compatExt spid="_x0000_s2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31</xdr:row>
          <xdr:rowOff>19050</xdr:rowOff>
        </xdr:from>
        <xdr:to>
          <xdr:col>7</xdr:col>
          <xdr:colOff>647700</xdr:colOff>
          <xdr:row>31</xdr:row>
          <xdr:rowOff>190500</xdr:rowOff>
        </xdr:to>
        <xdr:sp macro="" textlink="">
          <xdr:nvSpPr>
            <xdr:cNvPr id="2394" name="Check Box 346" hidden="1">
              <a:extLst>
                <a:ext uri="{63B3BB69-23CF-44E3-9099-C40C66FF867C}">
                  <a14:compatExt spid="_x0000_s2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32</xdr:row>
          <xdr:rowOff>19050</xdr:rowOff>
        </xdr:from>
        <xdr:to>
          <xdr:col>7</xdr:col>
          <xdr:colOff>647700</xdr:colOff>
          <xdr:row>32</xdr:row>
          <xdr:rowOff>190500</xdr:rowOff>
        </xdr:to>
        <xdr:sp macro="" textlink="">
          <xdr:nvSpPr>
            <xdr:cNvPr id="2395" name="Check Box 347" hidden="1">
              <a:extLst>
                <a:ext uri="{63B3BB69-23CF-44E3-9099-C40C66FF867C}">
                  <a14:compatExt spid="_x0000_s2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23</xdr:row>
          <xdr:rowOff>19050</xdr:rowOff>
        </xdr:from>
        <xdr:to>
          <xdr:col>8</xdr:col>
          <xdr:colOff>647700</xdr:colOff>
          <xdr:row>23</xdr:row>
          <xdr:rowOff>190500</xdr:rowOff>
        </xdr:to>
        <xdr:sp macro="" textlink="">
          <xdr:nvSpPr>
            <xdr:cNvPr id="2396" name="Check Box 348" hidden="1">
              <a:extLst>
                <a:ext uri="{63B3BB69-23CF-44E3-9099-C40C66FF867C}">
                  <a14:compatExt spid="_x0000_s2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24</xdr:row>
          <xdr:rowOff>19050</xdr:rowOff>
        </xdr:from>
        <xdr:to>
          <xdr:col>8</xdr:col>
          <xdr:colOff>647700</xdr:colOff>
          <xdr:row>24</xdr:row>
          <xdr:rowOff>190500</xdr:rowOff>
        </xdr:to>
        <xdr:sp macro="" textlink="">
          <xdr:nvSpPr>
            <xdr:cNvPr id="2397" name="Check Box 349" hidden="1">
              <a:extLst>
                <a:ext uri="{63B3BB69-23CF-44E3-9099-C40C66FF867C}">
                  <a14:compatExt spid="_x0000_s2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25</xdr:row>
          <xdr:rowOff>19050</xdr:rowOff>
        </xdr:from>
        <xdr:to>
          <xdr:col>8</xdr:col>
          <xdr:colOff>647700</xdr:colOff>
          <xdr:row>25</xdr:row>
          <xdr:rowOff>190500</xdr:rowOff>
        </xdr:to>
        <xdr:sp macro="" textlink="">
          <xdr:nvSpPr>
            <xdr:cNvPr id="2398" name="Check Box 350" hidden="1">
              <a:extLst>
                <a:ext uri="{63B3BB69-23CF-44E3-9099-C40C66FF867C}">
                  <a14:compatExt spid="_x0000_s2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26</xdr:row>
          <xdr:rowOff>19050</xdr:rowOff>
        </xdr:from>
        <xdr:to>
          <xdr:col>8</xdr:col>
          <xdr:colOff>647700</xdr:colOff>
          <xdr:row>26</xdr:row>
          <xdr:rowOff>190500</xdr:rowOff>
        </xdr:to>
        <xdr:sp macro="" textlink="">
          <xdr:nvSpPr>
            <xdr:cNvPr id="2399" name="Check Box 351" hidden="1">
              <a:extLst>
                <a:ext uri="{63B3BB69-23CF-44E3-9099-C40C66FF867C}">
                  <a14:compatExt spid="_x0000_s2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27</xdr:row>
          <xdr:rowOff>19050</xdr:rowOff>
        </xdr:from>
        <xdr:to>
          <xdr:col>8</xdr:col>
          <xdr:colOff>647700</xdr:colOff>
          <xdr:row>27</xdr:row>
          <xdr:rowOff>190500</xdr:rowOff>
        </xdr:to>
        <xdr:sp macro="" textlink="">
          <xdr:nvSpPr>
            <xdr:cNvPr id="2400" name="Check Box 352" hidden="1">
              <a:extLst>
                <a:ext uri="{63B3BB69-23CF-44E3-9099-C40C66FF867C}">
                  <a14:compatExt spid="_x0000_s2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28</xdr:row>
          <xdr:rowOff>19050</xdr:rowOff>
        </xdr:from>
        <xdr:to>
          <xdr:col>8</xdr:col>
          <xdr:colOff>647700</xdr:colOff>
          <xdr:row>28</xdr:row>
          <xdr:rowOff>190500</xdr:rowOff>
        </xdr:to>
        <xdr:sp macro="" textlink="">
          <xdr:nvSpPr>
            <xdr:cNvPr id="2401" name="Check Box 353" hidden="1">
              <a:extLst>
                <a:ext uri="{63B3BB69-23CF-44E3-9099-C40C66FF867C}">
                  <a14:compatExt spid="_x0000_s2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29</xdr:row>
          <xdr:rowOff>19050</xdr:rowOff>
        </xdr:from>
        <xdr:to>
          <xdr:col>8</xdr:col>
          <xdr:colOff>647700</xdr:colOff>
          <xdr:row>29</xdr:row>
          <xdr:rowOff>190500</xdr:rowOff>
        </xdr:to>
        <xdr:sp macro="" textlink="">
          <xdr:nvSpPr>
            <xdr:cNvPr id="2402" name="Check Box 354" hidden="1">
              <a:extLst>
                <a:ext uri="{63B3BB69-23CF-44E3-9099-C40C66FF867C}">
                  <a14:compatExt spid="_x0000_s2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30</xdr:row>
          <xdr:rowOff>19050</xdr:rowOff>
        </xdr:from>
        <xdr:to>
          <xdr:col>8</xdr:col>
          <xdr:colOff>647700</xdr:colOff>
          <xdr:row>30</xdr:row>
          <xdr:rowOff>190500</xdr:rowOff>
        </xdr:to>
        <xdr:sp macro="" textlink="">
          <xdr:nvSpPr>
            <xdr:cNvPr id="2403" name="Check Box 355" hidden="1">
              <a:extLst>
                <a:ext uri="{63B3BB69-23CF-44E3-9099-C40C66FF867C}">
                  <a14:compatExt spid="_x0000_s2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31</xdr:row>
          <xdr:rowOff>19050</xdr:rowOff>
        </xdr:from>
        <xdr:to>
          <xdr:col>8</xdr:col>
          <xdr:colOff>647700</xdr:colOff>
          <xdr:row>31</xdr:row>
          <xdr:rowOff>190500</xdr:rowOff>
        </xdr:to>
        <xdr:sp macro="" textlink="">
          <xdr:nvSpPr>
            <xdr:cNvPr id="2404" name="Check Box 356" hidden="1">
              <a:extLst>
                <a:ext uri="{63B3BB69-23CF-44E3-9099-C40C66FF867C}">
                  <a14:compatExt spid="_x0000_s2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32</xdr:row>
          <xdr:rowOff>19050</xdr:rowOff>
        </xdr:from>
        <xdr:to>
          <xdr:col>8</xdr:col>
          <xdr:colOff>647700</xdr:colOff>
          <xdr:row>32</xdr:row>
          <xdr:rowOff>190500</xdr:rowOff>
        </xdr:to>
        <xdr:sp macro="" textlink="">
          <xdr:nvSpPr>
            <xdr:cNvPr id="2405" name="Check Box 357" hidden="1">
              <a:extLst>
                <a:ext uri="{63B3BB69-23CF-44E3-9099-C40C66FF867C}">
                  <a14:compatExt spid="_x0000_s2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23</xdr:row>
          <xdr:rowOff>19050</xdr:rowOff>
        </xdr:from>
        <xdr:to>
          <xdr:col>9</xdr:col>
          <xdr:colOff>647700</xdr:colOff>
          <xdr:row>23</xdr:row>
          <xdr:rowOff>190500</xdr:rowOff>
        </xdr:to>
        <xdr:sp macro="" textlink="">
          <xdr:nvSpPr>
            <xdr:cNvPr id="2406" name="Check Box 358" hidden="1">
              <a:extLst>
                <a:ext uri="{63B3BB69-23CF-44E3-9099-C40C66FF867C}">
                  <a14:compatExt spid="_x0000_s2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24</xdr:row>
          <xdr:rowOff>19050</xdr:rowOff>
        </xdr:from>
        <xdr:to>
          <xdr:col>9</xdr:col>
          <xdr:colOff>647700</xdr:colOff>
          <xdr:row>24</xdr:row>
          <xdr:rowOff>190500</xdr:rowOff>
        </xdr:to>
        <xdr:sp macro="" textlink="">
          <xdr:nvSpPr>
            <xdr:cNvPr id="2407" name="Check Box 359" hidden="1">
              <a:extLst>
                <a:ext uri="{63B3BB69-23CF-44E3-9099-C40C66FF867C}">
                  <a14:compatExt spid="_x0000_s2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25</xdr:row>
          <xdr:rowOff>19050</xdr:rowOff>
        </xdr:from>
        <xdr:to>
          <xdr:col>9</xdr:col>
          <xdr:colOff>647700</xdr:colOff>
          <xdr:row>25</xdr:row>
          <xdr:rowOff>190500</xdr:rowOff>
        </xdr:to>
        <xdr:sp macro="" textlink="">
          <xdr:nvSpPr>
            <xdr:cNvPr id="2408" name="Check Box 360" hidden="1">
              <a:extLst>
                <a:ext uri="{63B3BB69-23CF-44E3-9099-C40C66FF867C}">
                  <a14:compatExt spid="_x0000_s2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26</xdr:row>
          <xdr:rowOff>19050</xdr:rowOff>
        </xdr:from>
        <xdr:to>
          <xdr:col>9</xdr:col>
          <xdr:colOff>647700</xdr:colOff>
          <xdr:row>26</xdr:row>
          <xdr:rowOff>190500</xdr:rowOff>
        </xdr:to>
        <xdr:sp macro="" textlink="">
          <xdr:nvSpPr>
            <xdr:cNvPr id="2409" name="Check Box 361" hidden="1">
              <a:extLst>
                <a:ext uri="{63B3BB69-23CF-44E3-9099-C40C66FF867C}">
                  <a14:compatExt spid="_x0000_s2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27</xdr:row>
          <xdr:rowOff>19050</xdr:rowOff>
        </xdr:from>
        <xdr:to>
          <xdr:col>9</xdr:col>
          <xdr:colOff>647700</xdr:colOff>
          <xdr:row>27</xdr:row>
          <xdr:rowOff>190500</xdr:rowOff>
        </xdr:to>
        <xdr:sp macro="" textlink="">
          <xdr:nvSpPr>
            <xdr:cNvPr id="2410" name="Check Box 362" hidden="1">
              <a:extLst>
                <a:ext uri="{63B3BB69-23CF-44E3-9099-C40C66FF867C}">
                  <a14:compatExt spid="_x0000_s2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28</xdr:row>
          <xdr:rowOff>19050</xdr:rowOff>
        </xdr:from>
        <xdr:to>
          <xdr:col>9</xdr:col>
          <xdr:colOff>647700</xdr:colOff>
          <xdr:row>28</xdr:row>
          <xdr:rowOff>190500</xdr:rowOff>
        </xdr:to>
        <xdr:sp macro="" textlink="">
          <xdr:nvSpPr>
            <xdr:cNvPr id="2411" name="Check Box 363" hidden="1">
              <a:extLst>
                <a:ext uri="{63B3BB69-23CF-44E3-9099-C40C66FF867C}">
                  <a14:compatExt spid="_x0000_s2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29</xdr:row>
          <xdr:rowOff>19050</xdr:rowOff>
        </xdr:from>
        <xdr:to>
          <xdr:col>9</xdr:col>
          <xdr:colOff>647700</xdr:colOff>
          <xdr:row>29</xdr:row>
          <xdr:rowOff>190500</xdr:rowOff>
        </xdr:to>
        <xdr:sp macro="" textlink="">
          <xdr:nvSpPr>
            <xdr:cNvPr id="2412" name="Check Box 364" hidden="1">
              <a:extLst>
                <a:ext uri="{63B3BB69-23CF-44E3-9099-C40C66FF867C}">
                  <a14:compatExt spid="_x0000_s2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30</xdr:row>
          <xdr:rowOff>19050</xdr:rowOff>
        </xdr:from>
        <xdr:to>
          <xdr:col>9</xdr:col>
          <xdr:colOff>647700</xdr:colOff>
          <xdr:row>30</xdr:row>
          <xdr:rowOff>190500</xdr:rowOff>
        </xdr:to>
        <xdr:sp macro="" textlink="">
          <xdr:nvSpPr>
            <xdr:cNvPr id="2413" name="Check Box 365" hidden="1">
              <a:extLst>
                <a:ext uri="{63B3BB69-23CF-44E3-9099-C40C66FF867C}">
                  <a14:compatExt spid="_x0000_s2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31</xdr:row>
          <xdr:rowOff>19050</xdr:rowOff>
        </xdr:from>
        <xdr:to>
          <xdr:col>9</xdr:col>
          <xdr:colOff>647700</xdr:colOff>
          <xdr:row>31</xdr:row>
          <xdr:rowOff>190500</xdr:rowOff>
        </xdr:to>
        <xdr:sp macro="" textlink="">
          <xdr:nvSpPr>
            <xdr:cNvPr id="2414" name="Check Box 366" hidden="1">
              <a:extLst>
                <a:ext uri="{63B3BB69-23CF-44E3-9099-C40C66FF867C}">
                  <a14:compatExt spid="_x0000_s2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32</xdr:row>
          <xdr:rowOff>19050</xdr:rowOff>
        </xdr:from>
        <xdr:to>
          <xdr:col>9</xdr:col>
          <xdr:colOff>647700</xdr:colOff>
          <xdr:row>32</xdr:row>
          <xdr:rowOff>190500</xdr:rowOff>
        </xdr:to>
        <xdr:sp macro="" textlink="">
          <xdr:nvSpPr>
            <xdr:cNvPr id="2415" name="Check Box 367" hidden="1">
              <a:extLst>
                <a:ext uri="{63B3BB69-23CF-44E3-9099-C40C66FF867C}">
                  <a14:compatExt spid="_x0000_s2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33</xdr:row>
          <xdr:rowOff>19050</xdr:rowOff>
        </xdr:from>
        <xdr:to>
          <xdr:col>4</xdr:col>
          <xdr:colOff>647700</xdr:colOff>
          <xdr:row>33</xdr:row>
          <xdr:rowOff>190500</xdr:rowOff>
        </xdr:to>
        <xdr:sp macro="" textlink="">
          <xdr:nvSpPr>
            <xdr:cNvPr id="2542" name="Check Box 494" hidden="1">
              <a:extLst>
                <a:ext uri="{63B3BB69-23CF-44E3-9099-C40C66FF867C}">
                  <a14:compatExt spid="_x0000_s2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33</xdr:row>
          <xdr:rowOff>19050</xdr:rowOff>
        </xdr:from>
        <xdr:to>
          <xdr:col>5</xdr:col>
          <xdr:colOff>647700</xdr:colOff>
          <xdr:row>33</xdr:row>
          <xdr:rowOff>190500</xdr:rowOff>
        </xdr:to>
        <xdr:sp macro="" textlink="">
          <xdr:nvSpPr>
            <xdr:cNvPr id="2543" name="Check Box 495" hidden="1">
              <a:extLst>
                <a:ext uri="{63B3BB69-23CF-44E3-9099-C40C66FF867C}">
                  <a14:compatExt spid="_x0000_s2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33</xdr:row>
          <xdr:rowOff>19050</xdr:rowOff>
        </xdr:from>
        <xdr:to>
          <xdr:col>6</xdr:col>
          <xdr:colOff>647700</xdr:colOff>
          <xdr:row>33</xdr:row>
          <xdr:rowOff>190500</xdr:rowOff>
        </xdr:to>
        <xdr:sp macro="" textlink="">
          <xdr:nvSpPr>
            <xdr:cNvPr id="2544" name="Check Box 496" hidden="1">
              <a:extLst>
                <a:ext uri="{63B3BB69-23CF-44E3-9099-C40C66FF867C}">
                  <a14:compatExt spid="_x0000_s2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33</xdr:row>
          <xdr:rowOff>19050</xdr:rowOff>
        </xdr:from>
        <xdr:to>
          <xdr:col>7</xdr:col>
          <xdr:colOff>647700</xdr:colOff>
          <xdr:row>33</xdr:row>
          <xdr:rowOff>190500</xdr:rowOff>
        </xdr:to>
        <xdr:sp macro="" textlink="">
          <xdr:nvSpPr>
            <xdr:cNvPr id="2545" name="Check Box 497" hidden="1">
              <a:extLst>
                <a:ext uri="{63B3BB69-23CF-44E3-9099-C40C66FF867C}">
                  <a14:compatExt spid="_x0000_s2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33</xdr:row>
          <xdr:rowOff>19050</xdr:rowOff>
        </xdr:from>
        <xdr:to>
          <xdr:col>8</xdr:col>
          <xdr:colOff>647700</xdr:colOff>
          <xdr:row>33</xdr:row>
          <xdr:rowOff>190500</xdr:rowOff>
        </xdr:to>
        <xdr:sp macro="" textlink="">
          <xdr:nvSpPr>
            <xdr:cNvPr id="2546" name="Check Box 498" hidden="1">
              <a:extLst>
                <a:ext uri="{63B3BB69-23CF-44E3-9099-C40C66FF867C}">
                  <a14:compatExt spid="_x0000_s2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33</xdr:row>
          <xdr:rowOff>19050</xdr:rowOff>
        </xdr:from>
        <xdr:to>
          <xdr:col>9</xdr:col>
          <xdr:colOff>647700</xdr:colOff>
          <xdr:row>33</xdr:row>
          <xdr:rowOff>190500</xdr:rowOff>
        </xdr:to>
        <xdr:sp macro="" textlink="">
          <xdr:nvSpPr>
            <xdr:cNvPr id="2547" name="Check Box 499" hidden="1">
              <a:extLst>
                <a:ext uri="{63B3BB69-23CF-44E3-9099-C40C66FF867C}">
                  <a14:compatExt spid="_x0000_s25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34</xdr:row>
          <xdr:rowOff>19050</xdr:rowOff>
        </xdr:from>
        <xdr:to>
          <xdr:col>4</xdr:col>
          <xdr:colOff>647700</xdr:colOff>
          <xdr:row>34</xdr:row>
          <xdr:rowOff>190500</xdr:rowOff>
        </xdr:to>
        <xdr:sp macro="" textlink="">
          <xdr:nvSpPr>
            <xdr:cNvPr id="2548" name="Check Box 500" hidden="1">
              <a:extLst>
                <a:ext uri="{63B3BB69-23CF-44E3-9099-C40C66FF867C}">
                  <a14:compatExt spid="_x0000_s2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34</xdr:row>
          <xdr:rowOff>19050</xdr:rowOff>
        </xdr:from>
        <xdr:to>
          <xdr:col>5</xdr:col>
          <xdr:colOff>647700</xdr:colOff>
          <xdr:row>34</xdr:row>
          <xdr:rowOff>190500</xdr:rowOff>
        </xdr:to>
        <xdr:sp macro="" textlink="">
          <xdr:nvSpPr>
            <xdr:cNvPr id="2549" name="Check Box 501" hidden="1">
              <a:extLst>
                <a:ext uri="{63B3BB69-23CF-44E3-9099-C40C66FF867C}">
                  <a14:compatExt spid="_x0000_s2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34</xdr:row>
          <xdr:rowOff>19050</xdr:rowOff>
        </xdr:from>
        <xdr:to>
          <xdr:col>6</xdr:col>
          <xdr:colOff>647700</xdr:colOff>
          <xdr:row>34</xdr:row>
          <xdr:rowOff>190500</xdr:rowOff>
        </xdr:to>
        <xdr:sp macro="" textlink="">
          <xdr:nvSpPr>
            <xdr:cNvPr id="2550" name="Check Box 502" hidden="1">
              <a:extLst>
                <a:ext uri="{63B3BB69-23CF-44E3-9099-C40C66FF867C}">
                  <a14:compatExt spid="_x0000_s25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34</xdr:row>
          <xdr:rowOff>19050</xdr:rowOff>
        </xdr:from>
        <xdr:to>
          <xdr:col>7</xdr:col>
          <xdr:colOff>647700</xdr:colOff>
          <xdr:row>34</xdr:row>
          <xdr:rowOff>190500</xdr:rowOff>
        </xdr:to>
        <xdr:sp macro="" textlink="">
          <xdr:nvSpPr>
            <xdr:cNvPr id="2551" name="Check Box 503" hidden="1">
              <a:extLst>
                <a:ext uri="{63B3BB69-23CF-44E3-9099-C40C66FF867C}">
                  <a14:compatExt spid="_x0000_s25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34</xdr:row>
          <xdr:rowOff>19050</xdr:rowOff>
        </xdr:from>
        <xdr:to>
          <xdr:col>8</xdr:col>
          <xdr:colOff>647700</xdr:colOff>
          <xdr:row>34</xdr:row>
          <xdr:rowOff>190500</xdr:rowOff>
        </xdr:to>
        <xdr:sp macro="" textlink="">
          <xdr:nvSpPr>
            <xdr:cNvPr id="2552" name="Check Box 504" hidden="1">
              <a:extLst>
                <a:ext uri="{63B3BB69-23CF-44E3-9099-C40C66FF867C}">
                  <a14:compatExt spid="_x0000_s25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34</xdr:row>
          <xdr:rowOff>19050</xdr:rowOff>
        </xdr:from>
        <xdr:to>
          <xdr:col>9</xdr:col>
          <xdr:colOff>647700</xdr:colOff>
          <xdr:row>34</xdr:row>
          <xdr:rowOff>190500</xdr:rowOff>
        </xdr:to>
        <xdr:sp macro="" textlink="">
          <xdr:nvSpPr>
            <xdr:cNvPr id="2553" name="Check Box 505" hidden="1">
              <a:extLst>
                <a:ext uri="{63B3BB69-23CF-44E3-9099-C40C66FF867C}">
                  <a14:compatExt spid="_x0000_s2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35</xdr:row>
          <xdr:rowOff>19050</xdr:rowOff>
        </xdr:from>
        <xdr:to>
          <xdr:col>4</xdr:col>
          <xdr:colOff>647700</xdr:colOff>
          <xdr:row>35</xdr:row>
          <xdr:rowOff>190500</xdr:rowOff>
        </xdr:to>
        <xdr:sp macro="" textlink="">
          <xdr:nvSpPr>
            <xdr:cNvPr id="2554" name="Check Box 506" hidden="1">
              <a:extLst>
                <a:ext uri="{63B3BB69-23CF-44E3-9099-C40C66FF867C}">
                  <a14:compatExt spid="_x0000_s2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35</xdr:row>
          <xdr:rowOff>19050</xdr:rowOff>
        </xdr:from>
        <xdr:to>
          <xdr:col>5</xdr:col>
          <xdr:colOff>647700</xdr:colOff>
          <xdr:row>35</xdr:row>
          <xdr:rowOff>190500</xdr:rowOff>
        </xdr:to>
        <xdr:sp macro="" textlink="">
          <xdr:nvSpPr>
            <xdr:cNvPr id="2555" name="Check Box 507" hidden="1">
              <a:extLst>
                <a:ext uri="{63B3BB69-23CF-44E3-9099-C40C66FF867C}">
                  <a14:compatExt spid="_x0000_s2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35</xdr:row>
          <xdr:rowOff>19050</xdr:rowOff>
        </xdr:from>
        <xdr:to>
          <xdr:col>6</xdr:col>
          <xdr:colOff>647700</xdr:colOff>
          <xdr:row>35</xdr:row>
          <xdr:rowOff>190500</xdr:rowOff>
        </xdr:to>
        <xdr:sp macro="" textlink="">
          <xdr:nvSpPr>
            <xdr:cNvPr id="2556" name="Check Box 508" hidden="1">
              <a:extLst>
                <a:ext uri="{63B3BB69-23CF-44E3-9099-C40C66FF867C}">
                  <a14:compatExt spid="_x0000_s2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35</xdr:row>
          <xdr:rowOff>19050</xdr:rowOff>
        </xdr:from>
        <xdr:to>
          <xdr:col>7</xdr:col>
          <xdr:colOff>647700</xdr:colOff>
          <xdr:row>35</xdr:row>
          <xdr:rowOff>190500</xdr:rowOff>
        </xdr:to>
        <xdr:sp macro="" textlink="">
          <xdr:nvSpPr>
            <xdr:cNvPr id="2557" name="Check Box 509" hidden="1">
              <a:extLst>
                <a:ext uri="{63B3BB69-23CF-44E3-9099-C40C66FF867C}">
                  <a14:compatExt spid="_x0000_s2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35</xdr:row>
          <xdr:rowOff>19050</xdr:rowOff>
        </xdr:from>
        <xdr:to>
          <xdr:col>8</xdr:col>
          <xdr:colOff>647700</xdr:colOff>
          <xdr:row>35</xdr:row>
          <xdr:rowOff>190500</xdr:rowOff>
        </xdr:to>
        <xdr:sp macro="" textlink="">
          <xdr:nvSpPr>
            <xdr:cNvPr id="2558" name="Check Box 510" hidden="1">
              <a:extLst>
                <a:ext uri="{63B3BB69-23CF-44E3-9099-C40C66FF867C}">
                  <a14:compatExt spid="_x0000_s2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35</xdr:row>
          <xdr:rowOff>19050</xdr:rowOff>
        </xdr:from>
        <xdr:to>
          <xdr:col>9</xdr:col>
          <xdr:colOff>647700</xdr:colOff>
          <xdr:row>35</xdr:row>
          <xdr:rowOff>190500</xdr:rowOff>
        </xdr:to>
        <xdr:sp macro="" textlink="">
          <xdr:nvSpPr>
            <xdr:cNvPr id="2559" name="Check Box 511" hidden="1">
              <a:extLst>
                <a:ext uri="{63B3BB69-23CF-44E3-9099-C40C66FF867C}">
                  <a14:compatExt spid="_x0000_s25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36</xdr:row>
          <xdr:rowOff>19050</xdr:rowOff>
        </xdr:from>
        <xdr:to>
          <xdr:col>4</xdr:col>
          <xdr:colOff>647700</xdr:colOff>
          <xdr:row>36</xdr:row>
          <xdr:rowOff>190500</xdr:rowOff>
        </xdr:to>
        <xdr:sp macro="" textlink="">
          <xdr:nvSpPr>
            <xdr:cNvPr id="2560" name="Check Box 512" hidden="1">
              <a:extLst>
                <a:ext uri="{63B3BB69-23CF-44E3-9099-C40C66FF867C}">
                  <a14:compatExt spid="_x0000_s2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36</xdr:row>
          <xdr:rowOff>19050</xdr:rowOff>
        </xdr:from>
        <xdr:to>
          <xdr:col>5</xdr:col>
          <xdr:colOff>647700</xdr:colOff>
          <xdr:row>36</xdr:row>
          <xdr:rowOff>190500</xdr:rowOff>
        </xdr:to>
        <xdr:sp macro="" textlink="">
          <xdr:nvSpPr>
            <xdr:cNvPr id="2561" name="Check Box 513" hidden="1">
              <a:extLst>
                <a:ext uri="{63B3BB69-23CF-44E3-9099-C40C66FF867C}">
                  <a14:compatExt spid="_x0000_s2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36</xdr:row>
          <xdr:rowOff>19050</xdr:rowOff>
        </xdr:from>
        <xdr:to>
          <xdr:col>6</xdr:col>
          <xdr:colOff>647700</xdr:colOff>
          <xdr:row>36</xdr:row>
          <xdr:rowOff>190500</xdr:rowOff>
        </xdr:to>
        <xdr:sp macro="" textlink="">
          <xdr:nvSpPr>
            <xdr:cNvPr id="2562" name="Check Box 514" hidden="1">
              <a:extLst>
                <a:ext uri="{63B3BB69-23CF-44E3-9099-C40C66FF867C}">
                  <a14:compatExt spid="_x0000_s2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36</xdr:row>
          <xdr:rowOff>19050</xdr:rowOff>
        </xdr:from>
        <xdr:to>
          <xdr:col>7</xdr:col>
          <xdr:colOff>647700</xdr:colOff>
          <xdr:row>36</xdr:row>
          <xdr:rowOff>190500</xdr:rowOff>
        </xdr:to>
        <xdr:sp macro="" textlink="">
          <xdr:nvSpPr>
            <xdr:cNvPr id="2563" name="Check Box 515" hidden="1">
              <a:extLst>
                <a:ext uri="{63B3BB69-23CF-44E3-9099-C40C66FF867C}">
                  <a14:compatExt spid="_x0000_s2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36</xdr:row>
          <xdr:rowOff>19050</xdr:rowOff>
        </xdr:from>
        <xdr:to>
          <xdr:col>8</xdr:col>
          <xdr:colOff>647700</xdr:colOff>
          <xdr:row>36</xdr:row>
          <xdr:rowOff>190500</xdr:rowOff>
        </xdr:to>
        <xdr:sp macro="" textlink="">
          <xdr:nvSpPr>
            <xdr:cNvPr id="2564" name="Check Box 516" hidden="1">
              <a:extLst>
                <a:ext uri="{63B3BB69-23CF-44E3-9099-C40C66FF867C}">
                  <a14:compatExt spid="_x0000_s2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36</xdr:row>
          <xdr:rowOff>19050</xdr:rowOff>
        </xdr:from>
        <xdr:to>
          <xdr:col>9</xdr:col>
          <xdr:colOff>647700</xdr:colOff>
          <xdr:row>36</xdr:row>
          <xdr:rowOff>190500</xdr:rowOff>
        </xdr:to>
        <xdr:sp macro="" textlink="">
          <xdr:nvSpPr>
            <xdr:cNvPr id="2565" name="Check Box 517" hidden="1">
              <a:extLst>
                <a:ext uri="{63B3BB69-23CF-44E3-9099-C40C66FF867C}">
                  <a14:compatExt spid="_x0000_s2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37</xdr:row>
          <xdr:rowOff>19050</xdr:rowOff>
        </xdr:from>
        <xdr:to>
          <xdr:col>4</xdr:col>
          <xdr:colOff>647700</xdr:colOff>
          <xdr:row>37</xdr:row>
          <xdr:rowOff>190500</xdr:rowOff>
        </xdr:to>
        <xdr:sp macro="" textlink="">
          <xdr:nvSpPr>
            <xdr:cNvPr id="2566" name="Check Box 518" hidden="1">
              <a:extLst>
                <a:ext uri="{63B3BB69-23CF-44E3-9099-C40C66FF867C}">
                  <a14:compatExt spid="_x0000_s2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37</xdr:row>
          <xdr:rowOff>19050</xdr:rowOff>
        </xdr:from>
        <xdr:to>
          <xdr:col>5</xdr:col>
          <xdr:colOff>647700</xdr:colOff>
          <xdr:row>37</xdr:row>
          <xdr:rowOff>190500</xdr:rowOff>
        </xdr:to>
        <xdr:sp macro="" textlink="">
          <xdr:nvSpPr>
            <xdr:cNvPr id="2567" name="Check Box 519" hidden="1">
              <a:extLst>
                <a:ext uri="{63B3BB69-23CF-44E3-9099-C40C66FF867C}">
                  <a14:compatExt spid="_x0000_s2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37</xdr:row>
          <xdr:rowOff>19050</xdr:rowOff>
        </xdr:from>
        <xdr:to>
          <xdr:col>6</xdr:col>
          <xdr:colOff>647700</xdr:colOff>
          <xdr:row>37</xdr:row>
          <xdr:rowOff>190500</xdr:rowOff>
        </xdr:to>
        <xdr:sp macro="" textlink="">
          <xdr:nvSpPr>
            <xdr:cNvPr id="2568" name="Check Box 520" hidden="1">
              <a:extLst>
                <a:ext uri="{63B3BB69-23CF-44E3-9099-C40C66FF867C}">
                  <a14:compatExt spid="_x0000_s25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37</xdr:row>
          <xdr:rowOff>19050</xdr:rowOff>
        </xdr:from>
        <xdr:to>
          <xdr:col>7</xdr:col>
          <xdr:colOff>647700</xdr:colOff>
          <xdr:row>37</xdr:row>
          <xdr:rowOff>190500</xdr:rowOff>
        </xdr:to>
        <xdr:sp macro="" textlink="">
          <xdr:nvSpPr>
            <xdr:cNvPr id="2569" name="Check Box 521" hidden="1">
              <a:extLst>
                <a:ext uri="{63B3BB69-23CF-44E3-9099-C40C66FF867C}">
                  <a14:compatExt spid="_x0000_s2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37</xdr:row>
          <xdr:rowOff>19050</xdr:rowOff>
        </xdr:from>
        <xdr:to>
          <xdr:col>8</xdr:col>
          <xdr:colOff>647700</xdr:colOff>
          <xdr:row>37</xdr:row>
          <xdr:rowOff>190500</xdr:rowOff>
        </xdr:to>
        <xdr:sp macro="" textlink="">
          <xdr:nvSpPr>
            <xdr:cNvPr id="2570" name="Check Box 522" hidden="1">
              <a:extLst>
                <a:ext uri="{63B3BB69-23CF-44E3-9099-C40C66FF867C}">
                  <a14:compatExt spid="_x0000_s2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37</xdr:row>
          <xdr:rowOff>19050</xdr:rowOff>
        </xdr:from>
        <xdr:to>
          <xdr:col>9</xdr:col>
          <xdr:colOff>647700</xdr:colOff>
          <xdr:row>37</xdr:row>
          <xdr:rowOff>190500</xdr:rowOff>
        </xdr:to>
        <xdr:sp macro="" textlink="">
          <xdr:nvSpPr>
            <xdr:cNvPr id="2571" name="Check Box 523" hidden="1">
              <a:extLst>
                <a:ext uri="{63B3BB69-23CF-44E3-9099-C40C66FF867C}">
                  <a14:compatExt spid="_x0000_s2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1295400</xdr:colOff>
          <xdr:row>39</xdr:row>
          <xdr:rowOff>38100</xdr:rowOff>
        </xdr:from>
        <xdr:to>
          <xdr:col>4</xdr:col>
          <xdr:colOff>0</xdr:colOff>
          <xdr:row>40</xdr:row>
          <xdr:rowOff>104775</xdr:rowOff>
        </xdr:to>
        <xdr:sp macro="" textlink="">
          <xdr:nvSpPr>
            <xdr:cNvPr id="2575" name="Button 527" hidden="1">
              <a:extLst>
                <a:ext uri="{63B3BB69-23CF-44E3-9099-C40C66FF867C}">
                  <a14:compatExt spid="_x0000_s25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xdr:twoCellAnchor>
    <xdr:from>
      <xdr:col>4</xdr:col>
      <xdr:colOff>85725</xdr:colOff>
      <xdr:row>39</xdr:row>
      <xdr:rowOff>35775</xdr:rowOff>
    </xdr:from>
    <xdr:to>
      <xdr:col>5</xdr:col>
      <xdr:colOff>847725</xdr:colOff>
      <xdr:row>40</xdr:row>
      <xdr:rowOff>104775</xdr:rowOff>
    </xdr:to>
    <xdr:sp macro="[0]!GoToOutputTable_Module1" textlink="">
      <xdr:nvSpPr>
        <xdr:cNvPr id="95" name="Flowchart: Process 94"/>
        <xdr:cNvSpPr/>
      </xdr:nvSpPr>
      <xdr:spPr>
        <a:xfrm>
          <a:off x="3886200" y="10722825"/>
          <a:ext cx="16478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la Tabla de Resultados</a:t>
          </a:r>
        </a:p>
      </xdr:txBody>
    </xdr:sp>
    <xdr:clientData fPrintsWithSheet="0"/>
  </xdr:twoCellAnchor>
  <xdr:twoCellAnchor>
    <xdr:from>
      <xdr:col>6</xdr:col>
      <xdr:colOff>85724</xdr:colOff>
      <xdr:row>39</xdr:row>
      <xdr:rowOff>38100</xdr:rowOff>
    </xdr:from>
    <xdr:to>
      <xdr:col>7</xdr:col>
      <xdr:colOff>600074</xdr:colOff>
      <xdr:row>40</xdr:row>
      <xdr:rowOff>107100</xdr:rowOff>
    </xdr:to>
    <xdr:sp macro="[0]!Module33.Module2" textlink="">
      <xdr:nvSpPr>
        <xdr:cNvPr id="94" name="Flowchart: Process 93"/>
        <xdr:cNvSpPr/>
      </xdr:nvSpPr>
      <xdr:spPr>
        <a:xfrm>
          <a:off x="5657849" y="10725150"/>
          <a:ext cx="14001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2</a:t>
          </a:r>
        </a:p>
      </xdr:txBody>
    </xdr:sp>
    <xdr:clientData fPrintsWithSheet="0"/>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47625</xdr:colOff>
          <xdr:row>97</xdr:row>
          <xdr:rowOff>28575</xdr:rowOff>
        </xdr:from>
        <xdr:to>
          <xdr:col>7</xdr:col>
          <xdr:colOff>790575</xdr:colOff>
          <xdr:row>97</xdr:row>
          <xdr:rowOff>333375</xdr:rowOff>
        </xdr:to>
        <xdr:sp macro="" textlink="">
          <xdr:nvSpPr>
            <xdr:cNvPr id="12289" name="Drop Down 1" hidden="1">
              <a:extLst>
                <a:ext uri="{63B3BB69-23CF-44E3-9099-C40C66FF867C}">
                  <a14:compatExt spid="_x0000_s122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95</xdr:row>
          <xdr:rowOff>28575</xdr:rowOff>
        </xdr:from>
        <xdr:to>
          <xdr:col>7</xdr:col>
          <xdr:colOff>790575</xdr:colOff>
          <xdr:row>95</xdr:row>
          <xdr:rowOff>333375</xdr:rowOff>
        </xdr:to>
        <xdr:sp macro="" textlink="">
          <xdr:nvSpPr>
            <xdr:cNvPr id="12290" name="Drop Down 2" hidden="1">
              <a:extLst>
                <a:ext uri="{63B3BB69-23CF-44E3-9099-C40C66FF867C}">
                  <a14:compatExt spid="_x0000_s122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98</xdr:row>
          <xdr:rowOff>28575</xdr:rowOff>
        </xdr:from>
        <xdr:to>
          <xdr:col>7</xdr:col>
          <xdr:colOff>790575</xdr:colOff>
          <xdr:row>98</xdr:row>
          <xdr:rowOff>333375</xdr:rowOff>
        </xdr:to>
        <xdr:sp macro="" textlink="">
          <xdr:nvSpPr>
            <xdr:cNvPr id="12291" name="Drop Down 3" hidden="1">
              <a:extLst>
                <a:ext uri="{63B3BB69-23CF-44E3-9099-C40C66FF867C}">
                  <a14:compatExt spid="_x0000_s122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99</xdr:row>
          <xdr:rowOff>28575</xdr:rowOff>
        </xdr:from>
        <xdr:to>
          <xdr:col>7</xdr:col>
          <xdr:colOff>790575</xdr:colOff>
          <xdr:row>99</xdr:row>
          <xdr:rowOff>333375</xdr:rowOff>
        </xdr:to>
        <xdr:sp macro="" textlink="">
          <xdr:nvSpPr>
            <xdr:cNvPr id="12292" name="Drop Down 4" hidden="1">
              <a:extLst>
                <a:ext uri="{63B3BB69-23CF-44E3-9099-C40C66FF867C}">
                  <a14:compatExt spid="_x0000_s122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100</xdr:row>
          <xdr:rowOff>28575</xdr:rowOff>
        </xdr:from>
        <xdr:to>
          <xdr:col>7</xdr:col>
          <xdr:colOff>790575</xdr:colOff>
          <xdr:row>100</xdr:row>
          <xdr:rowOff>333375</xdr:rowOff>
        </xdr:to>
        <xdr:sp macro="" textlink="">
          <xdr:nvSpPr>
            <xdr:cNvPr id="12293" name="Drop Down 5" hidden="1">
              <a:extLst>
                <a:ext uri="{63B3BB69-23CF-44E3-9099-C40C66FF867C}">
                  <a14:compatExt spid="_x0000_s122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101</xdr:row>
          <xdr:rowOff>28575</xdr:rowOff>
        </xdr:from>
        <xdr:to>
          <xdr:col>7</xdr:col>
          <xdr:colOff>790575</xdr:colOff>
          <xdr:row>101</xdr:row>
          <xdr:rowOff>333375</xdr:rowOff>
        </xdr:to>
        <xdr:sp macro="" textlink="">
          <xdr:nvSpPr>
            <xdr:cNvPr id="12294" name="Drop Down 6" hidden="1">
              <a:extLst>
                <a:ext uri="{63B3BB69-23CF-44E3-9099-C40C66FF867C}">
                  <a14:compatExt spid="_x0000_s122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96</xdr:row>
          <xdr:rowOff>28575</xdr:rowOff>
        </xdr:from>
        <xdr:to>
          <xdr:col>7</xdr:col>
          <xdr:colOff>790575</xdr:colOff>
          <xdr:row>96</xdr:row>
          <xdr:rowOff>333375</xdr:rowOff>
        </xdr:to>
        <xdr:sp macro="" textlink="">
          <xdr:nvSpPr>
            <xdr:cNvPr id="12295" name="Drop Down 7" hidden="1">
              <a:extLst>
                <a:ext uri="{63B3BB69-23CF-44E3-9099-C40C66FF867C}">
                  <a14:compatExt spid="_x0000_s122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86</xdr:row>
          <xdr:rowOff>28575</xdr:rowOff>
        </xdr:from>
        <xdr:to>
          <xdr:col>7</xdr:col>
          <xdr:colOff>790575</xdr:colOff>
          <xdr:row>86</xdr:row>
          <xdr:rowOff>333375</xdr:rowOff>
        </xdr:to>
        <xdr:sp macro="" textlink="">
          <xdr:nvSpPr>
            <xdr:cNvPr id="12307" name="Drop Down 19" hidden="1">
              <a:extLst>
                <a:ext uri="{63B3BB69-23CF-44E3-9099-C40C66FF867C}">
                  <a14:compatExt spid="_x0000_s123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84</xdr:row>
          <xdr:rowOff>28575</xdr:rowOff>
        </xdr:from>
        <xdr:to>
          <xdr:col>7</xdr:col>
          <xdr:colOff>790575</xdr:colOff>
          <xdr:row>84</xdr:row>
          <xdr:rowOff>333375</xdr:rowOff>
        </xdr:to>
        <xdr:sp macro="" textlink="">
          <xdr:nvSpPr>
            <xdr:cNvPr id="12308" name="Drop Down 20" hidden="1">
              <a:extLst>
                <a:ext uri="{63B3BB69-23CF-44E3-9099-C40C66FF867C}">
                  <a14:compatExt spid="_x0000_s123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87</xdr:row>
          <xdr:rowOff>28575</xdr:rowOff>
        </xdr:from>
        <xdr:to>
          <xdr:col>7</xdr:col>
          <xdr:colOff>790575</xdr:colOff>
          <xdr:row>87</xdr:row>
          <xdr:rowOff>333375</xdr:rowOff>
        </xdr:to>
        <xdr:sp macro="" textlink="">
          <xdr:nvSpPr>
            <xdr:cNvPr id="12309" name="Drop Down 21" hidden="1">
              <a:extLst>
                <a:ext uri="{63B3BB69-23CF-44E3-9099-C40C66FF867C}">
                  <a14:compatExt spid="_x0000_s123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88</xdr:row>
          <xdr:rowOff>28575</xdr:rowOff>
        </xdr:from>
        <xdr:to>
          <xdr:col>7</xdr:col>
          <xdr:colOff>790575</xdr:colOff>
          <xdr:row>88</xdr:row>
          <xdr:rowOff>333375</xdr:rowOff>
        </xdr:to>
        <xdr:sp macro="" textlink="">
          <xdr:nvSpPr>
            <xdr:cNvPr id="12310" name="Drop Down 22" hidden="1">
              <a:extLst>
                <a:ext uri="{63B3BB69-23CF-44E3-9099-C40C66FF867C}">
                  <a14:compatExt spid="_x0000_s123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89</xdr:row>
          <xdr:rowOff>28575</xdr:rowOff>
        </xdr:from>
        <xdr:to>
          <xdr:col>7</xdr:col>
          <xdr:colOff>790575</xdr:colOff>
          <xdr:row>89</xdr:row>
          <xdr:rowOff>333375</xdr:rowOff>
        </xdr:to>
        <xdr:sp macro="" textlink="">
          <xdr:nvSpPr>
            <xdr:cNvPr id="12311" name="Drop Down 23" hidden="1">
              <a:extLst>
                <a:ext uri="{63B3BB69-23CF-44E3-9099-C40C66FF867C}">
                  <a14:compatExt spid="_x0000_s123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90</xdr:row>
          <xdr:rowOff>28575</xdr:rowOff>
        </xdr:from>
        <xdr:to>
          <xdr:col>7</xdr:col>
          <xdr:colOff>790575</xdr:colOff>
          <xdr:row>90</xdr:row>
          <xdr:rowOff>333375</xdr:rowOff>
        </xdr:to>
        <xdr:sp macro="" textlink="">
          <xdr:nvSpPr>
            <xdr:cNvPr id="12312" name="Drop Down 24" hidden="1">
              <a:extLst>
                <a:ext uri="{63B3BB69-23CF-44E3-9099-C40C66FF867C}">
                  <a14:compatExt spid="_x0000_s123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85</xdr:row>
          <xdr:rowOff>28575</xdr:rowOff>
        </xdr:from>
        <xdr:to>
          <xdr:col>7</xdr:col>
          <xdr:colOff>790575</xdr:colOff>
          <xdr:row>85</xdr:row>
          <xdr:rowOff>342900</xdr:rowOff>
        </xdr:to>
        <xdr:sp macro="" textlink="">
          <xdr:nvSpPr>
            <xdr:cNvPr id="12313" name="Drop Down 25" hidden="1">
              <a:extLst>
                <a:ext uri="{63B3BB69-23CF-44E3-9099-C40C66FF867C}">
                  <a14:compatExt spid="_x0000_s123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63949</xdr:colOff>
      <xdr:row>13</xdr:row>
      <xdr:rowOff>27203</xdr:rowOff>
    </xdr:from>
    <xdr:to>
      <xdr:col>11</xdr:col>
      <xdr:colOff>314325</xdr:colOff>
      <xdr:row>27</xdr:row>
      <xdr:rowOff>170078</xdr:rowOff>
    </xdr:to>
    <xdr:grpSp>
      <xdr:nvGrpSpPr>
        <xdr:cNvPr id="41" name="Group 40"/>
        <xdr:cNvGrpSpPr/>
      </xdr:nvGrpSpPr>
      <xdr:grpSpPr>
        <a:xfrm>
          <a:off x="321124" y="7742453"/>
          <a:ext cx="7708451" cy="2809875"/>
          <a:chOff x="257171" y="3267059"/>
          <a:chExt cx="8001000" cy="2857501"/>
        </a:xfrm>
      </xdr:grpSpPr>
      <xdr:grpSp>
        <xdr:nvGrpSpPr>
          <xdr:cNvPr id="42" name="Group 41"/>
          <xdr:cNvGrpSpPr/>
        </xdr:nvGrpSpPr>
        <xdr:grpSpPr>
          <a:xfrm>
            <a:off x="323851" y="3428998"/>
            <a:ext cx="7781924" cy="2533651"/>
            <a:chOff x="685800" y="4743448"/>
            <a:chExt cx="7705725" cy="2533651"/>
          </a:xfrm>
        </xdr:grpSpPr>
        <xdr:sp macro="[0]!Module2SafeguardA" textlink="">
          <xdr:nvSpPr>
            <xdr:cNvPr id="44" name="TextBox 43"/>
            <xdr:cNvSpPr txBox="1"/>
          </xdr:nvSpPr>
          <xdr:spPr>
            <a:xfrm>
              <a:off x="1029009" y="4743448"/>
              <a:ext cx="1962609" cy="1247775"/>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(a)</a:t>
              </a:r>
            </a:p>
            <a:p>
              <a:pPr algn="ctr"/>
              <a:r>
                <a:rPr lang="fr-CH" sz="1400">
                  <a:solidFill>
                    <a:sysClr val="windowText" lastClr="000000"/>
                  </a:solidFill>
                </a:rPr>
                <a:t>Coherencia con los objetivos nacionales y los acuerdos internacionales.</a:t>
              </a:r>
            </a:p>
          </xdr:txBody>
        </xdr:sp>
        <xdr:sp macro="[0]!Module2SafeguardB" textlink="">
          <xdr:nvSpPr>
            <xdr:cNvPr id="45" name="TextBox 44"/>
            <xdr:cNvSpPr txBox="1"/>
          </xdr:nvSpPr>
          <xdr:spPr>
            <a:xfrm>
              <a:off x="3160124" y="4743448"/>
              <a:ext cx="2170764" cy="1247775"/>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(b)</a:t>
              </a:r>
            </a:p>
            <a:p>
              <a:pPr algn="ctr"/>
              <a:r>
                <a:rPr lang="fr-CH" sz="1400">
                  <a:solidFill>
                    <a:sysClr val="windowText" lastClr="000000"/>
                  </a:solidFill>
                </a:rPr>
                <a:t>Transparencia y eficacia de las estructuras de gobernanza nacional y soberanía.</a:t>
              </a:r>
            </a:p>
          </xdr:txBody>
        </xdr:sp>
        <xdr:sp macro="[0]!Module2SafeguardC" textlink="">
          <xdr:nvSpPr>
            <xdr:cNvPr id="46" name="TextBox 45"/>
            <xdr:cNvSpPr txBox="1"/>
          </xdr:nvSpPr>
          <xdr:spPr>
            <a:xfrm>
              <a:off x="5489484" y="4743448"/>
              <a:ext cx="2593118" cy="1247775"/>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(c)</a:t>
              </a:r>
            </a:p>
            <a:p>
              <a:pPr algn="ctr"/>
              <a:r>
                <a:rPr lang="fr-CH" sz="1400">
                  <a:solidFill>
                    <a:sysClr val="windowText" lastClr="000000"/>
                  </a:solidFill>
                </a:rPr>
                <a:t>Respeto por los conocimientos y los derechos de los pueblos indígenas y las comunidades locales.</a:t>
              </a:r>
            </a:p>
          </xdr:txBody>
        </xdr:sp>
        <xdr:sp macro="[0]!Module2SafeguardD" textlink="">
          <xdr:nvSpPr>
            <xdr:cNvPr id="47" name="TextBox 46"/>
            <xdr:cNvSpPr txBox="1"/>
          </xdr:nvSpPr>
          <xdr:spPr>
            <a:xfrm>
              <a:off x="685800" y="6076948"/>
              <a:ext cx="1838325"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(d)</a:t>
              </a:r>
            </a:p>
            <a:p>
              <a:pPr algn="ctr"/>
              <a:r>
                <a:rPr lang="fr-CH" sz="1400">
                  <a:solidFill>
                    <a:sysClr val="windowText" lastClr="000000"/>
                  </a:solidFill>
                </a:rPr>
                <a:t>Participación plena y efectiva de las partes interesadas.</a:t>
              </a:r>
            </a:p>
          </xdr:txBody>
        </xdr:sp>
        <xdr:sp macro="[0]!Module2SafeguardE" textlink="">
          <xdr:nvSpPr>
            <xdr:cNvPr id="48" name="TextBox 47"/>
            <xdr:cNvSpPr txBox="1"/>
          </xdr:nvSpPr>
          <xdr:spPr>
            <a:xfrm>
              <a:off x="2638425" y="6076948"/>
              <a:ext cx="2068167"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(e)</a:t>
              </a:r>
            </a:p>
            <a:p>
              <a:pPr algn="ctr"/>
              <a:r>
                <a:rPr lang="fr-CH" sz="1400">
                  <a:solidFill>
                    <a:sysClr val="windowText" lastClr="000000"/>
                  </a:solidFill>
                </a:rPr>
                <a:t>Bosques naturales, diversidad biológica y mejora de beneficios.</a:t>
              </a:r>
            </a:p>
          </xdr:txBody>
        </xdr:sp>
        <xdr:sp macro="[0]!Module2SafeguardF" textlink="">
          <xdr:nvSpPr>
            <xdr:cNvPr id="49" name="TextBox 48"/>
            <xdr:cNvSpPr txBox="1"/>
          </xdr:nvSpPr>
          <xdr:spPr>
            <a:xfrm>
              <a:off x="4861422" y="6076948"/>
              <a:ext cx="1577477"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(f)</a:t>
              </a:r>
            </a:p>
            <a:p>
              <a:pPr algn="ctr"/>
              <a:r>
                <a:rPr lang="fr-CH" sz="1400">
                  <a:solidFill>
                    <a:sysClr val="windowText" lastClr="000000"/>
                  </a:solidFill>
                </a:rPr>
                <a:t>Hacer frente a los riesgos de reversión.</a:t>
              </a:r>
            </a:p>
          </xdr:txBody>
        </xdr:sp>
        <xdr:sp macro="[0]!Module2SafeguardG" textlink="">
          <xdr:nvSpPr>
            <xdr:cNvPr id="50" name="TextBox 49"/>
            <xdr:cNvSpPr txBox="1"/>
          </xdr:nvSpPr>
          <xdr:spPr>
            <a:xfrm>
              <a:off x="6553200" y="6076948"/>
              <a:ext cx="1838325"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(g)</a:t>
              </a:r>
            </a:p>
            <a:p>
              <a:pPr algn="ctr"/>
              <a:r>
                <a:rPr lang="fr-CH" sz="1400">
                  <a:solidFill>
                    <a:sysClr val="windowText" lastClr="000000"/>
                  </a:solidFill>
                </a:rPr>
                <a:t>Reducir el desplazamiento de emisiones.</a:t>
              </a:r>
            </a:p>
          </xdr:txBody>
        </xdr:sp>
      </xdr:grpSp>
      <mc:AlternateContent xmlns:mc="http://schemas.openxmlformats.org/markup-compatibility/2006">
        <mc:Choice xmlns:a14="http://schemas.microsoft.com/office/drawing/2010/main" Requires="a14">
          <xdr:sp macro="" textlink="">
            <xdr:nvSpPr>
              <xdr:cNvPr id="12315" name="Group Box 27" hidden="1">
                <a:extLst>
                  <a:ext uri="{63B3BB69-23CF-44E3-9099-C40C66FF867C}">
                    <a14:compatExt spid="_x0000_s12315"/>
                  </a:ext>
                </a:extLst>
              </xdr:cNvPr>
              <xdr:cNvSpPr/>
            </xdr:nvSpPr>
            <xdr:spPr bwMode="auto">
              <a:xfrm>
                <a:off x="257171" y="3267059"/>
                <a:ext cx="8001000" cy="2857501"/>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Pulsar en la casilla correspondiente para seleccionar una salvaguarda:</a:t>
                </a:r>
              </a:p>
            </xdr:txBody>
          </xdr:sp>
        </mc:Choice>
        <mc:Fallback/>
      </mc:AlternateContent>
    </xdr:grpSp>
    <xdr:clientData/>
  </xdr:twoCellAnchor>
  <mc:AlternateContent xmlns:mc="http://schemas.openxmlformats.org/markup-compatibility/2006">
    <mc:Choice xmlns:a14="http://schemas.microsoft.com/office/drawing/2010/main" Requires="a14">
      <xdr:twoCellAnchor>
        <xdr:from>
          <xdr:col>12</xdr:col>
          <xdr:colOff>57150</xdr:colOff>
          <xdr:row>85</xdr:row>
          <xdr:rowOff>38100</xdr:rowOff>
        </xdr:from>
        <xdr:to>
          <xdr:col>14</xdr:col>
          <xdr:colOff>0</xdr:colOff>
          <xdr:row>85</xdr:row>
          <xdr:rowOff>447675</xdr:rowOff>
        </xdr:to>
        <xdr:sp macro="" textlink="">
          <xdr:nvSpPr>
            <xdr:cNvPr id="12323" name="Drop Down 35" hidden="1">
              <a:extLst>
                <a:ext uri="{63B3BB69-23CF-44E3-9099-C40C66FF867C}">
                  <a14:compatExt spid="_x0000_s123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86</xdr:row>
          <xdr:rowOff>38100</xdr:rowOff>
        </xdr:from>
        <xdr:to>
          <xdr:col>14</xdr:col>
          <xdr:colOff>0</xdr:colOff>
          <xdr:row>86</xdr:row>
          <xdr:rowOff>447675</xdr:rowOff>
        </xdr:to>
        <xdr:sp macro="" textlink="">
          <xdr:nvSpPr>
            <xdr:cNvPr id="12324" name="Drop Down 36" hidden="1">
              <a:extLst>
                <a:ext uri="{63B3BB69-23CF-44E3-9099-C40C66FF867C}">
                  <a14:compatExt spid="_x0000_s123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87</xdr:row>
          <xdr:rowOff>38100</xdr:rowOff>
        </xdr:from>
        <xdr:to>
          <xdr:col>14</xdr:col>
          <xdr:colOff>0</xdr:colOff>
          <xdr:row>87</xdr:row>
          <xdr:rowOff>447675</xdr:rowOff>
        </xdr:to>
        <xdr:sp macro="" textlink="">
          <xdr:nvSpPr>
            <xdr:cNvPr id="12325" name="Drop Down 37" hidden="1">
              <a:extLst>
                <a:ext uri="{63B3BB69-23CF-44E3-9099-C40C66FF867C}">
                  <a14:compatExt spid="_x0000_s123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88</xdr:row>
          <xdr:rowOff>38100</xdr:rowOff>
        </xdr:from>
        <xdr:to>
          <xdr:col>14</xdr:col>
          <xdr:colOff>0</xdr:colOff>
          <xdr:row>88</xdr:row>
          <xdr:rowOff>447675</xdr:rowOff>
        </xdr:to>
        <xdr:sp macro="" textlink="">
          <xdr:nvSpPr>
            <xdr:cNvPr id="12326" name="Drop Down 38" hidden="1">
              <a:extLst>
                <a:ext uri="{63B3BB69-23CF-44E3-9099-C40C66FF867C}">
                  <a14:compatExt spid="_x0000_s123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89</xdr:row>
          <xdr:rowOff>38100</xdr:rowOff>
        </xdr:from>
        <xdr:to>
          <xdr:col>14</xdr:col>
          <xdr:colOff>0</xdr:colOff>
          <xdr:row>89</xdr:row>
          <xdr:rowOff>447675</xdr:rowOff>
        </xdr:to>
        <xdr:sp macro="" textlink="">
          <xdr:nvSpPr>
            <xdr:cNvPr id="12327" name="Drop Down 39" hidden="1">
              <a:extLst>
                <a:ext uri="{63B3BB69-23CF-44E3-9099-C40C66FF867C}">
                  <a14:compatExt spid="_x0000_s123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90</xdr:row>
          <xdr:rowOff>38100</xdr:rowOff>
        </xdr:from>
        <xdr:to>
          <xdr:col>14</xdr:col>
          <xdr:colOff>0</xdr:colOff>
          <xdr:row>90</xdr:row>
          <xdr:rowOff>447675</xdr:rowOff>
        </xdr:to>
        <xdr:sp macro="" textlink="">
          <xdr:nvSpPr>
            <xdr:cNvPr id="12328" name="Drop Down 40" hidden="1">
              <a:extLst>
                <a:ext uri="{63B3BB69-23CF-44E3-9099-C40C66FF867C}">
                  <a14:compatExt spid="_x0000_s123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96</xdr:row>
          <xdr:rowOff>38100</xdr:rowOff>
        </xdr:from>
        <xdr:to>
          <xdr:col>14</xdr:col>
          <xdr:colOff>0</xdr:colOff>
          <xdr:row>96</xdr:row>
          <xdr:rowOff>447675</xdr:rowOff>
        </xdr:to>
        <xdr:sp macro="" textlink="">
          <xdr:nvSpPr>
            <xdr:cNvPr id="12329" name="Drop Down 41" hidden="1">
              <a:extLst>
                <a:ext uri="{63B3BB69-23CF-44E3-9099-C40C66FF867C}">
                  <a14:compatExt spid="_x0000_s123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97</xdr:row>
          <xdr:rowOff>38100</xdr:rowOff>
        </xdr:from>
        <xdr:to>
          <xdr:col>14</xdr:col>
          <xdr:colOff>0</xdr:colOff>
          <xdr:row>97</xdr:row>
          <xdr:rowOff>447675</xdr:rowOff>
        </xdr:to>
        <xdr:sp macro="" textlink="">
          <xdr:nvSpPr>
            <xdr:cNvPr id="12330" name="Drop Down 42" hidden="1">
              <a:extLst>
                <a:ext uri="{63B3BB69-23CF-44E3-9099-C40C66FF867C}">
                  <a14:compatExt spid="_x0000_s123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98</xdr:row>
          <xdr:rowOff>38100</xdr:rowOff>
        </xdr:from>
        <xdr:to>
          <xdr:col>14</xdr:col>
          <xdr:colOff>0</xdr:colOff>
          <xdr:row>98</xdr:row>
          <xdr:rowOff>447675</xdr:rowOff>
        </xdr:to>
        <xdr:sp macro="" textlink="">
          <xdr:nvSpPr>
            <xdr:cNvPr id="12331" name="Drop Down 43" hidden="1">
              <a:extLst>
                <a:ext uri="{63B3BB69-23CF-44E3-9099-C40C66FF867C}">
                  <a14:compatExt spid="_x0000_s123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99</xdr:row>
          <xdr:rowOff>38100</xdr:rowOff>
        </xdr:from>
        <xdr:to>
          <xdr:col>14</xdr:col>
          <xdr:colOff>0</xdr:colOff>
          <xdr:row>99</xdr:row>
          <xdr:rowOff>447675</xdr:rowOff>
        </xdr:to>
        <xdr:sp macro="" textlink="">
          <xdr:nvSpPr>
            <xdr:cNvPr id="12332" name="Drop Down 44" hidden="1">
              <a:extLst>
                <a:ext uri="{63B3BB69-23CF-44E3-9099-C40C66FF867C}">
                  <a14:compatExt spid="_x0000_s123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100</xdr:row>
          <xdr:rowOff>38100</xdr:rowOff>
        </xdr:from>
        <xdr:to>
          <xdr:col>14</xdr:col>
          <xdr:colOff>0</xdr:colOff>
          <xdr:row>100</xdr:row>
          <xdr:rowOff>447675</xdr:rowOff>
        </xdr:to>
        <xdr:sp macro="" textlink="">
          <xdr:nvSpPr>
            <xdr:cNvPr id="12333" name="Drop Down 45" hidden="1">
              <a:extLst>
                <a:ext uri="{63B3BB69-23CF-44E3-9099-C40C66FF867C}">
                  <a14:compatExt spid="_x0000_s123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101</xdr:row>
          <xdr:rowOff>38100</xdr:rowOff>
        </xdr:from>
        <xdr:to>
          <xdr:col>14</xdr:col>
          <xdr:colOff>0</xdr:colOff>
          <xdr:row>101</xdr:row>
          <xdr:rowOff>447675</xdr:rowOff>
        </xdr:to>
        <xdr:sp macro="" textlink="">
          <xdr:nvSpPr>
            <xdr:cNvPr id="12334" name="Drop Down 46" hidden="1">
              <a:extLst>
                <a:ext uri="{63B3BB69-23CF-44E3-9099-C40C66FF867C}">
                  <a14:compatExt spid="_x0000_s123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74</xdr:row>
          <xdr:rowOff>85725</xdr:rowOff>
        </xdr:from>
        <xdr:to>
          <xdr:col>9</xdr:col>
          <xdr:colOff>723900</xdr:colOff>
          <xdr:row>74</xdr:row>
          <xdr:rowOff>762000</xdr:rowOff>
        </xdr:to>
        <xdr:sp macro="" textlink="">
          <xdr:nvSpPr>
            <xdr:cNvPr id="12342" name="Button 54" hidden="1">
              <a:extLst>
                <a:ext uri="{63B3BB69-23CF-44E3-9099-C40C66FF867C}">
                  <a14:compatExt spid="_x0000_s123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Pulsar aquí para Importar Beneficios y/o Riesgos a la Tabla 2, sobre la base de las respuestas brindadas a las Preguntas guía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85</xdr:row>
          <xdr:rowOff>38100</xdr:rowOff>
        </xdr:from>
        <xdr:to>
          <xdr:col>11</xdr:col>
          <xdr:colOff>447675</xdr:colOff>
          <xdr:row>85</xdr:row>
          <xdr:rowOff>447675</xdr:rowOff>
        </xdr:to>
        <xdr:sp macro="" textlink="">
          <xdr:nvSpPr>
            <xdr:cNvPr id="12345" name="Drop Down 57" hidden="1">
              <a:extLst>
                <a:ext uri="{63B3BB69-23CF-44E3-9099-C40C66FF867C}">
                  <a14:compatExt spid="_x0000_s123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86</xdr:row>
          <xdr:rowOff>38100</xdr:rowOff>
        </xdr:from>
        <xdr:to>
          <xdr:col>11</xdr:col>
          <xdr:colOff>447675</xdr:colOff>
          <xdr:row>86</xdr:row>
          <xdr:rowOff>447675</xdr:rowOff>
        </xdr:to>
        <xdr:sp macro="" textlink="">
          <xdr:nvSpPr>
            <xdr:cNvPr id="12346" name="Drop Down 58" hidden="1">
              <a:extLst>
                <a:ext uri="{63B3BB69-23CF-44E3-9099-C40C66FF867C}">
                  <a14:compatExt spid="_x0000_s123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87</xdr:row>
          <xdr:rowOff>38100</xdr:rowOff>
        </xdr:from>
        <xdr:to>
          <xdr:col>11</xdr:col>
          <xdr:colOff>447675</xdr:colOff>
          <xdr:row>87</xdr:row>
          <xdr:rowOff>447675</xdr:rowOff>
        </xdr:to>
        <xdr:sp macro="" textlink="">
          <xdr:nvSpPr>
            <xdr:cNvPr id="12347" name="Drop Down 59" hidden="1">
              <a:extLst>
                <a:ext uri="{63B3BB69-23CF-44E3-9099-C40C66FF867C}">
                  <a14:compatExt spid="_x0000_s123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88</xdr:row>
          <xdr:rowOff>38100</xdr:rowOff>
        </xdr:from>
        <xdr:to>
          <xdr:col>12</xdr:col>
          <xdr:colOff>0</xdr:colOff>
          <xdr:row>88</xdr:row>
          <xdr:rowOff>447675</xdr:rowOff>
        </xdr:to>
        <xdr:sp macro="" textlink="">
          <xdr:nvSpPr>
            <xdr:cNvPr id="12348" name="Drop Down 60" hidden="1">
              <a:extLst>
                <a:ext uri="{63B3BB69-23CF-44E3-9099-C40C66FF867C}">
                  <a14:compatExt spid="_x0000_s123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90</xdr:row>
          <xdr:rowOff>38100</xdr:rowOff>
        </xdr:from>
        <xdr:to>
          <xdr:col>11</xdr:col>
          <xdr:colOff>447675</xdr:colOff>
          <xdr:row>90</xdr:row>
          <xdr:rowOff>447675</xdr:rowOff>
        </xdr:to>
        <xdr:sp macro="" textlink="">
          <xdr:nvSpPr>
            <xdr:cNvPr id="12349" name="Drop Down 61" hidden="1">
              <a:extLst>
                <a:ext uri="{63B3BB69-23CF-44E3-9099-C40C66FF867C}">
                  <a14:compatExt spid="_x0000_s123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96</xdr:row>
          <xdr:rowOff>38100</xdr:rowOff>
        </xdr:from>
        <xdr:to>
          <xdr:col>12</xdr:col>
          <xdr:colOff>0</xdr:colOff>
          <xdr:row>96</xdr:row>
          <xdr:rowOff>447675</xdr:rowOff>
        </xdr:to>
        <xdr:sp macro="" textlink="">
          <xdr:nvSpPr>
            <xdr:cNvPr id="12350" name="Drop Down 62" hidden="1">
              <a:extLst>
                <a:ext uri="{63B3BB69-23CF-44E3-9099-C40C66FF867C}">
                  <a14:compatExt spid="_x0000_s123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97</xdr:row>
          <xdr:rowOff>38100</xdr:rowOff>
        </xdr:from>
        <xdr:to>
          <xdr:col>12</xdr:col>
          <xdr:colOff>0</xdr:colOff>
          <xdr:row>97</xdr:row>
          <xdr:rowOff>447675</xdr:rowOff>
        </xdr:to>
        <xdr:sp macro="" textlink="">
          <xdr:nvSpPr>
            <xdr:cNvPr id="12351" name="Drop Down 63" hidden="1">
              <a:extLst>
                <a:ext uri="{63B3BB69-23CF-44E3-9099-C40C66FF867C}">
                  <a14:compatExt spid="_x0000_s123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98</xdr:row>
          <xdr:rowOff>38100</xdr:rowOff>
        </xdr:from>
        <xdr:to>
          <xdr:col>12</xdr:col>
          <xdr:colOff>0</xdr:colOff>
          <xdr:row>98</xdr:row>
          <xdr:rowOff>447675</xdr:rowOff>
        </xdr:to>
        <xdr:sp macro="" textlink="">
          <xdr:nvSpPr>
            <xdr:cNvPr id="12352" name="Drop Down 64" hidden="1">
              <a:extLst>
                <a:ext uri="{63B3BB69-23CF-44E3-9099-C40C66FF867C}">
                  <a14:compatExt spid="_x0000_s123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99</xdr:row>
          <xdr:rowOff>38100</xdr:rowOff>
        </xdr:from>
        <xdr:to>
          <xdr:col>12</xdr:col>
          <xdr:colOff>0</xdr:colOff>
          <xdr:row>99</xdr:row>
          <xdr:rowOff>447675</xdr:rowOff>
        </xdr:to>
        <xdr:sp macro="" textlink="">
          <xdr:nvSpPr>
            <xdr:cNvPr id="12353" name="Drop Down 65" hidden="1">
              <a:extLst>
                <a:ext uri="{63B3BB69-23CF-44E3-9099-C40C66FF867C}">
                  <a14:compatExt spid="_x0000_s123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100</xdr:row>
          <xdr:rowOff>38100</xdr:rowOff>
        </xdr:from>
        <xdr:to>
          <xdr:col>12</xdr:col>
          <xdr:colOff>0</xdr:colOff>
          <xdr:row>100</xdr:row>
          <xdr:rowOff>447675</xdr:rowOff>
        </xdr:to>
        <xdr:sp macro="" textlink="">
          <xdr:nvSpPr>
            <xdr:cNvPr id="12354" name="Drop Down 66" hidden="1">
              <a:extLst>
                <a:ext uri="{63B3BB69-23CF-44E3-9099-C40C66FF867C}">
                  <a14:compatExt spid="_x0000_s123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101</xdr:row>
          <xdr:rowOff>38100</xdr:rowOff>
        </xdr:from>
        <xdr:to>
          <xdr:col>12</xdr:col>
          <xdr:colOff>0</xdr:colOff>
          <xdr:row>101</xdr:row>
          <xdr:rowOff>447675</xdr:rowOff>
        </xdr:to>
        <xdr:sp macro="" textlink="">
          <xdr:nvSpPr>
            <xdr:cNvPr id="12355" name="Drop Down 67" hidden="1">
              <a:extLst>
                <a:ext uri="{63B3BB69-23CF-44E3-9099-C40C66FF867C}">
                  <a14:compatExt spid="_x0000_s123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89</xdr:row>
          <xdr:rowOff>38100</xdr:rowOff>
        </xdr:from>
        <xdr:to>
          <xdr:col>11</xdr:col>
          <xdr:colOff>447675</xdr:colOff>
          <xdr:row>89</xdr:row>
          <xdr:rowOff>447675</xdr:rowOff>
        </xdr:to>
        <xdr:sp macro="" textlink="">
          <xdr:nvSpPr>
            <xdr:cNvPr id="12356" name="Drop Down 68" hidden="1">
              <a:extLst>
                <a:ext uri="{63B3BB69-23CF-44E3-9099-C40C66FF867C}">
                  <a14:compatExt spid="_x0000_s123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192</xdr:row>
          <xdr:rowOff>28575</xdr:rowOff>
        </xdr:from>
        <xdr:to>
          <xdr:col>7</xdr:col>
          <xdr:colOff>781050</xdr:colOff>
          <xdr:row>192</xdr:row>
          <xdr:rowOff>333375</xdr:rowOff>
        </xdr:to>
        <xdr:sp macro="" textlink="">
          <xdr:nvSpPr>
            <xdr:cNvPr id="12358" name="Drop Down 70" hidden="1">
              <a:extLst>
                <a:ext uri="{63B3BB69-23CF-44E3-9099-C40C66FF867C}">
                  <a14:compatExt spid="_x0000_s123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190</xdr:row>
          <xdr:rowOff>28575</xdr:rowOff>
        </xdr:from>
        <xdr:to>
          <xdr:col>7</xdr:col>
          <xdr:colOff>781050</xdr:colOff>
          <xdr:row>190</xdr:row>
          <xdr:rowOff>333375</xdr:rowOff>
        </xdr:to>
        <xdr:sp macro="" textlink="">
          <xdr:nvSpPr>
            <xdr:cNvPr id="12359" name="Drop Down 71" hidden="1">
              <a:extLst>
                <a:ext uri="{63B3BB69-23CF-44E3-9099-C40C66FF867C}">
                  <a14:compatExt spid="_x0000_s123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193</xdr:row>
          <xdr:rowOff>28575</xdr:rowOff>
        </xdr:from>
        <xdr:to>
          <xdr:col>7</xdr:col>
          <xdr:colOff>781050</xdr:colOff>
          <xdr:row>193</xdr:row>
          <xdr:rowOff>333375</xdr:rowOff>
        </xdr:to>
        <xdr:sp macro="" textlink="">
          <xdr:nvSpPr>
            <xdr:cNvPr id="12360" name="Drop Down 72" hidden="1">
              <a:extLst>
                <a:ext uri="{63B3BB69-23CF-44E3-9099-C40C66FF867C}">
                  <a14:compatExt spid="_x0000_s123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194</xdr:row>
          <xdr:rowOff>28575</xdr:rowOff>
        </xdr:from>
        <xdr:to>
          <xdr:col>7</xdr:col>
          <xdr:colOff>781050</xdr:colOff>
          <xdr:row>194</xdr:row>
          <xdr:rowOff>333375</xdr:rowOff>
        </xdr:to>
        <xdr:sp macro="" textlink="">
          <xdr:nvSpPr>
            <xdr:cNvPr id="12361" name="Drop Down 73" hidden="1">
              <a:extLst>
                <a:ext uri="{63B3BB69-23CF-44E3-9099-C40C66FF867C}">
                  <a14:compatExt spid="_x0000_s123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195</xdr:row>
          <xdr:rowOff>28575</xdr:rowOff>
        </xdr:from>
        <xdr:to>
          <xdr:col>7</xdr:col>
          <xdr:colOff>781050</xdr:colOff>
          <xdr:row>195</xdr:row>
          <xdr:rowOff>333375</xdr:rowOff>
        </xdr:to>
        <xdr:sp macro="" textlink="">
          <xdr:nvSpPr>
            <xdr:cNvPr id="12362" name="Drop Down 74" hidden="1">
              <a:extLst>
                <a:ext uri="{63B3BB69-23CF-44E3-9099-C40C66FF867C}">
                  <a14:compatExt spid="_x0000_s123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196</xdr:row>
          <xdr:rowOff>28575</xdr:rowOff>
        </xdr:from>
        <xdr:to>
          <xdr:col>7</xdr:col>
          <xdr:colOff>781050</xdr:colOff>
          <xdr:row>196</xdr:row>
          <xdr:rowOff>333375</xdr:rowOff>
        </xdr:to>
        <xdr:sp macro="" textlink="">
          <xdr:nvSpPr>
            <xdr:cNvPr id="12363" name="Drop Down 75" hidden="1">
              <a:extLst>
                <a:ext uri="{63B3BB69-23CF-44E3-9099-C40C66FF867C}">
                  <a14:compatExt spid="_x0000_s123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191</xdr:row>
          <xdr:rowOff>28575</xdr:rowOff>
        </xdr:from>
        <xdr:to>
          <xdr:col>7</xdr:col>
          <xdr:colOff>781050</xdr:colOff>
          <xdr:row>191</xdr:row>
          <xdr:rowOff>333375</xdr:rowOff>
        </xdr:to>
        <xdr:sp macro="" textlink="">
          <xdr:nvSpPr>
            <xdr:cNvPr id="12364" name="Drop Down 76" hidden="1">
              <a:extLst>
                <a:ext uri="{63B3BB69-23CF-44E3-9099-C40C66FF867C}">
                  <a14:compatExt spid="_x0000_s123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178</xdr:row>
          <xdr:rowOff>28575</xdr:rowOff>
        </xdr:from>
        <xdr:to>
          <xdr:col>7</xdr:col>
          <xdr:colOff>781050</xdr:colOff>
          <xdr:row>178</xdr:row>
          <xdr:rowOff>333375</xdr:rowOff>
        </xdr:to>
        <xdr:sp macro="" textlink="">
          <xdr:nvSpPr>
            <xdr:cNvPr id="12365" name="Drop Down 77" hidden="1">
              <a:extLst>
                <a:ext uri="{63B3BB69-23CF-44E3-9099-C40C66FF867C}">
                  <a14:compatExt spid="_x0000_s123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176</xdr:row>
          <xdr:rowOff>28575</xdr:rowOff>
        </xdr:from>
        <xdr:to>
          <xdr:col>7</xdr:col>
          <xdr:colOff>781050</xdr:colOff>
          <xdr:row>176</xdr:row>
          <xdr:rowOff>333375</xdr:rowOff>
        </xdr:to>
        <xdr:sp macro="" textlink="">
          <xdr:nvSpPr>
            <xdr:cNvPr id="12366" name="Drop Down 78" hidden="1">
              <a:extLst>
                <a:ext uri="{63B3BB69-23CF-44E3-9099-C40C66FF867C}">
                  <a14:compatExt spid="_x0000_s123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179</xdr:row>
          <xdr:rowOff>28575</xdr:rowOff>
        </xdr:from>
        <xdr:to>
          <xdr:col>7</xdr:col>
          <xdr:colOff>781050</xdr:colOff>
          <xdr:row>179</xdr:row>
          <xdr:rowOff>333375</xdr:rowOff>
        </xdr:to>
        <xdr:sp macro="" textlink="">
          <xdr:nvSpPr>
            <xdr:cNvPr id="12367" name="Drop Down 79" hidden="1">
              <a:extLst>
                <a:ext uri="{63B3BB69-23CF-44E3-9099-C40C66FF867C}">
                  <a14:compatExt spid="_x0000_s123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180</xdr:row>
          <xdr:rowOff>28575</xdr:rowOff>
        </xdr:from>
        <xdr:to>
          <xdr:col>7</xdr:col>
          <xdr:colOff>781050</xdr:colOff>
          <xdr:row>180</xdr:row>
          <xdr:rowOff>333375</xdr:rowOff>
        </xdr:to>
        <xdr:sp macro="" textlink="">
          <xdr:nvSpPr>
            <xdr:cNvPr id="12368" name="Drop Down 80" hidden="1">
              <a:extLst>
                <a:ext uri="{63B3BB69-23CF-44E3-9099-C40C66FF867C}">
                  <a14:compatExt spid="_x0000_s123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181</xdr:row>
          <xdr:rowOff>28575</xdr:rowOff>
        </xdr:from>
        <xdr:to>
          <xdr:col>7</xdr:col>
          <xdr:colOff>781050</xdr:colOff>
          <xdr:row>181</xdr:row>
          <xdr:rowOff>333375</xdr:rowOff>
        </xdr:to>
        <xdr:sp macro="" textlink="">
          <xdr:nvSpPr>
            <xdr:cNvPr id="12369" name="Drop Down 81" hidden="1">
              <a:extLst>
                <a:ext uri="{63B3BB69-23CF-44E3-9099-C40C66FF867C}">
                  <a14:compatExt spid="_x0000_s123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182</xdr:row>
          <xdr:rowOff>28575</xdr:rowOff>
        </xdr:from>
        <xdr:to>
          <xdr:col>7</xdr:col>
          <xdr:colOff>781050</xdr:colOff>
          <xdr:row>182</xdr:row>
          <xdr:rowOff>333375</xdr:rowOff>
        </xdr:to>
        <xdr:sp macro="" textlink="">
          <xdr:nvSpPr>
            <xdr:cNvPr id="12370" name="Drop Down 82" hidden="1">
              <a:extLst>
                <a:ext uri="{63B3BB69-23CF-44E3-9099-C40C66FF867C}">
                  <a14:compatExt spid="_x0000_s123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177</xdr:row>
          <xdr:rowOff>28575</xdr:rowOff>
        </xdr:from>
        <xdr:to>
          <xdr:col>7</xdr:col>
          <xdr:colOff>781050</xdr:colOff>
          <xdr:row>177</xdr:row>
          <xdr:rowOff>342900</xdr:rowOff>
        </xdr:to>
        <xdr:sp macro="" textlink="">
          <xdr:nvSpPr>
            <xdr:cNvPr id="12371" name="Drop Down 83" hidden="1">
              <a:extLst>
                <a:ext uri="{63B3BB69-23CF-44E3-9099-C40C66FF867C}">
                  <a14:compatExt spid="_x0000_s123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177</xdr:row>
          <xdr:rowOff>38100</xdr:rowOff>
        </xdr:from>
        <xdr:to>
          <xdr:col>14</xdr:col>
          <xdr:colOff>0</xdr:colOff>
          <xdr:row>177</xdr:row>
          <xdr:rowOff>447675</xdr:rowOff>
        </xdr:to>
        <xdr:sp macro="" textlink="">
          <xdr:nvSpPr>
            <xdr:cNvPr id="12372" name="Drop Down 84" hidden="1">
              <a:extLst>
                <a:ext uri="{63B3BB69-23CF-44E3-9099-C40C66FF867C}">
                  <a14:compatExt spid="_x0000_s123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178</xdr:row>
          <xdr:rowOff>38100</xdr:rowOff>
        </xdr:from>
        <xdr:to>
          <xdr:col>14</xdr:col>
          <xdr:colOff>0</xdr:colOff>
          <xdr:row>178</xdr:row>
          <xdr:rowOff>447675</xdr:rowOff>
        </xdr:to>
        <xdr:sp macro="" textlink="">
          <xdr:nvSpPr>
            <xdr:cNvPr id="12373" name="Drop Down 85" hidden="1">
              <a:extLst>
                <a:ext uri="{63B3BB69-23CF-44E3-9099-C40C66FF867C}">
                  <a14:compatExt spid="_x0000_s123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179</xdr:row>
          <xdr:rowOff>38100</xdr:rowOff>
        </xdr:from>
        <xdr:to>
          <xdr:col>14</xdr:col>
          <xdr:colOff>0</xdr:colOff>
          <xdr:row>179</xdr:row>
          <xdr:rowOff>447675</xdr:rowOff>
        </xdr:to>
        <xdr:sp macro="" textlink="">
          <xdr:nvSpPr>
            <xdr:cNvPr id="12374" name="Drop Down 86" hidden="1">
              <a:extLst>
                <a:ext uri="{63B3BB69-23CF-44E3-9099-C40C66FF867C}">
                  <a14:compatExt spid="_x0000_s123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180</xdr:row>
          <xdr:rowOff>38100</xdr:rowOff>
        </xdr:from>
        <xdr:to>
          <xdr:col>14</xdr:col>
          <xdr:colOff>0</xdr:colOff>
          <xdr:row>180</xdr:row>
          <xdr:rowOff>447675</xdr:rowOff>
        </xdr:to>
        <xdr:sp macro="" textlink="">
          <xdr:nvSpPr>
            <xdr:cNvPr id="12375" name="Drop Down 87" hidden="1">
              <a:extLst>
                <a:ext uri="{63B3BB69-23CF-44E3-9099-C40C66FF867C}">
                  <a14:compatExt spid="_x0000_s123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181</xdr:row>
          <xdr:rowOff>38100</xdr:rowOff>
        </xdr:from>
        <xdr:to>
          <xdr:col>14</xdr:col>
          <xdr:colOff>0</xdr:colOff>
          <xdr:row>181</xdr:row>
          <xdr:rowOff>447675</xdr:rowOff>
        </xdr:to>
        <xdr:sp macro="" textlink="">
          <xdr:nvSpPr>
            <xdr:cNvPr id="12376" name="Drop Down 88" hidden="1">
              <a:extLst>
                <a:ext uri="{63B3BB69-23CF-44E3-9099-C40C66FF867C}">
                  <a14:compatExt spid="_x0000_s123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182</xdr:row>
          <xdr:rowOff>38100</xdr:rowOff>
        </xdr:from>
        <xdr:to>
          <xdr:col>14</xdr:col>
          <xdr:colOff>0</xdr:colOff>
          <xdr:row>182</xdr:row>
          <xdr:rowOff>447675</xdr:rowOff>
        </xdr:to>
        <xdr:sp macro="" textlink="">
          <xdr:nvSpPr>
            <xdr:cNvPr id="12377" name="Drop Down 89" hidden="1">
              <a:extLst>
                <a:ext uri="{63B3BB69-23CF-44E3-9099-C40C66FF867C}">
                  <a14:compatExt spid="_x0000_s123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191</xdr:row>
          <xdr:rowOff>38100</xdr:rowOff>
        </xdr:from>
        <xdr:to>
          <xdr:col>14</xdr:col>
          <xdr:colOff>0</xdr:colOff>
          <xdr:row>191</xdr:row>
          <xdr:rowOff>447675</xdr:rowOff>
        </xdr:to>
        <xdr:sp macro="" textlink="">
          <xdr:nvSpPr>
            <xdr:cNvPr id="12378" name="Drop Down 90" hidden="1">
              <a:extLst>
                <a:ext uri="{63B3BB69-23CF-44E3-9099-C40C66FF867C}">
                  <a14:compatExt spid="_x0000_s123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192</xdr:row>
          <xdr:rowOff>38100</xdr:rowOff>
        </xdr:from>
        <xdr:to>
          <xdr:col>14</xdr:col>
          <xdr:colOff>0</xdr:colOff>
          <xdr:row>192</xdr:row>
          <xdr:rowOff>447675</xdr:rowOff>
        </xdr:to>
        <xdr:sp macro="" textlink="">
          <xdr:nvSpPr>
            <xdr:cNvPr id="12379" name="Drop Down 91" hidden="1">
              <a:extLst>
                <a:ext uri="{63B3BB69-23CF-44E3-9099-C40C66FF867C}">
                  <a14:compatExt spid="_x0000_s123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193</xdr:row>
          <xdr:rowOff>38100</xdr:rowOff>
        </xdr:from>
        <xdr:to>
          <xdr:col>14</xdr:col>
          <xdr:colOff>0</xdr:colOff>
          <xdr:row>193</xdr:row>
          <xdr:rowOff>447675</xdr:rowOff>
        </xdr:to>
        <xdr:sp macro="" textlink="">
          <xdr:nvSpPr>
            <xdr:cNvPr id="12380" name="Drop Down 92" hidden="1">
              <a:extLst>
                <a:ext uri="{63B3BB69-23CF-44E3-9099-C40C66FF867C}">
                  <a14:compatExt spid="_x0000_s123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194</xdr:row>
          <xdr:rowOff>38100</xdr:rowOff>
        </xdr:from>
        <xdr:to>
          <xdr:col>14</xdr:col>
          <xdr:colOff>0</xdr:colOff>
          <xdr:row>194</xdr:row>
          <xdr:rowOff>447675</xdr:rowOff>
        </xdr:to>
        <xdr:sp macro="" textlink="">
          <xdr:nvSpPr>
            <xdr:cNvPr id="12381" name="Drop Down 93" hidden="1">
              <a:extLst>
                <a:ext uri="{63B3BB69-23CF-44E3-9099-C40C66FF867C}">
                  <a14:compatExt spid="_x0000_s123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195</xdr:row>
          <xdr:rowOff>38100</xdr:rowOff>
        </xdr:from>
        <xdr:to>
          <xdr:col>14</xdr:col>
          <xdr:colOff>0</xdr:colOff>
          <xdr:row>195</xdr:row>
          <xdr:rowOff>447675</xdr:rowOff>
        </xdr:to>
        <xdr:sp macro="" textlink="">
          <xdr:nvSpPr>
            <xdr:cNvPr id="12382" name="Drop Down 94" hidden="1">
              <a:extLst>
                <a:ext uri="{63B3BB69-23CF-44E3-9099-C40C66FF867C}">
                  <a14:compatExt spid="_x0000_s123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196</xdr:row>
          <xdr:rowOff>38100</xdr:rowOff>
        </xdr:from>
        <xdr:to>
          <xdr:col>14</xdr:col>
          <xdr:colOff>0</xdr:colOff>
          <xdr:row>196</xdr:row>
          <xdr:rowOff>447675</xdr:rowOff>
        </xdr:to>
        <xdr:sp macro="" textlink="">
          <xdr:nvSpPr>
            <xdr:cNvPr id="12383" name="Drop Down 95" hidden="1">
              <a:extLst>
                <a:ext uri="{63B3BB69-23CF-44E3-9099-C40C66FF867C}">
                  <a14:compatExt spid="_x0000_s123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166</xdr:row>
          <xdr:rowOff>85725</xdr:rowOff>
        </xdr:from>
        <xdr:to>
          <xdr:col>9</xdr:col>
          <xdr:colOff>723900</xdr:colOff>
          <xdr:row>166</xdr:row>
          <xdr:rowOff>762000</xdr:rowOff>
        </xdr:to>
        <xdr:sp macro="" textlink="">
          <xdr:nvSpPr>
            <xdr:cNvPr id="12391" name="Button 103" hidden="1">
              <a:extLst>
                <a:ext uri="{63B3BB69-23CF-44E3-9099-C40C66FF867C}">
                  <a14:compatExt spid="_x0000_s1239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Pulsar aquí para Importar Beneficios y/o Riesgos a la Tabla 2, sobre la base de las respuestas brindadas a las Preguntas guía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177</xdr:row>
          <xdr:rowOff>38100</xdr:rowOff>
        </xdr:from>
        <xdr:to>
          <xdr:col>12</xdr:col>
          <xdr:colOff>0</xdr:colOff>
          <xdr:row>177</xdr:row>
          <xdr:rowOff>447675</xdr:rowOff>
        </xdr:to>
        <xdr:sp macro="" textlink="">
          <xdr:nvSpPr>
            <xdr:cNvPr id="12392" name="Drop Down 104" hidden="1">
              <a:extLst>
                <a:ext uri="{63B3BB69-23CF-44E3-9099-C40C66FF867C}">
                  <a14:compatExt spid="_x0000_s123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178</xdr:row>
          <xdr:rowOff>38100</xdr:rowOff>
        </xdr:from>
        <xdr:to>
          <xdr:col>12</xdr:col>
          <xdr:colOff>0</xdr:colOff>
          <xdr:row>178</xdr:row>
          <xdr:rowOff>447675</xdr:rowOff>
        </xdr:to>
        <xdr:sp macro="" textlink="">
          <xdr:nvSpPr>
            <xdr:cNvPr id="12393" name="Drop Down 105" hidden="1">
              <a:extLst>
                <a:ext uri="{63B3BB69-23CF-44E3-9099-C40C66FF867C}">
                  <a14:compatExt spid="_x0000_s123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179</xdr:row>
          <xdr:rowOff>38100</xdr:rowOff>
        </xdr:from>
        <xdr:to>
          <xdr:col>12</xdr:col>
          <xdr:colOff>0</xdr:colOff>
          <xdr:row>179</xdr:row>
          <xdr:rowOff>447675</xdr:rowOff>
        </xdr:to>
        <xdr:sp macro="" textlink="">
          <xdr:nvSpPr>
            <xdr:cNvPr id="12394" name="Drop Down 106" hidden="1">
              <a:extLst>
                <a:ext uri="{63B3BB69-23CF-44E3-9099-C40C66FF867C}">
                  <a14:compatExt spid="_x0000_s123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180</xdr:row>
          <xdr:rowOff>38100</xdr:rowOff>
        </xdr:from>
        <xdr:to>
          <xdr:col>12</xdr:col>
          <xdr:colOff>0</xdr:colOff>
          <xdr:row>180</xdr:row>
          <xdr:rowOff>447675</xdr:rowOff>
        </xdr:to>
        <xdr:sp macro="" textlink="">
          <xdr:nvSpPr>
            <xdr:cNvPr id="12395" name="Drop Down 107" hidden="1">
              <a:extLst>
                <a:ext uri="{63B3BB69-23CF-44E3-9099-C40C66FF867C}">
                  <a14:compatExt spid="_x0000_s123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182</xdr:row>
          <xdr:rowOff>38100</xdr:rowOff>
        </xdr:from>
        <xdr:to>
          <xdr:col>12</xdr:col>
          <xdr:colOff>0</xdr:colOff>
          <xdr:row>182</xdr:row>
          <xdr:rowOff>447675</xdr:rowOff>
        </xdr:to>
        <xdr:sp macro="" textlink="">
          <xdr:nvSpPr>
            <xdr:cNvPr id="12396" name="Drop Down 108" hidden="1">
              <a:extLst>
                <a:ext uri="{63B3BB69-23CF-44E3-9099-C40C66FF867C}">
                  <a14:compatExt spid="_x0000_s123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191</xdr:row>
          <xdr:rowOff>38100</xdr:rowOff>
        </xdr:from>
        <xdr:to>
          <xdr:col>12</xdr:col>
          <xdr:colOff>0</xdr:colOff>
          <xdr:row>191</xdr:row>
          <xdr:rowOff>447675</xdr:rowOff>
        </xdr:to>
        <xdr:sp macro="" textlink="">
          <xdr:nvSpPr>
            <xdr:cNvPr id="12397" name="Drop Down 109" hidden="1">
              <a:extLst>
                <a:ext uri="{63B3BB69-23CF-44E3-9099-C40C66FF867C}">
                  <a14:compatExt spid="_x0000_s123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192</xdr:row>
          <xdr:rowOff>38100</xdr:rowOff>
        </xdr:from>
        <xdr:to>
          <xdr:col>12</xdr:col>
          <xdr:colOff>0</xdr:colOff>
          <xdr:row>192</xdr:row>
          <xdr:rowOff>447675</xdr:rowOff>
        </xdr:to>
        <xdr:sp macro="" textlink="">
          <xdr:nvSpPr>
            <xdr:cNvPr id="12398" name="Drop Down 110" hidden="1">
              <a:extLst>
                <a:ext uri="{63B3BB69-23CF-44E3-9099-C40C66FF867C}">
                  <a14:compatExt spid="_x0000_s123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193</xdr:row>
          <xdr:rowOff>38100</xdr:rowOff>
        </xdr:from>
        <xdr:to>
          <xdr:col>12</xdr:col>
          <xdr:colOff>0</xdr:colOff>
          <xdr:row>193</xdr:row>
          <xdr:rowOff>447675</xdr:rowOff>
        </xdr:to>
        <xdr:sp macro="" textlink="">
          <xdr:nvSpPr>
            <xdr:cNvPr id="12399" name="Drop Down 111" hidden="1">
              <a:extLst>
                <a:ext uri="{63B3BB69-23CF-44E3-9099-C40C66FF867C}">
                  <a14:compatExt spid="_x0000_s123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194</xdr:row>
          <xdr:rowOff>38100</xdr:rowOff>
        </xdr:from>
        <xdr:to>
          <xdr:col>12</xdr:col>
          <xdr:colOff>0</xdr:colOff>
          <xdr:row>194</xdr:row>
          <xdr:rowOff>447675</xdr:rowOff>
        </xdr:to>
        <xdr:sp macro="" textlink="">
          <xdr:nvSpPr>
            <xdr:cNvPr id="12400" name="Drop Down 112" hidden="1">
              <a:extLst>
                <a:ext uri="{63B3BB69-23CF-44E3-9099-C40C66FF867C}">
                  <a14:compatExt spid="_x0000_s124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195</xdr:row>
          <xdr:rowOff>38100</xdr:rowOff>
        </xdr:from>
        <xdr:to>
          <xdr:col>12</xdr:col>
          <xdr:colOff>0</xdr:colOff>
          <xdr:row>195</xdr:row>
          <xdr:rowOff>447675</xdr:rowOff>
        </xdr:to>
        <xdr:sp macro="" textlink="">
          <xdr:nvSpPr>
            <xdr:cNvPr id="12401" name="Drop Down 113" hidden="1">
              <a:extLst>
                <a:ext uri="{63B3BB69-23CF-44E3-9099-C40C66FF867C}">
                  <a14:compatExt spid="_x0000_s124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196</xdr:row>
          <xdr:rowOff>38100</xdr:rowOff>
        </xdr:from>
        <xdr:to>
          <xdr:col>12</xdr:col>
          <xdr:colOff>0</xdr:colOff>
          <xdr:row>196</xdr:row>
          <xdr:rowOff>447675</xdr:rowOff>
        </xdr:to>
        <xdr:sp macro="" textlink="">
          <xdr:nvSpPr>
            <xdr:cNvPr id="12402" name="Drop Down 114" hidden="1">
              <a:extLst>
                <a:ext uri="{63B3BB69-23CF-44E3-9099-C40C66FF867C}">
                  <a14:compatExt spid="_x0000_s124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181</xdr:row>
          <xdr:rowOff>38100</xdr:rowOff>
        </xdr:from>
        <xdr:to>
          <xdr:col>12</xdr:col>
          <xdr:colOff>0</xdr:colOff>
          <xdr:row>181</xdr:row>
          <xdr:rowOff>447675</xdr:rowOff>
        </xdr:to>
        <xdr:sp macro="" textlink="">
          <xdr:nvSpPr>
            <xdr:cNvPr id="12403" name="Drop Down 115" hidden="1">
              <a:extLst>
                <a:ext uri="{63B3BB69-23CF-44E3-9099-C40C66FF867C}">
                  <a14:compatExt spid="_x0000_s124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287</xdr:row>
          <xdr:rowOff>28575</xdr:rowOff>
        </xdr:from>
        <xdr:to>
          <xdr:col>7</xdr:col>
          <xdr:colOff>781050</xdr:colOff>
          <xdr:row>287</xdr:row>
          <xdr:rowOff>333375</xdr:rowOff>
        </xdr:to>
        <xdr:sp macro="" textlink="">
          <xdr:nvSpPr>
            <xdr:cNvPr id="12408" name="Drop Down 120" hidden="1">
              <a:extLst>
                <a:ext uri="{63B3BB69-23CF-44E3-9099-C40C66FF867C}">
                  <a14:compatExt spid="_x0000_s124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285</xdr:row>
          <xdr:rowOff>28575</xdr:rowOff>
        </xdr:from>
        <xdr:to>
          <xdr:col>7</xdr:col>
          <xdr:colOff>781050</xdr:colOff>
          <xdr:row>285</xdr:row>
          <xdr:rowOff>333375</xdr:rowOff>
        </xdr:to>
        <xdr:sp macro="" textlink="">
          <xdr:nvSpPr>
            <xdr:cNvPr id="12409" name="Drop Down 121" hidden="1">
              <a:extLst>
                <a:ext uri="{63B3BB69-23CF-44E3-9099-C40C66FF867C}">
                  <a14:compatExt spid="_x0000_s124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288</xdr:row>
          <xdr:rowOff>28575</xdr:rowOff>
        </xdr:from>
        <xdr:to>
          <xdr:col>7</xdr:col>
          <xdr:colOff>781050</xdr:colOff>
          <xdr:row>288</xdr:row>
          <xdr:rowOff>333375</xdr:rowOff>
        </xdr:to>
        <xdr:sp macro="" textlink="">
          <xdr:nvSpPr>
            <xdr:cNvPr id="12410" name="Drop Down 122" hidden="1">
              <a:extLst>
                <a:ext uri="{63B3BB69-23CF-44E3-9099-C40C66FF867C}">
                  <a14:compatExt spid="_x0000_s124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289</xdr:row>
          <xdr:rowOff>28575</xdr:rowOff>
        </xdr:from>
        <xdr:to>
          <xdr:col>7</xdr:col>
          <xdr:colOff>781050</xdr:colOff>
          <xdr:row>289</xdr:row>
          <xdr:rowOff>333375</xdr:rowOff>
        </xdr:to>
        <xdr:sp macro="" textlink="">
          <xdr:nvSpPr>
            <xdr:cNvPr id="12411" name="Drop Down 123" hidden="1">
              <a:extLst>
                <a:ext uri="{63B3BB69-23CF-44E3-9099-C40C66FF867C}">
                  <a14:compatExt spid="_x0000_s124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290</xdr:row>
          <xdr:rowOff>28575</xdr:rowOff>
        </xdr:from>
        <xdr:to>
          <xdr:col>7</xdr:col>
          <xdr:colOff>781050</xdr:colOff>
          <xdr:row>290</xdr:row>
          <xdr:rowOff>333375</xdr:rowOff>
        </xdr:to>
        <xdr:sp macro="" textlink="">
          <xdr:nvSpPr>
            <xdr:cNvPr id="12412" name="Drop Down 124" hidden="1">
              <a:extLst>
                <a:ext uri="{63B3BB69-23CF-44E3-9099-C40C66FF867C}">
                  <a14:compatExt spid="_x0000_s124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291</xdr:row>
          <xdr:rowOff>28575</xdr:rowOff>
        </xdr:from>
        <xdr:to>
          <xdr:col>7</xdr:col>
          <xdr:colOff>781050</xdr:colOff>
          <xdr:row>291</xdr:row>
          <xdr:rowOff>333375</xdr:rowOff>
        </xdr:to>
        <xdr:sp macro="" textlink="">
          <xdr:nvSpPr>
            <xdr:cNvPr id="12413" name="Drop Down 125" hidden="1">
              <a:extLst>
                <a:ext uri="{63B3BB69-23CF-44E3-9099-C40C66FF867C}">
                  <a14:compatExt spid="_x0000_s124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286</xdr:row>
          <xdr:rowOff>28575</xdr:rowOff>
        </xdr:from>
        <xdr:to>
          <xdr:col>7</xdr:col>
          <xdr:colOff>781050</xdr:colOff>
          <xdr:row>286</xdr:row>
          <xdr:rowOff>333375</xdr:rowOff>
        </xdr:to>
        <xdr:sp macro="" textlink="">
          <xdr:nvSpPr>
            <xdr:cNvPr id="12414" name="Drop Down 126" hidden="1">
              <a:extLst>
                <a:ext uri="{63B3BB69-23CF-44E3-9099-C40C66FF867C}">
                  <a14:compatExt spid="_x0000_s124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280</xdr:row>
          <xdr:rowOff>28575</xdr:rowOff>
        </xdr:from>
        <xdr:to>
          <xdr:col>7</xdr:col>
          <xdr:colOff>781050</xdr:colOff>
          <xdr:row>280</xdr:row>
          <xdr:rowOff>333375</xdr:rowOff>
        </xdr:to>
        <xdr:sp macro="" textlink="">
          <xdr:nvSpPr>
            <xdr:cNvPr id="12415" name="Drop Down 127" hidden="1">
              <a:extLst>
                <a:ext uri="{63B3BB69-23CF-44E3-9099-C40C66FF867C}">
                  <a14:compatExt spid="_x0000_s124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278</xdr:row>
          <xdr:rowOff>28575</xdr:rowOff>
        </xdr:from>
        <xdr:to>
          <xdr:col>7</xdr:col>
          <xdr:colOff>781050</xdr:colOff>
          <xdr:row>278</xdr:row>
          <xdr:rowOff>333375</xdr:rowOff>
        </xdr:to>
        <xdr:sp macro="" textlink="">
          <xdr:nvSpPr>
            <xdr:cNvPr id="12416" name="Drop Down 128" hidden="1">
              <a:extLst>
                <a:ext uri="{63B3BB69-23CF-44E3-9099-C40C66FF867C}">
                  <a14:compatExt spid="_x0000_s124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281</xdr:row>
          <xdr:rowOff>28575</xdr:rowOff>
        </xdr:from>
        <xdr:to>
          <xdr:col>7</xdr:col>
          <xdr:colOff>781050</xdr:colOff>
          <xdr:row>281</xdr:row>
          <xdr:rowOff>333375</xdr:rowOff>
        </xdr:to>
        <xdr:sp macro="" textlink="">
          <xdr:nvSpPr>
            <xdr:cNvPr id="12417" name="Drop Down 129" hidden="1">
              <a:extLst>
                <a:ext uri="{63B3BB69-23CF-44E3-9099-C40C66FF867C}">
                  <a14:compatExt spid="_x0000_s124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282</xdr:row>
          <xdr:rowOff>28575</xdr:rowOff>
        </xdr:from>
        <xdr:to>
          <xdr:col>7</xdr:col>
          <xdr:colOff>781050</xdr:colOff>
          <xdr:row>282</xdr:row>
          <xdr:rowOff>333375</xdr:rowOff>
        </xdr:to>
        <xdr:sp macro="" textlink="">
          <xdr:nvSpPr>
            <xdr:cNvPr id="12418" name="Drop Down 130" hidden="1">
              <a:extLst>
                <a:ext uri="{63B3BB69-23CF-44E3-9099-C40C66FF867C}">
                  <a14:compatExt spid="_x0000_s124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279</xdr:row>
          <xdr:rowOff>28575</xdr:rowOff>
        </xdr:from>
        <xdr:to>
          <xdr:col>7</xdr:col>
          <xdr:colOff>781050</xdr:colOff>
          <xdr:row>279</xdr:row>
          <xdr:rowOff>342900</xdr:rowOff>
        </xdr:to>
        <xdr:sp macro="" textlink="">
          <xdr:nvSpPr>
            <xdr:cNvPr id="12421" name="Drop Down 133" hidden="1">
              <a:extLst>
                <a:ext uri="{63B3BB69-23CF-44E3-9099-C40C66FF867C}">
                  <a14:compatExt spid="_x0000_s124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279</xdr:row>
          <xdr:rowOff>38100</xdr:rowOff>
        </xdr:from>
        <xdr:to>
          <xdr:col>14</xdr:col>
          <xdr:colOff>0</xdr:colOff>
          <xdr:row>279</xdr:row>
          <xdr:rowOff>447675</xdr:rowOff>
        </xdr:to>
        <xdr:sp macro="" textlink="">
          <xdr:nvSpPr>
            <xdr:cNvPr id="12422" name="Drop Down 134" hidden="1">
              <a:extLst>
                <a:ext uri="{63B3BB69-23CF-44E3-9099-C40C66FF867C}">
                  <a14:compatExt spid="_x0000_s124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280</xdr:row>
          <xdr:rowOff>38100</xdr:rowOff>
        </xdr:from>
        <xdr:to>
          <xdr:col>14</xdr:col>
          <xdr:colOff>0</xdr:colOff>
          <xdr:row>280</xdr:row>
          <xdr:rowOff>447675</xdr:rowOff>
        </xdr:to>
        <xdr:sp macro="" textlink="">
          <xdr:nvSpPr>
            <xdr:cNvPr id="12423" name="Drop Down 135" hidden="1">
              <a:extLst>
                <a:ext uri="{63B3BB69-23CF-44E3-9099-C40C66FF867C}">
                  <a14:compatExt spid="_x0000_s124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281</xdr:row>
          <xdr:rowOff>38100</xdr:rowOff>
        </xdr:from>
        <xdr:to>
          <xdr:col>14</xdr:col>
          <xdr:colOff>0</xdr:colOff>
          <xdr:row>281</xdr:row>
          <xdr:rowOff>447675</xdr:rowOff>
        </xdr:to>
        <xdr:sp macro="" textlink="">
          <xdr:nvSpPr>
            <xdr:cNvPr id="12424" name="Drop Down 136" hidden="1">
              <a:extLst>
                <a:ext uri="{63B3BB69-23CF-44E3-9099-C40C66FF867C}">
                  <a14:compatExt spid="_x0000_s124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282</xdr:row>
          <xdr:rowOff>38100</xdr:rowOff>
        </xdr:from>
        <xdr:to>
          <xdr:col>14</xdr:col>
          <xdr:colOff>0</xdr:colOff>
          <xdr:row>282</xdr:row>
          <xdr:rowOff>447675</xdr:rowOff>
        </xdr:to>
        <xdr:sp macro="" textlink="">
          <xdr:nvSpPr>
            <xdr:cNvPr id="12425" name="Drop Down 137" hidden="1">
              <a:extLst>
                <a:ext uri="{63B3BB69-23CF-44E3-9099-C40C66FF867C}">
                  <a14:compatExt spid="_x0000_s124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286</xdr:row>
          <xdr:rowOff>38100</xdr:rowOff>
        </xdr:from>
        <xdr:to>
          <xdr:col>14</xdr:col>
          <xdr:colOff>0</xdr:colOff>
          <xdr:row>286</xdr:row>
          <xdr:rowOff>447675</xdr:rowOff>
        </xdr:to>
        <xdr:sp macro="" textlink="">
          <xdr:nvSpPr>
            <xdr:cNvPr id="12428" name="Drop Down 140" hidden="1">
              <a:extLst>
                <a:ext uri="{63B3BB69-23CF-44E3-9099-C40C66FF867C}">
                  <a14:compatExt spid="_x0000_s124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287</xdr:row>
          <xdr:rowOff>38100</xdr:rowOff>
        </xdr:from>
        <xdr:to>
          <xdr:col>14</xdr:col>
          <xdr:colOff>0</xdr:colOff>
          <xdr:row>287</xdr:row>
          <xdr:rowOff>447675</xdr:rowOff>
        </xdr:to>
        <xdr:sp macro="" textlink="">
          <xdr:nvSpPr>
            <xdr:cNvPr id="12429" name="Drop Down 141" hidden="1">
              <a:extLst>
                <a:ext uri="{63B3BB69-23CF-44E3-9099-C40C66FF867C}">
                  <a14:compatExt spid="_x0000_s124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288</xdr:row>
          <xdr:rowOff>38100</xdr:rowOff>
        </xdr:from>
        <xdr:to>
          <xdr:col>14</xdr:col>
          <xdr:colOff>0</xdr:colOff>
          <xdr:row>288</xdr:row>
          <xdr:rowOff>447675</xdr:rowOff>
        </xdr:to>
        <xdr:sp macro="" textlink="">
          <xdr:nvSpPr>
            <xdr:cNvPr id="12430" name="Drop Down 142" hidden="1">
              <a:extLst>
                <a:ext uri="{63B3BB69-23CF-44E3-9099-C40C66FF867C}">
                  <a14:compatExt spid="_x0000_s124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289</xdr:row>
          <xdr:rowOff>38100</xdr:rowOff>
        </xdr:from>
        <xdr:to>
          <xdr:col>14</xdr:col>
          <xdr:colOff>0</xdr:colOff>
          <xdr:row>289</xdr:row>
          <xdr:rowOff>447675</xdr:rowOff>
        </xdr:to>
        <xdr:sp macro="" textlink="">
          <xdr:nvSpPr>
            <xdr:cNvPr id="12431" name="Drop Down 143" hidden="1">
              <a:extLst>
                <a:ext uri="{63B3BB69-23CF-44E3-9099-C40C66FF867C}">
                  <a14:compatExt spid="_x0000_s124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290</xdr:row>
          <xdr:rowOff>38100</xdr:rowOff>
        </xdr:from>
        <xdr:to>
          <xdr:col>14</xdr:col>
          <xdr:colOff>0</xdr:colOff>
          <xdr:row>290</xdr:row>
          <xdr:rowOff>447675</xdr:rowOff>
        </xdr:to>
        <xdr:sp macro="" textlink="">
          <xdr:nvSpPr>
            <xdr:cNvPr id="12432" name="Drop Down 144" hidden="1">
              <a:extLst>
                <a:ext uri="{63B3BB69-23CF-44E3-9099-C40C66FF867C}">
                  <a14:compatExt spid="_x0000_s124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291</xdr:row>
          <xdr:rowOff>38100</xdr:rowOff>
        </xdr:from>
        <xdr:to>
          <xdr:col>14</xdr:col>
          <xdr:colOff>0</xdr:colOff>
          <xdr:row>291</xdr:row>
          <xdr:rowOff>447675</xdr:rowOff>
        </xdr:to>
        <xdr:sp macro="" textlink="">
          <xdr:nvSpPr>
            <xdr:cNvPr id="12433" name="Drop Down 145" hidden="1">
              <a:extLst>
                <a:ext uri="{63B3BB69-23CF-44E3-9099-C40C66FF867C}">
                  <a14:compatExt spid="_x0000_s124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268</xdr:row>
          <xdr:rowOff>85725</xdr:rowOff>
        </xdr:from>
        <xdr:to>
          <xdr:col>9</xdr:col>
          <xdr:colOff>723900</xdr:colOff>
          <xdr:row>268</xdr:row>
          <xdr:rowOff>762000</xdr:rowOff>
        </xdr:to>
        <xdr:sp macro="" textlink="">
          <xdr:nvSpPr>
            <xdr:cNvPr id="12437" name="Button 149" hidden="1">
              <a:extLst>
                <a:ext uri="{63B3BB69-23CF-44E3-9099-C40C66FF867C}">
                  <a14:compatExt spid="_x0000_s124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Pulsar aquí para Importar Beneficios y/o Riesgos a la Tabla 2, sobre la base de las respuestas brindadas a las Preguntas guía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279</xdr:row>
          <xdr:rowOff>38100</xdr:rowOff>
        </xdr:from>
        <xdr:to>
          <xdr:col>12</xdr:col>
          <xdr:colOff>0</xdr:colOff>
          <xdr:row>279</xdr:row>
          <xdr:rowOff>447675</xdr:rowOff>
        </xdr:to>
        <xdr:sp macro="" textlink="">
          <xdr:nvSpPr>
            <xdr:cNvPr id="12438" name="Drop Down 150" hidden="1">
              <a:extLst>
                <a:ext uri="{63B3BB69-23CF-44E3-9099-C40C66FF867C}">
                  <a14:compatExt spid="_x0000_s124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280</xdr:row>
          <xdr:rowOff>38100</xdr:rowOff>
        </xdr:from>
        <xdr:to>
          <xdr:col>12</xdr:col>
          <xdr:colOff>0</xdr:colOff>
          <xdr:row>280</xdr:row>
          <xdr:rowOff>447675</xdr:rowOff>
        </xdr:to>
        <xdr:sp macro="" textlink="">
          <xdr:nvSpPr>
            <xdr:cNvPr id="12439" name="Drop Down 151" hidden="1">
              <a:extLst>
                <a:ext uri="{63B3BB69-23CF-44E3-9099-C40C66FF867C}">
                  <a14:compatExt spid="_x0000_s124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281</xdr:row>
          <xdr:rowOff>38100</xdr:rowOff>
        </xdr:from>
        <xdr:to>
          <xdr:col>12</xdr:col>
          <xdr:colOff>0</xdr:colOff>
          <xdr:row>281</xdr:row>
          <xdr:rowOff>447675</xdr:rowOff>
        </xdr:to>
        <xdr:sp macro="" textlink="">
          <xdr:nvSpPr>
            <xdr:cNvPr id="12440" name="Drop Down 152" hidden="1">
              <a:extLst>
                <a:ext uri="{63B3BB69-23CF-44E3-9099-C40C66FF867C}">
                  <a14:compatExt spid="_x0000_s124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282</xdr:row>
          <xdr:rowOff>38100</xdr:rowOff>
        </xdr:from>
        <xdr:to>
          <xdr:col>12</xdr:col>
          <xdr:colOff>0</xdr:colOff>
          <xdr:row>282</xdr:row>
          <xdr:rowOff>447675</xdr:rowOff>
        </xdr:to>
        <xdr:sp macro="" textlink="">
          <xdr:nvSpPr>
            <xdr:cNvPr id="12441" name="Drop Down 153" hidden="1">
              <a:extLst>
                <a:ext uri="{63B3BB69-23CF-44E3-9099-C40C66FF867C}">
                  <a14:compatExt spid="_x0000_s124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286</xdr:row>
          <xdr:rowOff>38100</xdr:rowOff>
        </xdr:from>
        <xdr:to>
          <xdr:col>12</xdr:col>
          <xdr:colOff>0</xdr:colOff>
          <xdr:row>286</xdr:row>
          <xdr:rowOff>447675</xdr:rowOff>
        </xdr:to>
        <xdr:sp macro="" textlink="">
          <xdr:nvSpPr>
            <xdr:cNvPr id="12443" name="Drop Down 155" hidden="1">
              <a:extLst>
                <a:ext uri="{63B3BB69-23CF-44E3-9099-C40C66FF867C}">
                  <a14:compatExt spid="_x0000_s124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287</xdr:row>
          <xdr:rowOff>38100</xdr:rowOff>
        </xdr:from>
        <xdr:to>
          <xdr:col>12</xdr:col>
          <xdr:colOff>0</xdr:colOff>
          <xdr:row>287</xdr:row>
          <xdr:rowOff>447675</xdr:rowOff>
        </xdr:to>
        <xdr:sp macro="" textlink="">
          <xdr:nvSpPr>
            <xdr:cNvPr id="12444" name="Drop Down 156" hidden="1">
              <a:extLst>
                <a:ext uri="{63B3BB69-23CF-44E3-9099-C40C66FF867C}">
                  <a14:compatExt spid="_x0000_s124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288</xdr:row>
          <xdr:rowOff>38100</xdr:rowOff>
        </xdr:from>
        <xdr:to>
          <xdr:col>12</xdr:col>
          <xdr:colOff>0</xdr:colOff>
          <xdr:row>288</xdr:row>
          <xdr:rowOff>447675</xdr:rowOff>
        </xdr:to>
        <xdr:sp macro="" textlink="">
          <xdr:nvSpPr>
            <xdr:cNvPr id="12445" name="Drop Down 157" hidden="1">
              <a:extLst>
                <a:ext uri="{63B3BB69-23CF-44E3-9099-C40C66FF867C}">
                  <a14:compatExt spid="_x0000_s124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289</xdr:row>
          <xdr:rowOff>38100</xdr:rowOff>
        </xdr:from>
        <xdr:to>
          <xdr:col>12</xdr:col>
          <xdr:colOff>0</xdr:colOff>
          <xdr:row>289</xdr:row>
          <xdr:rowOff>447675</xdr:rowOff>
        </xdr:to>
        <xdr:sp macro="" textlink="">
          <xdr:nvSpPr>
            <xdr:cNvPr id="12446" name="Drop Down 158" hidden="1">
              <a:extLst>
                <a:ext uri="{63B3BB69-23CF-44E3-9099-C40C66FF867C}">
                  <a14:compatExt spid="_x0000_s124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290</xdr:row>
          <xdr:rowOff>38100</xdr:rowOff>
        </xdr:from>
        <xdr:to>
          <xdr:col>12</xdr:col>
          <xdr:colOff>0</xdr:colOff>
          <xdr:row>290</xdr:row>
          <xdr:rowOff>447675</xdr:rowOff>
        </xdr:to>
        <xdr:sp macro="" textlink="">
          <xdr:nvSpPr>
            <xdr:cNvPr id="12447" name="Drop Down 159" hidden="1">
              <a:extLst>
                <a:ext uri="{63B3BB69-23CF-44E3-9099-C40C66FF867C}">
                  <a14:compatExt spid="_x0000_s124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291</xdr:row>
          <xdr:rowOff>38100</xdr:rowOff>
        </xdr:from>
        <xdr:to>
          <xdr:col>12</xdr:col>
          <xdr:colOff>0</xdr:colOff>
          <xdr:row>291</xdr:row>
          <xdr:rowOff>447675</xdr:rowOff>
        </xdr:to>
        <xdr:sp macro="" textlink="">
          <xdr:nvSpPr>
            <xdr:cNvPr id="12448" name="Drop Down 160" hidden="1">
              <a:extLst>
                <a:ext uri="{63B3BB69-23CF-44E3-9099-C40C66FF867C}">
                  <a14:compatExt spid="_x0000_s124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379</xdr:row>
          <xdr:rowOff>28575</xdr:rowOff>
        </xdr:from>
        <xdr:to>
          <xdr:col>7</xdr:col>
          <xdr:colOff>781050</xdr:colOff>
          <xdr:row>379</xdr:row>
          <xdr:rowOff>333375</xdr:rowOff>
        </xdr:to>
        <xdr:sp macro="" textlink="">
          <xdr:nvSpPr>
            <xdr:cNvPr id="12521" name="Drop Down 233" hidden="1">
              <a:extLst>
                <a:ext uri="{63B3BB69-23CF-44E3-9099-C40C66FF867C}">
                  <a14:compatExt spid="_x0000_s125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377</xdr:row>
          <xdr:rowOff>28575</xdr:rowOff>
        </xdr:from>
        <xdr:to>
          <xdr:col>7</xdr:col>
          <xdr:colOff>781050</xdr:colOff>
          <xdr:row>377</xdr:row>
          <xdr:rowOff>333375</xdr:rowOff>
        </xdr:to>
        <xdr:sp macro="" textlink="">
          <xdr:nvSpPr>
            <xdr:cNvPr id="12522" name="Drop Down 234" hidden="1">
              <a:extLst>
                <a:ext uri="{63B3BB69-23CF-44E3-9099-C40C66FF867C}">
                  <a14:compatExt spid="_x0000_s125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380</xdr:row>
          <xdr:rowOff>28575</xdr:rowOff>
        </xdr:from>
        <xdr:to>
          <xdr:col>7</xdr:col>
          <xdr:colOff>781050</xdr:colOff>
          <xdr:row>380</xdr:row>
          <xdr:rowOff>333375</xdr:rowOff>
        </xdr:to>
        <xdr:sp macro="" textlink="">
          <xdr:nvSpPr>
            <xdr:cNvPr id="12523" name="Drop Down 235" hidden="1">
              <a:extLst>
                <a:ext uri="{63B3BB69-23CF-44E3-9099-C40C66FF867C}">
                  <a14:compatExt spid="_x0000_s125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381</xdr:row>
          <xdr:rowOff>28575</xdr:rowOff>
        </xdr:from>
        <xdr:to>
          <xdr:col>7</xdr:col>
          <xdr:colOff>781050</xdr:colOff>
          <xdr:row>381</xdr:row>
          <xdr:rowOff>333375</xdr:rowOff>
        </xdr:to>
        <xdr:sp macro="" textlink="">
          <xdr:nvSpPr>
            <xdr:cNvPr id="12524" name="Drop Down 236" hidden="1">
              <a:extLst>
                <a:ext uri="{63B3BB69-23CF-44E3-9099-C40C66FF867C}">
                  <a14:compatExt spid="_x0000_s125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382</xdr:row>
          <xdr:rowOff>28575</xdr:rowOff>
        </xdr:from>
        <xdr:to>
          <xdr:col>7</xdr:col>
          <xdr:colOff>781050</xdr:colOff>
          <xdr:row>382</xdr:row>
          <xdr:rowOff>333375</xdr:rowOff>
        </xdr:to>
        <xdr:sp macro="" textlink="">
          <xdr:nvSpPr>
            <xdr:cNvPr id="12525" name="Drop Down 237" hidden="1">
              <a:extLst>
                <a:ext uri="{63B3BB69-23CF-44E3-9099-C40C66FF867C}">
                  <a14:compatExt spid="_x0000_s125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383</xdr:row>
          <xdr:rowOff>28575</xdr:rowOff>
        </xdr:from>
        <xdr:to>
          <xdr:col>7</xdr:col>
          <xdr:colOff>781050</xdr:colOff>
          <xdr:row>383</xdr:row>
          <xdr:rowOff>333375</xdr:rowOff>
        </xdr:to>
        <xdr:sp macro="" textlink="">
          <xdr:nvSpPr>
            <xdr:cNvPr id="12526" name="Drop Down 238" hidden="1">
              <a:extLst>
                <a:ext uri="{63B3BB69-23CF-44E3-9099-C40C66FF867C}">
                  <a14:compatExt spid="_x0000_s125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378</xdr:row>
          <xdr:rowOff>28575</xdr:rowOff>
        </xdr:from>
        <xdr:to>
          <xdr:col>7</xdr:col>
          <xdr:colOff>781050</xdr:colOff>
          <xdr:row>378</xdr:row>
          <xdr:rowOff>333375</xdr:rowOff>
        </xdr:to>
        <xdr:sp macro="" textlink="">
          <xdr:nvSpPr>
            <xdr:cNvPr id="12527" name="Drop Down 239" hidden="1">
              <a:extLst>
                <a:ext uri="{63B3BB69-23CF-44E3-9099-C40C66FF867C}">
                  <a14:compatExt spid="_x0000_s125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366</xdr:row>
          <xdr:rowOff>28575</xdr:rowOff>
        </xdr:from>
        <xdr:to>
          <xdr:col>7</xdr:col>
          <xdr:colOff>781050</xdr:colOff>
          <xdr:row>366</xdr:row>
          <xdr:rowOff>333375</xdr:rowOff>
        </xdr:to>
        <xdr:sp macro="" textlink="">
          <xdr:nvSpPr>
            <xdr:cNvPr id="12528" name="Drop Down 240" hidden="1">
              <a:extLst>
                <a:ext uri="{63B3BB69-23CF-44E3-9099-C40C66FF867C}">
                  <a14:compatExt spid="_x0000_s125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364</xdr:row>
          <xdr:rowOff>28575</xdr:rowOff>
        </xdr:from>
        <xdr:to>
          <xdr:col>7</xdr:col>
          <xdr:colOff>781050</xdr:colOff>
          <xdr:row>364</xdr:row>
          <xdr:rowOff>333375</xdr:rowOff>
        </xdr:to>
        <xdr:sp macro="" textlink="">
          <xdr:nvSpPr>
            <xdr:cNvPr id="12529" name="Drop Down 241" hidden="1">
              <a:extLst>
                <a:ext uri="{63B3BB69-23CF-44E3-9099-C40C66FF867C}">
                  <a14:compatExt spid="_x0000_s125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367</xdr:row>
          <xdr:rowOff>28575</xdr:rowOff>
        </xdr:from>
        <xdr:to>
          <xdr:col>7</xdr:col>
          <xdr:colOff>781050</xdr:colOff>
          <xdr:row>367</xdr:row>
          <xdr:rowOff>333375</xdr:rowOff>
        </xdr:to>
        <xdr:sp macro="" textlink="">
          <xdr:nvSpPr>
            <xdr:cNvPr id="12530" name="Drop Down 242" hidden="1">
              <a:extLst>
                <a:ext uri="{63B3BB69-23CF-44E3-9099-C40C66FF867C}">
                  <a14:compatExt spid="_x0000_s125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368</xdr:row>
          <xdr:rowOff>28575</xdr:rowOff>
        </xdr:from>
        <xdr:to>
          <xdr:col>7</xdr:col>
          <xdr:colOff>781050</xdr:colOff>
          <xdr:row>368</xdr:row>
          <xdr:rowOff>333375</xdr:rowOff>
        </xdr:to>
        <xdr:sp macro="" textlink="">
          <xdr:nvSpPr>
            <xdr:cNvPr id="12531" name="Drop Down 243" hidden="1">
              <a:extLst>
                <a:ext uri="{63B3BB69-23CF-44E3-9099-C40C66FF867C}">
                  <a14:compatExt spid="_x0000_s125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369</xdr:row>
          <xdr:rowOff>28575</xdr:rowOff>
        </xdr:from>
        <xdr:to>
          <xdr:col>7</xdr:col>
          <xdr:colOff>781050</xdr:colOff>
          <xdr:row>369</xdr:row>
          <xdr:rowOff>333375</xdr:rowOff>
        </xdr:to>
        <xdr:sp macro="" textlink="">
          <xdr:nvSpPr>
            <xdr:cNvPr id="12532" name="Drop Down 244" hidden="1">
              <a:extLst>
                <a:ext uri="{63B3BB69-23CF-44E3-9099-C40C66FF867C}">
                  <a14:compatExt spid="_x0000_s125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370</xdr:row>
          <xdr:rowOff>28575</xdr:rowOff>
        </xdr:from>
        <xdr:to>
          <xdr:col>7</xdr:col>
          <xdr:colOff>781050</xdr:colOff>
          <xdr:row>370</xdr:row>
          <xdr:rowOff>333375</xdr:rowOff>
        </xdr:to>
        <xdr:sp macro="" textlink="">
          <xdr:nvSpPr>
            <xdr:cNvPr id="12533" name="Drop Down 245" hidden="1">
              <a:extLst>
                <a:ext uri="{63B3BB69-23CF-44E3-9099-C40C66FF867C}">
                  <a14:compatExt spid="_x0000_s125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365</xdr:row>
          <xdr:rowOff>28575</xdr:rowOff>
        </xdr:from>
        <xdr:to>
          <xdr:col>7</xdr:col>
          <xdr:colOff>781050</xdr:colOff>
          <xdr:row>365</xdr:row>
          <xdr:rowOff>342900</xdr:rowOff>
        </xdr:to>
        <xdr:sp macro="" textlink="">
          <xdr:nvSpPr>
            <xdr:cNvPr id="12534" name="Drop Down 246" hidden="1">
              <a:extLst>
                <a:ext uri="{63B3BB69-23CF-44E3-9099-C40C66FF867C}">
                  <a14:compatExt spid="_x0000_s125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365</xdr:row>
          <xdr:rowOff>38100</xdr:rowOff>
        </xdr:from>
        <xdr:to>
          <xdr:col>14</xdr:col>
          <xdr:colOff>0</xdr:colOff>
          <xdr:row>365</xdr:row>
          <xdr:rowOff>447675</xdr:rowOff>
        </xdr:to>
        <xdr:sp macro="" textlink="">
          <xdr:nvSpPr>
            <xdr:cNvPr id="12535" name="Drop Down 247" hidden="1">
              <a:extLst>
                <a:ext uri="{63B3BB69-23CF-44E3-9099-C40C66FF867C}">
                  <a14:compatExt spid="_x0000_s125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366</xdr:row>
          <xdr:rowOff>38100</xdr:rowOff>
        </xdr:from>
        <xdr:to>
          <xdr:col>14</xdr:col>
          <xdr:colOff>0</xdr:colOff>
          <xdr:row>366</xdr:row>
          <xdr:rowOff>447675</xdr:rowOff>
        </xdr:to>
        <xdr:sp macro="" textlink="">
          <xdr:nvSpPr>
            <xdr:cNvPr id="12536" name="Drop Down 248" hidden="1">
              <a:extLst>
                <a:ext uri="{63B3BB69-23CF-44E3-9099-C40C66FF867C}">
                  <a14:compatExt spid="_x0000_s125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367</xdr:row>
          <xdr:rowOff>38100</xdr:rowOff>
        </xdr:from>
        <xdr:to>
          <xdr:col>14</xdr:col>
          <xdr:colOff>0</xdr:colOff>
          <xdr:row>367</xdr:row>
          <xdr:rowOff>447675</xdr:rowOff>
        </xdr:to>
        <xdr:sp macro="" textlink="">
          <xdr:nvSpPr>
            <xdr:cNvPr id="12537" name="Drop Down 249" hidden="1">
              <a:extLst>
                <a:ext uri="{63B3BB69-23CF-44E3-9099-C40C66FF867C}">
                  <a14:compatExt spid="_x0000_s125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368</xdr:row>
          <xdr:rowOff>38100</xdr:rowOff>
        </xdr:from>
        <xdr:to>
          <xdr:col>14</xdr:col>
          <xdr:colOff>0</xdr:colOff>
          <xdr:row>368</xdr:row>
          <xdr:rowOff>447675</xdr:rowOff>
        </xdr:to>
        <xdr:sp macro="" textlink="">
          <xdr:nvSpPr>
            <xdr:cNvPr id="12538" name="Drop Down 250" hidden="1">
              <a:extLst>
                <a:ext uri="{63B3BB69-23CF-44E3-9099-C40C66FF867C}">
                  <a14:compatExt spid="_x0000_s125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369</xdr:row>
          <xdr:rowOff>38100</xdr:rowOff>
        </xdr:from>
        <xdr:to>
          <xdr:col>14</xdr:col>
          <xdr:colOff>0</xdr:colOff>
          <xdr:row>369</xdr:row>
          <xdr:rowOff>447675</xdr:rowOff>
        </xdr:to>
        <xdr:sp macro="" textlink="">
          <xdr:nvSpPr>
            <xdr:cNvPr id="12539" name="Drop Down 251" hidden="1">
              <a:extLst>
                <a:ext uri="{63B3BB69-23CF-44E3-9099-C40C66FF867C}">
                  <a14:compatExt spid="_x0000_s125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370</xdr:row>
          <xdr:rowOff>38100</xdr:rowOff>
        </xdr:from>
        <xdr:to>
          <xdr:col>14</xdr:col>
          <xdr:colOff>0</xdr:colOff>
          <xdr:row>370</xdr:row>
          <xdr:rowOff>447675</xdr:rowOff>
        </xdr:to>
        <xdr:sp macro="" textlink="">
          <xdr:nvSpPr>
            <xdr:cNvPr id="12540" name="Drop Down 252" hidden="1">
              <a:extLst>
                <a:ext uri="{63B3BB69-23CF-44E3-9099-C40C66FF867C}">
                  <a14:compatExt spid="_x0000_s125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378</xdr:row>
          <xdr:rowOff>38100</xdr:rowOff>
        </xdr:from>
        <xdr:to>
          <xdr:col>14</xdr:col>
          <xdr:colOff>0</xdr:colOff>
          <xdr:row>378</xdr:row>
          <xdr:rowOff>447675</xdr:rowOff>
        </xdr:to>
        <xdr:sp macro="" textlink="">
          <xdr:nvSpPr>
            <xdr:cNvPr id="12541" name="Drop Down 253" hidden="1">
              <a:extLst>
                <a:ext uri="{63B3BB69-23CF-44E3-9099-C40C66FF867C}">
                  <a14:compatExt spid="_x0000_s125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379</xdr:row>
          <xdr:rowOff>38100</xdr:rowOff>
        </xdr:from>
        <xdr:to>
          <xdr:col>14</xdr:col>
          <xdr:colOff>0</xdr:colOff>
          <xdr:row>379</xdr:row>
          <xdr:rowOff>447675</xdr:rowOff>
        </xdr:to>
        <xdr:sp macro="" textlink="">
          <xdr:nvSpPr>
            <xdr:cNvPr id="12542" name="Drop Down 254" hidden="1">
              <a:extLst>
                <a:ext uri="{63B3BB69-23CF-44E3-9099-C40C66FF867C}">
                  <a14:compatExt spid="_x0000_s125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380</xdr:row>
          <xdr:rowOff>38100</xdr:rowOff>
        </xdr:from>
        <xdr:to>
          <xdr:col>14</xdr:col>
          <xdr:colOff>0</xdr:colOff>
          <xdr:row>380</xdr:row>
          <xdr:rowOff>447675</xdr:rowOff>
        </xdr:to>
        <xdr:sp macro="" textlink="">
          <xdr:nvSpPr>
            <xdr:cNvPr id="12543" name="Drop Down 255" hidden="1">
              <a:extLst>
                <a:ext uri="{63B3BB69-23CF-44E3-9099-C40C66FF867C}">
                  <a14:compatExt spid="_x0000_s125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381</xdr:row>
          <xdr:rowOff>38100</xdr:rowOff>
        </xdr:from>
        <xdr:to>
          <xdr:col>14</xdr:col>
          <xdr:colOff>0</xdr:colOff>
          <xdr:row>381</xdr:row>
          <xdr:rowOff>447675</xdr:rowOff>
        </xdr:to>
        <xdr:sp macro="" textlink="">
          <xdr:nvSpPr>
            <xdr:cNvPr id="12544" name="Drop Down 256" hidden="1">
              <a:extLst>
                <a:ext uri="{63B3BB69-23CF-44E3-9099-C40C66FF867C}">
                  <a14:compatExt spid="_x0000_s125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382</xdr:row>
          <xdr:rowOff>38100</xdr:rowOff>
        </xdr:from>
        <xdr:to>
          <xdr:col>14</xdr:col>
          <xdr:colOff>0</xdr:colOff>
          <xdr:row>382</xdr:row>
          <xdr:rowOff>447675</xdr:rowOff>
        </xdr:to>
        <xdr:sp macro="" textlink="">
          <xdr:nvSpPr>
            <xdr:cNvPr id="12545" name="Drop Down 257" hidden="1">
              <a:extLst>
                <a:ext uri="{63B3BB69-23CF-44E3-9099-C40C66FF867C}">
                  <a14:compatExt spid="_x0000_s125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383</xdr:row>
          <xdr:rowOff>38100</xdr:rowOff>
        </xdr:from>
        <xdr:to>
          <xdr:col>14</xdr:col>
          <xdr:colOff>0</xdr:colOff>
          <xdr:row>383</xdr:row>
          <xdr:rowOff>447675</xdr:rowOff>
        </xdr:to>
        <xdr:sp macro="" textlink="">
          <xdr:nvSpPr>
            <xdr:cNvPr id="12546" name="Drop Down 258" hidden="1">
              <a:extLst>
                <a:ext uri="{63B3BB69-23CF-44E3-9099-C40C66FF867C}">
                  <a14:compatExt spid="_x0000_s125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354</xdr:row>
          <xdr:rowOff>85725</xdr:rowOff>
        </xdr:from>
        <xdr:to>
          <xdr:col>9</xdr:col>
          <xdr:colOff>723900</xdr:colOff>
          <xdr:row>354</xdr:row>
          <xdr:rowOff>762000</xdr:rowOff>
        </xdr:to>
        <xdr:sp macro="" textlink="">
          <xdr:nvSpPr>
            <xdr:cNvPr id="12547" name="Button 259" hidden="1">
              <a:extLst>
                <a:ext uri="{63B3BB69-23CF-44E3-9099-C40C66FF867C}">
                  <a14:compatExt spid="_x0000_s1254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Pulsar aquí para Importar Beneficios y/o Riesgos a la Tabla 2, sobre la base de las respuestas brindadas a las Preguntas guía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365</xdr:row>
          <xdr:rowOff>38100</xdr:rowOff>
        </xdr:from>
        <xdr:to>
          <xdr:col>12</xdr:col>
          <xdr:colOff>0</xdr:colOff>
          <xdr:row>365</xdr:row>
          <xdr:rowOff>447675</xdr:rowOff>
        </xdr:to>
        <xdr:sp macro="" textlink="">
          <xdr:nvSpPr>
            <xdr:cNvPr id="12548" name="Drop Down 260" hidden="1">
              <a:extLst>
                <a:ext uri="{63B3BB69-23CF-44E3-9099-C40C66FF867C}">
                  <a14:compatExt spid="_x0000_s125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366</xdr:row>
          <xdr:rowOff>38100</xdr:rowOff>
        </xdr:from>
        <xdr:to>
          <xdr:col>12</xdr:col>
          <xdr:colOff>0</xdr:colOff>
          <xdr:row>366</xdr:row>
          <xdr:rowOff>447675</xdr:rowOff>
        </xdr:to>
        <xdr:sp macro="" textlink="">
          <xdr:nvSpPr>
            <xdr:cNvPr id="12549" name="Drop Down 261" hidden="1">
              <a:extLst>
                <a:ext uri="{63B3BB69-23CF-44E3-9099-C40C66FF867C}">
                  <a14:compatExt spid="_x0000_s125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367</xdr:row>
          <xdr:rowOff>38100</xdr:rowOff>
        </xdr:from>
        <xdr:to>
          <xdr:col>12</xdr:col>
          <xdr:colOff>0</xdr:colOff>
          <xdr:row>367</xdr:row>
          <xdr:rowOff>447675</xdr:rowOff>
        </xdr:to>
        <xdr:sp macro="" textlink="">
          <xdr:nvSpPr>
            <xdr:cNvPr id="12550" name="Drop Down 262" hidden="1">
              <a:extLst>
                <a:ext uri="{63B3BB69-23CF-44E3-9099-C40C66FF867C}">
                  <a14:compatExt spid="_x0000_s125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368</xdr:row>
          <xdr:rowOff>38100</xdr:rowOff>
        </xdr:from>
        <xdr:to>
          <xdr:col>12</xdr:col>
          <xdr:colOff>0</xdr:colOff>
          <xdr:row>368</xdr:row>
          <xdr:rowOff>447675</xdr:rowOff>
        </xdr:to>
        <xdr:sp macro="" textlink="">
          <xdr:nvSpPr>
            <xdr:cNvPr id="12551" name="Drop Down 263" hidden="1">
              <a:extLst>
                <a:ext uri="{63B3BB69-23CF-44E3-9099-C40C66FF867C}">
                  <a14:compatExt spid="_x0000_s125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370</xdr:row>
          <xdr:rowOff>38100</xdr:rowOff>
        </xdr:from>
        <xdr:to>
          <xdr:col>12</xdr:col>
          <xdr:colOff>0</xdr:colOff>
          <xdr:row>370</xdr:row>
          <xdr:rowOff>447675</xdr:rowOff>
        </xdr:to>
        <xdr:sp macro="" textlink="">
          <xdr:nvSpPr>
            <xdr:cNvPr id="12552" name="Drop Down 264" hidden="1">
              <a:extLst>
                <a:ext uri="{63B3BB69-23CF-44E3-9099-C40C66FF867C}">
                  <a14:compatExt spid="_x0000_s125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378</xdr:row>
          <xdr:rowOff>38100</xdr:rowOff>
        </xdr:from>
        <xdr:to>
          <xdr:col>12</xdr:col>
          <xdr:colOff>0</xdr:colOff>
          <xdr:row>378</xdr:row>
          <xdr:rowOff>447675</xdr:rowOff>
        </xdr:to>
        <xdr:sp macro="" textlink="">
          <xdr:nvSpPr>
            <xdr:cNvPr id="12553" name="Drop Down 265" hidden="1">
              <a:extLst>
                <a:ext uri="{63B3BB69-23CF-44E3-9099-C40C66FF867C}">
                  <a14:compatExt spid="_x0000_s125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379</xdr:row>
          <xdr:rowOff>38100</xdr:rowOff>
        </xdr:from>
        <xdr:to>
          <xdr:col>12</xdr:col>
          <xdr:colOff>0</xdr:colOff>
          <xdr:row>379</xdr:row>
          <xdr:rowOff>447675</xdr:rowOff>
        </xdr:to>
        <xdr:sp macro="" textlink="">
          <xdr:nvSpPr>
            <xdr:cNvPr id="12554" name="Drop Down 266" hidden="1">
              <a:extLst>
                <a:ext uri="{63B3BB69-23CF-44E3-9099-C40C66FF867C}">
                  <a14:compatExt spid="_x0000_s125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380</xdr:row>
          <xdr:rowOff>38100</xdr:rowOff>
        </xdr:from>
        <xdr:to>
          <xdr:col>12</xdr:col>
          <xdr:colOff>0</xdr:colOff>
          <xdr:row>380</xdr:row>
          <xdr:rowOff>447675</xdr:rowOff>
        </xdr:to>
        <xdr:sp macro="" textlink="">
          <xdr:nvSpPr>
            <xdr:cNvPr id="12555" name="Drop Down 267" hidden="1">
              <a:extLst>
                <a:ext uri="{63B3BB69-23CF-44E3-9099-C40C66FF867C}">
                  <a14:compatExt spid="_x0000_s125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381</xdr:row>
          <xdr:rowOff>38100</xdr:rowOff>
        </xdr:from>
        <xdr:to>
          <xdr:col>12</xdr:col>
          <xdr:colOff>0</xdr:colOff>
          <xdr:row>381</xdr:row>
          <xdr:rowOff>447675</xdr:rowOff>
        </xdr:to>
        <xdr:sp macro="" textlink="">
          <xdr:nvSpPr>
            <xdr:cNvPr id="12556" name="Drop Down 268" hidden="1">
              <a:extLst>
                <a:ext uri="{63B3BB69-23CF-44E3-9099-C40C66FF867C}">
                  <a14:compatExt spid="_x0000_s125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382</xdr:row>
          <xdr:rowOff>38100</xdr:rowOff>
        </xdr:from>
        <xdr:to>
          <xdr:col>12</xdr:col>
          <xdr:colOff>0</xdr:colOff>
          <xdr:row>382</xdr:row>
          <xdr:rowOff>447675</xdr:rowOff>
        </xdr:to>
        <xdr:sp macro="" textlink="">
          <xdr:nvSpPr>
            <xdr:cNvPr id="12557" name="Drop Down 269" hidden="1">
              <a:extLst>
                <a:ext uri="{63B3BB69-23CF-44E3-9099-C40C66FF867C}">
                  <a14:compatExt spid="_x0000_s125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383</xdr:row>
          <xdr:rowOff>38100</xdr:rowOff>
        </xdr:from>
        <xdr:to>
          <xdr:col>12</xdr:col>
          <xdr:colOff>0</xdr:colOff>
          <xdr:row>383</xdr:row>
          <xdr:rowOff>447675</xdr:rowOff>
        </xdr:to>
        <xdr:sp macro="" textlink="">
          <xdr:nvSpPr>
            <xdr:cNvPr id="12558" name="Drop Down 270" hidden="1">
              <a:extLst>
                <a:ext uri="{63B3BB69-23CF-44E3-9099-C40C66FF867C}">
                  <a14:compatExt spid="_x0000_s125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369</xdr:row>
          <xdr:rowOff>38100</xdr:rowOff>
        </xdr:from>
        <xdr:to>
          <xdr:col>12</xdr:col>
          <xdr:colOff>0</xdr:colOff>
          <xdr:row>369</xdr:row>
          <xdr:rowOff>447675</xdr:rowOff>
        </xdr:to>
        <xdr:sp macro="" textlink="">
          <xdr:nvSpPr>
            <xdr:cNvPr id="12559" name="Drop Down 271" hidden="1">
              <a:extLst>
                <a:ext uri="{63B3BB69-23CF-44E3-9099-C40C66FF867C}">
                  <a14:compatExt spid="_x0000_s125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461</xdr:row>
          <xdr:rowOff>85725</xdr:rowOff>
        </xdr:from>
        <xdr:to>
          <xdr:col>9</xdr:col>
          <xdr:colOff>723900</xdr:colOff>
          <xdr:row>461</xdr:row>
          <xdr:rowOff>762000</xdr:rowOff>
        </xdr:to>
        <xdr:sp macro="" textlink="">
          <xdr:nvSpPr>
            <xdr:cNvPr id="12609" name="Button 321" hidden="1">
              <a:extLst>
                <a:ext uri="{63B3BB69-23CF-44E3-9099-C40C66FF867C}">
                  <a14:compatExt spid="_x0000_s126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Pulsar aquí para Importar Beneficios y/o Riesgos a la Tabla 2, sobre la base de las respuestas brindadas a las Preguntas guía</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491</xdr:row>
          <xdr:rowOff>28575</xdr:rowOff>
        </xdr:from>
        <xdr:to>
          <xdr:col>7</xdr:col>
          <xdr:colOff>781050</xdr:colOff>
          <xdr:row>491</xdr:row>
          <xdr:rowOff>333375</xdr:rowOff>
        </xdr:to>
        <xdr:sp macro="" textlink="">
          <xdr:nvSpPr>
            <xdr:cNvPr id="12644" name="Drop Down 356" hidden="1">
              <a:extLst>
                <a:ext uri="{63B3BB69-23CF-44E3-9099-C40C66FF867C}">
                  <a14:compatExt spid="_x0000_s126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489</xdr:row>
          <xdr:rowOff>28575</xdr:rowOff>
        </xdr:from>
        <xdr:to>
          <xdr:col>7</xdr:col>
          <xdr:colOff>781050</xdr:colOff>
          <xdr:row>489</xdr:row>
          <xdr:rowOff>333375</xdr:rowOff>
        </xdr:to>
        <xdr:sp macro="" textlink="">
          <xdr:nvSpPr>
            <xdr:cNvPr id="12645" name="Drop Down 357" hidden="1">
              <a:extLst>
                <a:ext uri="{63B3BB69-23CF-44E3-9099-C40C66FF867C}">
                  <a14:compatExt spid="_x0000_s126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492</xdr:row>
          <xdr:rowOff>28575</xdr:rowOff>
        </xdr:from>
        <xdr:to>
          <xdr:col>7</xdr:col>
          <xdr:colOff>781050</xdr:colOff>
          <xdr:row>492</xdr:row>
          <xdr:rowOff>333375</xdr:rowOff>
        </xdr:to>
        <xdr:sp macro="" textlink="">
          <xdr:nvSpPr>
            <xdr:cNvPr id="12646" name="Drop Down 358" hidden="1">
              <a:extLst>
                <a:ext uri="{63B3BB69-23CF-44E3-9099-C40C66FF867C}">
                  <a14:compatExt spid="_x0000_s126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493</xdr:row>
          <xdr:rowOff>28575</xdr:rowOff>
        </xdr:from>
        <xdr:to>
          <xdr:col>7</xdr:col>
          <xdr:colOff>781050</xdr:colOff>
          <xdr:row>493</xdr:row>
          <xdr:rowOff>333375</xdr:rowOff>
        </xdr:to>
        <xdr:sp macro="" textlink="">
          <xdr:nvSpPr>
            <xdr:cNvPr id="12647" name="Drop Down 359" hidden="1">
              <a:extLst>
                <a:ext uri="{63B3BB69-23CF-44E3-9099-C40C66FF867C}">
                  <a14:compatExt spid="_x0000_s126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494</xdr:row>
          <xdr:rowOff>28575</xdr:rowOff>
        </xdr:from>
        <xdr:to>
          <xdr:col>7</xdr:col>
          <xdr:colOff>781050</xdr:colOff>
          <xdr:row>494</xdr:row>
          <xdr:rowOff>333375</xdr:rowOff>
        </xdr:to>
        <xdr:sp macro="" textlink="">
          <xdr:nvSpPr>
            <xdr:cNvPr id="12648" name="Drop Down 360" hidden="1">
              <a:extLst>
                <a:ext uri="{63B3BB69-23CF-44E3-9099-C40C66FF867C}">
                  <a14:compatExt spid="_x0000_s126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495</xdr:row>
          <xdr:rowOff>28575</xdr:rowOff>
        </xdr:from>
        <xdr:to>
          <xdr:col>7</xdr:col>
          <xdr:colOff>781050</xdr:colOff>
          <xdr:row>495</xdr:row>
          <xdr:rowOff>333375</xdr:rowOff>
        </xdr:to>
        <xdr:sp macro="" textlink="">
          <xdr:nvSpPr>
            <xdr:cNvPr id="12649" name="Drop Down 361" hidden="1">
              <a:extLst>
                <a:ext uri="{63B3BB69-23CF-44E3-9099-C40C66FF867C}">
                  <a14:compatExt spid="_x0000_s126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490</xdr:row>
          <xdr:rowOff>28575</xdr:rowOff>
        </xdr:from>
        <xdr:to>
          <xdr:col>7</xdr:col>
          <xdr:colOff>781050</xdr:colOff>
          <xdr:row>490</xdr:row>
          <xdr:rowOff>333375</xdr:rowOff>
        </xdr:to>
        <xdr:sp macro="" textlink="">
          <xdr:nvSpPr>
            <xdr:cNvPr id="12650" name="Drop Down 362" hidden="1">
              <a:extLst>
                <a:ext uri="{63B3BB69-23CF-44E3-9099-C40C66FF867C}">
                  <a14:compatExt spid="_x0000_s126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474</xdr:row>
          <xdr:rowOff>28575</xdr:rowOff>
        </xdr:from>
        <xdr:to>
          <xdr:col>7</xdr:col>
          <xdr:colOff>781050</xdr:colOff>
          <xdr:row>474</xdr:row>
          <xdr:rowOff>333375</xdr:rowOff>
        </xdr:to>
        <xdr:sp macro="" textlink="">
          <xdr:nvSpPr>
            <xdr:cNvPr id="12651" name="Drop Down 363" hidden="1">
              <a:extLst>
                <a:ext uri="{63B3BB69-23CF-44E3-9099-C40C66FF867C}">
                  <a14:compatExt spid="_x0000_s126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472</xdr:row>
          <xdr:rowOff>28575</xdr:rowOff>
        </xdr:from>
        <xdr:to>
          <xdr:col>7</xdr:col>
          <xdr:colOff>781050</xdr:colOff>
          <xdr:row>472</xdr:row>
          <xdr:rowOff>333375</xdr:rowOff>
        </xdr:to>
        <xdr:sp macro="" textlink="">
          <xdr:nvSpPr>
            <xdr:cNvPr id="12652" name="Drop Down 364" hidden="1">
              <a:extLst>
                <a:ext uri="{63B3BB69-23CF-44E3-9099-C40C66FF867C}">
                  <a14:compatExt spid="_x0000_s126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475</xdr:row>
          <xdr:rowOff>28575</xdr:rowOff>
        </xdr:from>
        <xdr:to>
          <xdr:col>7</xdr:col>
          <xdr:colOff>781050</xdr:colOff>
          <xdr:row>475</xdr:row>
          <xdr:rowOff>333375</xdr:rowOff>
        </xdr:to>
        <xdr:sp macro="" textlink="">
          <xdr:nvSpPr>
            <xdr:cNvPr id="12653" name="Drop Down 365" hidden="1">
              <a:extLst>
                <a:ext uri="{63B3BB69-23CF-44E3-9099-C40C66FF867C}">
                  <a14:compatExt spid="_x0000_s126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476</xdr:row>
          <xdr:rowOff>28575</xdr:rowOff>
        </xdr:from>
        <xdr:to>
          <xdr:col>7</xdr:col>
          <xdr:colOff>781050</xdr:colOff>
          <xdr:row>476</xdr:row>
          <xdr:rowOff>333375</xdr:rowOff>
        </xdr:to>
        <xdr:sp macro="" textlink="">
          <xdr:nvSpPr>
            <xdr:cNvPr id="12654" name="Drop Down 366" hidden="1">
              <a:extLst>
                <a:ext uri="{63B3BB69-23CF-44E3-9099-C40C66FF867C}">
                  <a14:compatExt spid="_x0000_s126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477</xdr:row>
          <xdr:rowOff>28575</xdr:rowOff>
        </xdr:from>
        <xdr:to>
          <xdr:col>7</xdr:col>
          <xdr:colOff>781050</xdr:colOff>
          <xdr:row>477</xdr:row>
          <xdr:rowOff>333375</xdr:rowOff>
        </xdr:to>
        <xdr:sp macro="" textlink="">
          <xdr:nvSpPr>
            <xdr:cNvPr id="12655" name="Drop Down 367" hidden="1">
              <a:extLst>
                <a:ext uri="{63B3BB69-23CF-44E3-9099-C40C66FF867C}">
                  <a14:compatExt spid="_x0000_s126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478</xdr:row>
          <xdr:rowOff>28575</xdr:rowOff>
        </xdr:from>
        <xdr:to>
          <xdr:col>7</xdr:col>
          <xdr:colOff>781050</xdr:colOff>
          <xdr:row>478</xdr:row>
          <xdr:rowOff>333375</xdr:rowOff>
        </xdr:to>
        <xdr:sp macro="" textlink="">
          <xdr:nvSpPr>
            <xdr:cNvPr id="12656" name="Drop Down 368" hidden="1">
              <a:extLst>
                <a:ext uri="{63B3BB69-23CF-44E3-9099-C40C66FF867C}">
                  <a14:compatExt spid="_x0000_s126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473</xdr:row>
          <xdr:rowOff>28575</xdr:rowOff>
        </xdr:from>
        <xdr:to>
          <xdr:col>7</xdr:col>
          <xdr:colOff>781050</xdr:colOff>
          <xdr:row>473</xdr:row>
          <xdr:rowOff>342900</xdr:rowOff>
        </xdr:to>
        <xdr:sp macro="" textlink="">
          <xdr:nvSpPr>
            <xdr:cNvPr id="12657" name="Drop Down 369" hidden="1">
              <a:extLst>
                <a:ext uri="{63B3BB69-23CF-44E3-9099-C40C66FF867C}">
                  <a14:compatExt spid="_x0000_s126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473</xdr:row>
          <xdr:rowOff>38100</xdr:rowOff>
        </xdr:from>
        <xdr:to>
          <xdr:col>14</xdr:col>
          <xdr:colOff>0</xdr:colOff>
          <xdr:row>473</xdr:row>
          <xdr:rowOff>447675</xdr:rowOff>
        </xdr:to>
        <xdr:sp macro="" textlink="">
          <xdr:nvSpPr>
            <xdr:cNvPr id="12658" name="Drop Down 370" hidden="1">
              <a:extLst>
                <a:ext uri="{63B3BB69-23CF-44E3-9099-C40C66FF867C}">
                  <a14:compatExt spid="_x0000_s126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474</xdr:row>
          <xdr:rowOff>38100</xdr:rowOff>
        </xdr:from>
        <xdr:to>
          <xdr:col>14</xdr:col>
          <xdr:colOff>0</xdr:colOff>
          <xdr:row>474</xdr:row>
          <xdr:rowOff>447675</xdr:rowOff>
        </xdr:to>
        <xdr:sp macro="" textlink="">
          <xdr:nvSpPr>
            <xdr:cNvPr id="12659" name="Drop Down 371" hidden="1">
              <a:extLst>
                <a:ext uri="{63B3BB69-23CF-44E3-9099-C40C66FF867C}">
                  <a14:compatExt spid="_x0000_s126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475</xdr:row>
          <xdr:rowOff>38100</xdr:rowOff>
        </xdr:from>
        <xdr:to>
          <xdr:col>14</xdr:col>
          <xdr:colOff>0</xdr:colOff>
          <xdr:row>475</xdr:row>
          <xdr:rowOff>447675</xdr:rowOff>
        </xdr:to>
        <xdr:sp macro="" textlink="">
          <xdr:nvSpPr>
            <xdr:cNvPr id="12660" name="Drop Down 372" hidden="1">
              <a:extLst>
                <a:ext uri="{63B3BB69-23CF-44E3-9099-C40C66FF867C}">
                  <a14:compatExt spid="_x0000_s126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476</xdr:row>
          <xdr:rowOff>38100</xdr:rowOff>
        </xdr:from>
        <xdr:to>
          <xdr:col>14</xdr:col>
          <xdr:colOff>0</xdr:colOff>
          <xdr:row>476</xdr:row>
          <xdr:rowOff>447675</xdr:rowOff>
        </xdr:to>
        <xdr:sp macro="" textlink="">
          <xdr:nvSpPr>
            <xdr:cNvPr id="12661" name="Drop Down 373" hidden="1">
              <a:extLst>
                <a:ext uri="{63B3BB69-23CF-44E3-9099-C40C66FF867C}">
                  <a14:compatExt spid="_x0000_s126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477</xdr:row>
          <xdr:rowOff>38100</xdr:rowOff>
        </xdr:from>
        <xdr:to>
          <xdr:col>14</xdr:col>
          <xdr:colOff>0</xdr:colOff>
          <xdr:row>477</xdr:row>
          <xdr:rowOff>447675</xdr:rowOff>
        </xdr:to>
        <xdr:sp macro="" textlink="">
          <xdr:nvSpPr>
            <xdr:cNvPr id="12662" name="Drop Down 374" hidden="1">
              <a:extLst>
                <a:ext uri="{63B3BB69-23CF-44E3-9099-C40C66FF867C}">
                  <a14:compatExt spid="_x0000_s126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478</xdr:row>
          <xdr:rowOff>38100</xdr:rowOff>
        </xdr:from>
        <xdr:to>
          <xdr:col>14</xdr:col>
          <xdr:colOff>0</xdr:colOff>
          <xdr:row>478</xdr:row>
          <xdr:rowOff>447675</xdr:rowOff>
        </xdr:to>
        <xdr:sp macro="" textlink="">
          <xdr:nvSpPr>
            <xdr:cNvPr id="12663" name="Drop Down 375" hidden="1">
              <a:extLst>
                <a:ext uri="{63B3BB69-23CF-44E3-9099-C40C66FF867C}">
                  <a14:compatExt spid="_x0000_s126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490</xdr:row>
          <xdr:rowOff>38100</xdr:rowOff>
        </xdr:from>
        <xdr:to>
          <xdr:col>14</xdr:col>
          <xdr:colOff>0</xdr:colOff>
          <xdr:row>490</xdr:row>
          <xdr:rowOff>447675</xdr:rowOff>
        </xdr:to>
        <xdr:sp macro="" textlink="">
          <xdr:nvSpPr>
            <xdr:cNvPr id="12664" name="Drop Down 376" hidden="1">
              <a:extLst>
                <a:ext uri="{63B3BB69-23CF-44E3-9099-C40C66FF867C}">
                  <a14:compatExt spid="_x0000_s126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491</xdr:row>
          <xdr:rowOff>38100</xdr:rowOff>
        </xdr:from>
        <xdr:to>
          <xdr:col>14</xdr:col>
          <xdr:colOff>0</xdr:colOff>
          <xdr:row>491</xdr:row>
          <xdr:rowOff>447675</xdr:rowOff>
        </xdr:to>
        <xdr:sp macro="" textlink="">
          <xdr:nvSpPr>
            <xdr:cNvPr id="12665" name="Drop Down 377" hidden="1">
              <a:extLst>
                <a:ext uri="{63B3BB69-23CF-44E3-9099-C40C66FF867C}">
                  <a14:compatExt spid="_x0000_s126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492</xdr:row>
          <xdr:rowOff>38100</xdr:rowOff>
        </xdr:from>
        <xdr:to>
          <xdr:col>14</xdr:col>
          <xdr:colOff>0</xdr:colOff>
          <xdr:row>492</xdr:row>
          <xdr:rowOff>447675</xdr:rowOff>
        </xdr:to>
        <xdr:sp macro="" textlink="">
          <xdr:nvSpPr>
            <xdr:cNvPr id="12666" name="Drop Down 378" hidden="1">
              <a:extLst>
                <a:ext uri="{63B3BB69-23CF-44E3-9099-C40C66FF867C}">
                  <a14:compatExt spid="_x0000_s126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493</xdr:row>
          <xdr:rowOff>38100</xdr:rowOff>
        </xdr:from>
        <xdr:to>
          <xdr:col>14</xdr:col>
          <xdr:colOff>0</xdr:colOff>
          <xdr:row>493</xdr:row>
          <xdr:rowOff>447675</xdr:rowOff>
        </xdr:to>
        <xdr:sp macro="" textlink="">
          <xdr:nvSpPr>
            <xdr:cNvPr id="12667" name="Drop Down 379" hidden="1">
              <a:extLst>
                <a:ext uri="{63B3BB69-23CF-44E3-9099-C40C66FF867C}">
                  <a14:compatExt spid="_x0000_s126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494</xdr:row>
          <xdr:rowOff>38100</xdr:rowOff>
        </xdr:from>
        <xdr:to>
          <xdr:col>14</xdr:col>
          <xdr:colOff>0</xdr:colOff>
          <xdr:row>494</xdr:row>
          <xdr:rowOff>447675</xdr:rowOff>
        </xdr:to>
        <xdr:sp macro="" textlink="">
          <xdr:nvSpPr>
            <xdr:cNvPr id="12668" name="Drop Down 380" hidden="1">
              <a:extLst>
                <a:ext uri="{63B3BB69-23CF-44E3-9099-C40C66FF867C}">
                  <a14:compatExt spid="_x0000_s126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495</xdr:row>
          <xdr:rowOff>38100</xdr:rowOff>
        </xdr:from>
        <xdr:to>
          <xdr:col>14</xdr:col>
          <xdr:colOff>0</xdr:colOff>
          <xdr:row>495</xdr:row>
          <xdr:rowOff>447675</xdr:rowOff>
        </xdr:to>
        <xdr:sp macro="" textlink="">
          <xdr:nvSpPr>
            <xdr:cNvPr id="12669" name="Drop Down 381" hidden="1">
              <a:extLst>
                <a:ext uri="{63B3BB69-23CF-44E3-9099-C40C66FF867C}">
                  <a14:compatExt spid="_x0000_s126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473</xdr:row>
          <xdr:rowOff>38100</xdr:rowOff>
        </xdr:from>
        <xdr:to>
          <xdr:col>12</xdr:col>
          <xdr:colOff>0</xdr:colOff>
          <xdr:row>473</xdr:row>
          <xdr:rowOff>447675</xdr:rowOff>
        </xdr:to>
        <xdr:sp macro="" textlink="">
          <xdr:nvSpPr>
            <xdr:cNvPr id="12670" name="Drop Down 382" hidden="1">
              <a:extLst>
                <a:ext uri="{63B3BB69-23CF-44E3-9099-C40C66FF867C}">
                  <a14:compatExt spid="_x0000_s126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474</xdr:row>
          <xdr:rowOff>38100</xdr:rowOff>
        </xdr:from>
        <xdr:to>
          <xdr:col>12</xdr:col>
          <xdr:colOff>0</xdr:colOff>
          <xdr:row>474</xdr:row>
          <xdr:rowOff>447675</xdr:rowOff>
        </xdr:to>
        <xdr:sp macro="" textlink="">
          <xdr:nvSpPr>
            <xdr:cNvPr id="12671" name="Drop Down 383" hidden="1">
              <a:extLst>
                <a:ext uri="{63B3BB69-23CF-44E3-9099-C40C66FF867C}">
                  <a14:compatExt spid="_x0000_s126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475</xdr:row>
          <xdr:rowOff>38100</xdr:rowOff>
        </xdr:from>
        <xdr:to>
          <xdr:col>12</xdr:col>
          <xdr:colOff>0</xdr:colOff>
          <xdr:row>475</xdr:row>
          <xdr:rowOff>447675</xdr:rowOff>
        </xdr:to>
        <xdr:sp macro="" textlink="">
          <xdr:nvSpPr>
            <xdr:cNvPr id="12672" name="Drop Down 384" hidden="1">
              <a:extLst>
                <a:ext uri="{63B3BB69-23CF-44E3-9099-C40C66FF867C}">
                  <a14:compatExt spid="_x0000_s126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476</xdr:row>
          <xdr:rowOff>38100</xdr:rowOff>
        </xdr:from>
        <xdr:to>
          <xdr:col>12</xdr:col>
          <xdr:colOff>0</xdr:colOff>
          <xdr:row>476</xdr:row>
          <xdr:rowOff>447675</xdr:rowOff>
        </xdr:to>
        <xdr:sp macro="" textlink="">
          <xdr:nvSpPr>
            <xdr:cNvPr id="12673" name="Drop Down 385" hidden="1">
              <a:extLst>
                <a:ext uri="{63B3BB69-23CF-44E3-9099-C40C66FF867C}">
                  <a14:compatExt spid="_x0000_s126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478</xdr:row>
          <xdr:rowOff>38100</xdr:rowOff>
        </xdr:from>
        <xdr:to>
          <xdr:col>12</xdr:col>
          <xdr:colOff>0</xdr:colOff>
          <xdr:row>478</xdr:row>
          <xdr:rowOff>447675</xdr:rowOff>
        </xdr:to>
        <xdr:sp macro="" textlink="">
          <xdr:nvSpPr>
            <xdr:cNvPr id="12674" name="Drop Down 386" hidden="1">
              <a:extLst>
                <a:ext uri="{63B3BB69-23CF-44E3-9099-C40C66FF867C}">
                  <a14:compatExt spid="_x0000_s126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490</xdr:row>
          <xdr:rowOff>38100</xdr:rowOff>
        </xdr:from>
        <xdr:to>
          <xdr:col>12</xdr:col>
          <xdr:colOff>0</xdr:colOff>
          <xdr:row>490</xdr:row>
          <xdr:rowOff>447675</xdr:rowOff>
        </xdr:to>
        <xdr:sp macro="" textlink="">
          <xdr:nvSpPr>
            <xdr:cNvPr id="12675" name="Drop Down 387" hidden="1">
              <a:extLst>
                <a:ext uri="{63B3BB69-23CF-44E3-9099-C40C66FF867C}">
                  <a14:compatExt spid="_x0000_s126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491</xdr:row>
          <xdr:rowOff>38100</xdr:rowOff>
        </xdr:from>
        <xdr:to>
          <xdr:col>12</xdr:col>
          <xdr:colOff>0</xdr:colOff>
          <xdr:row>491</xdr:row>
          <xdr:rowOff>447675</xdr:rowOff>
        </xdr:to>
        <xdr:sp macro="" textlink="">
          <xdr:nvSpPr>
            <xdr:cNvPr id="12676" name="Drop Down 388" hidden="1">
              <a:extLst>
                <a:ext uri="{63B3BB69-23CF-44E3-9099-C40C66FF867C}">
                  <a14:compatExt spid="_x0000_s126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492</xdr:row>
          <xdr:rowOff>38100</xdr:rowOff>
        </xdr:from>
        <xdr:to>
          <xdr:col>12</xdr:col>
          <xdr:colOff>0</xdr:colOff>
          <xdr:row>492</xdr:row>
          <xdr:rowOff>447675</xdr:rowOff>
        </xdr:to>
        <xdr:sp macro="" textlink="">
          <xdr:nvSpPr>
            <xdr:cNvPr id="12677" name="Drop Down 389" hidden="1">
              <a:extLst>
                <a:ext uri="{63B3BB69-23CF-44E3-9099-C40C66FF867C}">
                  <a14:compatExt spid="_x0000_s126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493</xdr:row>
          <xdr:rowOff>38100</xdr:rowOff>
        </xdr:from>
        <xdr:to>
          <xdr:col>12</xdr:col>
          <xdr:colOff>0</xdr:colOff>
          <xdr:row>493</xdr:row>
          <xdr:rowOff>447675</xdr:rowOff>
        </xdr:to>
        <xdr:sp macro="" textlink="">
          <xdr:nvSpPr>
            <xdr:cNvPr id="12678" name="Drop Down 390" hidden="1">
              <a:extLst>
                <a:ext uri="{63B3BB69-23CF-44E3-9099-C40C66FF867C}">
                  <a14:compatExt spid="_x0000_s126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494</xdr:row>
          <xdr:rowOff>38100</xdr:rowOff>
        </xdr:from>
        <xdr:to>
          <xdr:col>12</xdr:col>
          <xdr:colOff>0</xdr:colOff>
          <xdr:row>494</xdr:row>
          <xdr:rowOff>447675</xdr:rowOff>
        </xdr:to>
        <xdr:sp macro="" textlink="">
          <xdr:nvSpPr>
            <xdr:cNvPr id="12679" name="Drop Down 391" hidden="1">
              <a:extLst>
                <a:ext uri="{63B3BB69-23CF-44E3-9099-C40C66FF867C}">
                  <a14:compatExt spid="_x0000_s126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495</xdr:row>
          <xdr:rowOff>38100</xdr:rowOff>
        </xdr:from>
        <xdr:to>
          <xdr:col>12</xdr:col>
          <xdr:colOff>0</xdr:colOff>
          <xdr:row>495</xdr:row>
          <xdr:rowOff>447675</xdr:rowOff>
        </xdr:to>
        <xdr:sp macro="" textlink="">
          <xdr:nvSpPr>
            <xdr:cNvPr id="12680" name="Drop Down 392" hidden="1">
              <a:extLst>
                <a:ext uri="{63B3BB69-23CF-44E3-9099-C40C66FF867C}">
                  <a14:compatExt spid="_x0000_s126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477</xdr:row>
          <xdr:rowOff>38100</xdr:rowOff>
        </xdr:from>
        <xdr:to>
          <xdr:col>12</xdr:col>
          <xdr:colOff>0</xdr:colOff>
          <xdr:row>477</xdr:row>
          <xdr:rowOff>447675</xdr:rowOff>
        </xdr:to>
        <xdr:sp macro="" textlink="">
          <xdr:nvSpPr>
            <xdr:cNvPr id="12681" name="Drop Down 393" hidden="1">
              <a:extLst>
                <a:ext uri="{63B3BB69-23CF-44E3-9099-C40C66FF867C}">
                  <a14:compatExt spid="_x0000_s126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553</xdr:row>
          <xdr:rowOff>85725</xdr:rowOff>
        </xdr:from>
        <xdr:to>
          <xdr:col>9</xdr:col>
          <xdr:colOff>723900</xdr:colOff>
          <xdr:row>553</xdr:row>
          <xdr:rowOff>762000</xdr:rowOff>
        </xdr:to>
        <xdr:sp macro="" textlink="">
          <xdr:nvSpPr>
            <xdr:cNvPr id="12682" name="Button 394" hidden="1">
              <a:extLst>
                <a:ext uri="{63B3BB69-23CF-44E3-9099-C40C66FF867C}">
                  <a14:compatExt spid="_x0000_s1268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Pulsar aquí para Importar Beneficios y/o Riesgos a la Tabla 2, sobre la base de las respuestas brindadas a las Preguntas guía</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573</xdr:row>
          <xdr:rowOff>28575</xdr:rowOff>
        </xdr:from>
        <xdr:to>
          <xdr:col>7</xdr:col>
          <xdr:colOff>781050</xdr:colOff>
          <xdr:row>573</xdr:row>
          <xdr:rowOff>333375</xdr:rowOff>
        </xdr:to>
        <xdr:sp macro="" textlink="">
          <xdr:nvSpPr>
            <xdr:cNvPr id="12698" name="Drop Down 410" hidden="1">
              <a:extLst>
                <a:ext uri="{63B3BB69-23CF-44E3-9099-C40C66FF867C}">
                  <a14:compatExt spid="_x0000_s126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571</xdr:row>
          <xdr:rowOff>28575</xdr:rowOff>
        </xdr:from>
        <xdr:to>
          <xdr:col>7</xdr:col>
          <xdr:colOff>781050</xdr:colOff>
          <xdr:row>571</xdr:row>
          <xdr:rowOff>333375</xdr:rowOff>
        </xdr:to>
        <xdr:sp macro="" textlink="">
          <xdr:nvSpPr>
            <xdr:cNvPr id="12699" name="Drop Down 411" hidden="1">
              <a:extLst>
                <a:ext uri="{63B3BB69-23CF-44E3-9099-C40C66FF867C}">
                  <a14:compatExt spid="_x0000_s126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574</xdr:row>
          <xdr:rowOff>28575</xdr:rowOff>
        </xdr:from>
        <xdr:to>
          <xdr:col>7</xdr:col>
          <xdr:colOff>781050</xdr:colOff>
          <xdr:row>574</xdr:row>
          <xdr:rowOff>333375</xdr:rowOff>
        </xdr:to>
        <xdr:sp macro="" textlink="">
          <xdr:nvSpPr>
            <xdr:cNvPr id="12700" name="Drop Down 412" hidden="1">
              <a:extLst>
                <a:ext uri="{63B3BB69-23CF-44E3-9099-C40C66FF867C}">
                  <a14:compatExt spid="_x0000_s127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575</xdr:row>
          <xdr:rowOff>28575</xdr:rowOff>
        </xdr:from>
        <xdr:to>
          <xdr:col>7</xdr:col>
          <xdr:colOff>781050</xdr:colOff>
          <xdr:row>575</xdr:row>
          <xdr:rowOff>333375</xdr:rowOff>
        </xdr:to>
        <xdr:sp macro="" textlink="">
          <xdr:nvSpPr>
            <xdr:cNvPr id="12701" name="Drop Down 413" hidden="1">
              <a:extLst>
                <a:ext uri="{63B3BB69-23CF-44E3-9099-C40C66FF867C}">
                  <a14:compatExt spid="_x0000_s127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576</xdr:row>
          <xdr:rowOff>28575</xdr:rowOff>
        </xdr:from>
        <xdr:to>
          <xdr:col>7</xdr:col>
          <xdr:colOff>781050</xdr:colOff>
          <xdr:row>576</xdr:row>
          <xdr:rowOff>333375</xdr:rowOff>
        </xdr:to>
        <xdr:sp macro="" textlink="">
          <xdr:nvSpPr>
            <xdr:cNvPr id="12702" name="Drop Down 414" hidden="1">
              <a:extLst>
                <a:ext uri="{63B3BB69-23CF-44E3-9099-C40C66FF867C}">
                  <a14:compatExt spid="_x0000_s127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577</xdr:row>
          <xdr:rowOff>28575</xdr:rowOff>
        </xdr:from>
        <xdr:to>
          <xdr:col>7</xdr:col>
          <xdr:colOff>781050</xdr:colOff>
          <xdr:row>577</xdr:row>
          <xdr:rowOff>333375</xdr:rowOff>
        </xdr:to>
        <xdr:sp macro="" textlink="">
          <xdr:nvSpPr>
            <xdr:cNvPr id="12703" name="Drop Down 415" hidden="1">
              <a:extLst>
                <a:ext uri="{63B3BB69-23CF-44E3-9099-C40C66FF867C}">
                  <a14:compatExt spid="_x0000_s127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572</xdr:row>
          <xdr:rowOff>28575</xdr:rowOff>
        </xdr:from>
        <xdr:to>
          <xdr:col>7</xdr:col>
          <xdr:colOff>781050</xdr:colOff>
          <xdr:row>572</xdr:row>
          <xdr:rowOff>333375</xdr:rowOff>
        </xdr:to>
        <xdr:sp macro="" textlink="">
          <xdr:nvSpPr>
            <xdr:cNvPr id="12704" name="Drop Down 416" hidden="1">
              <a:extLst>
                <a:ext uri="{63B3BB69-23CF-44E3-9099-C40C66FF867C}">
                  <a14:compatExt spid="_x0000_s127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572</xdr:row>
          <xdr:rowOff>38100</xdr:rowOff>
        </xdr:from>
        <xdr:to>
          <xdr:col>14</xdr:col>
          <xdr:colOff>0</xdr:colOff>
          <xdr:row>572</xdr:row>
          <xdr:rowOff>447675</xdr:rowOff>
        </xdr:to>
        <xdr:sp macro="" textlink="">
          <xdr:nvSpPr>
            <xdr:cNvPr id="12718" name="Drop Down 430" hidden="1">
              <a:extLst>
                <a:ext uri="{63B3BB69-23CF-44E3-9099-C40C66FF867C}">
                  <a14:compatExt spid="_x0000_s127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573</xdr:row>
          <xdr:rowOff>38100</xdr:rowOff>
        </xdr:from>
        <xdr:to>
          <xdr:col>14</xdr:col>
          <xdr:colOff>0</xdr:colOff>
          <xdr:row>573</xdr:row>
          <xdr:rowOff>447675</xdr:rowOff>
        </xdr:to>
        <xdr:sp macro="" textlink="">
          <xdr:nvSpPr>
            <xdr:cNvPr id="12719" name="Drop Down 431" hidden="1">
              <a:extLst>
                <a:ext uri="{63B3BB69-23CF-44E3-9099-C40C66FF867C}">
                  <a14:compatExt spid="_x0000_s127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574</xdr:row>
          <xdr:rowOff>38100</xdr:rowOff>
        </xdr:from>
        <xdr:to>
          <xdr:col>14</xdr:col>
          <xdr:colOff>0</xdr:colOff>
          <xdr:row>574</xdr:row>
          <xdr:rowOff>447675</xdr:rowOff>
        </xdr:to>
        <xdr:sp macro="" textlink="">
          <xdr:nvSpPr>
            <xdr:cNvPr id="12720" name="Drop Down 432" hidden="1">
              <a:extLst>
                <a:ext uri="{63B3BB69-23CF-44E3-9099-C40C66FF867C}">
                  <a14:compatExt spid="_x0000_s127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575</xdr:row>
          <xdr:rowOff>38100</xdr:rowOff>
        </xdr:from>
        <xdr:to>
          <xdr:col>14</xdr:col>
          <xdr:colOff>0</xdr:colOff>
          <xdr:row>575</xdr:row>
          <xdr:rowOff>447675</xdr:rowOff>
        </xdr:to>
        <xdr:sp macro="" textlink="">
          <xdr:nvSpPr>
            <xdr:cNvPr id="12721" name="Drop Down 433" hidden="1">
              <a:extLst>
                <a:ext uri="{63B3BB69-23CF-44E3-9099-C40C66FF867C}">
                  <a14:compatExt spid="_x0000_s127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576</xdr:row>
          <xdr:rowOff>38100</xdr:rowOff>
        </xdr:from>
        <xdr:to>
          <xdr:col>14</xdr:col>
          <xdr:colOff>0</xdr:colOff>
          <xdr:row>576</xdr:row>
          <xdr:rowOff>447675</xdr:rowOff>
        </xdr:to>
        <xdr:sp macro="" textlink="">
          <xdr:nvSpPr>
            <xdr:cNvPr id="12722" name="Drop Down 434" hidden="1">
              <a:extLst>
                <a:ext uri="{63B3BB69-23CF-44E3-9099-C40C66FF867C}">
                  <a14:compatExt spid="_x0000_s127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577</xdr:row>
          <xdr:rowOff>38100</xdr:rowOff>
        </xdr:from>
        <xdr:to>
          <xdr:col>14</xdr:col>
          <xdr:colOff>0</xdr:colOff>
          <xdr:row>577</xdr:row>
          <xdr:rowOff>447675</xdr:rowOff>
        </xdr:to>
        <xdr:sp macro="" textlink="">
          <xdr:nvSpPr>
            <xdr:cNvPr id="12723" name="Drop Down 435" hidden="1">
              <a:extLst>
                <a:ext uri="{63B3BB69-23CF-44E3-9099-C40C66FF867C}">
                  <a14:compatExt spid="_x0000_s127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572</xdr:row>
          <xdr:rowOff>38100</xdr:rowOff>
        </xdr:from>
        <xdr:to>
          <xdr:col>12</xdr:col>
          <xdr:colOff>0</xdr:colOff>
          <xdr:row>572</xdr:row>
          <xdr:rowOff>447675</xdr:rowOff>
        </xdr:to>
        <xdr:sp macro="" textlink="">
          <xdr:nvSpPr>
            <xdr:cNvPr id="12729" name="Drop Down 441" hidden="1">
              <a:extLst>
                <a:ext uri="{63B3BB69-23CF-44E3-9099-C40C66FF867C}">
                  <a14:compatExt spid="_x0000_s127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573</xdr:row>
          <xdr:rowOff>38100</xdr:rowOff>
        </xdr:from>
        <xdr:to>
          <xdr:col>12</xdr:col>
          <xdr:colOff>0</xdr:colOff>
          <xdr:row>573</xdr:row>
          <xdr:rowOff>447675</xdr:rowOff>
        </xdr:to>
        <xdr:sp macro="" textlink="">
          <xdr:nvSpPr>
            <xdr:cNvPr id="12730" name="Drop Down 442" hidden="1">
              <a:extLst>
                <a:ext uri="{63B3BB69-23CF-44E3-9099-C40C66FF867C}">
                  <a14:compatExt spid="_x0000_s127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574</xdr:row>
          <xdr:rowOff>38100</xdr:rowOff>
        </xdr:from>
        <xdr:to>
          <xdr:col>12</xdr:col>
          <xdr:colOff>0</xdr:colOff>
          <xdr:row>574</xdr:row>
          <xdr:rowOff>447675</xdr:rowOff>
        </xdr:to>
        <xdr:sp macro="" textlink="">
          <xdr:nvSpPr>
            <xdr:cNvPr id="12731" name="Drop Down 443" hidden="1">
              <a:extLst>
                <a:ext uri="{63B3BB69-23CF-44E3-9099-C40C66FF867C}">
                  <a14:compatExt spid="_x0000_s127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575</xdr:row>
          <xdr:rowOff>38100</xdr:rowOff>
        </xdr:from>
        <xdr:to>
          <xdr:col>12</xdr:col>
          <xdr:colOff>0</xdr:colOff>
          <xdr:row>575</xdr:row>
          <xdr:rowOff>447675</xdr:rowOff>
        </xdr:to>
        <xdr:sp macro="" textlink="">
          <xdr:nvSpPr>
            <xdr:cNvPr id="12732" name="Drop Down 444" hidden="1">
              <a:extLst>
                <a:ext uri="{63B3BB69-23CF-44E3-9099-C40C66FF867C}">
                  <a14:compatExt spid="_x0000_s127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576</xdr:row>
          <xdr:rowOff>38100</xdr:rowOff>
        </xdr:from>
        <xdr:to>
          <xdr:col>12</xdr:col>
          <xdr:colOff>0</xdr:colOff>
          <xdr:row>576</xdr:row>
          <xdr:rowOff>447675</xdr:rowOff>
        </xdr:to>
        <xdr:sp macro="" textlink="">
          <xdr:nvSpPr>
            <xdr:cNvPr id="12733" name="Drop Down 445" hidden="1">
              <a:extLst>
                <a:ext uri="{63B3BB69-23CF-44E3-9099-C40C66FF867C}">
                  <a14:compatExt spid="_x0000_s127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577</xdr:row>
          <xdr:rowOff>38100</xdr:rowOff>
        </xdr:from>
        <xdr:to>
          <xdr:col>12</xdr:col>
          <xdr:colOff>0</xdr:colOff>
          <xdr:row>577</xdr:row>
          <xdr:rowOff>447675</xdr:rowOff>
        </xdr:to>
        <xdr:sp macro="" textlink="">
          <xdr:nvSpPr>
            <xdr:cNvPr id="12734" name="Drop Down 446" hidden="1">
              <a:extLst>
                <a:ext uri="{63B3BB69-23CF-44E3-9099-C40C66FF867C}">
                  <a14:compatExt spid="_x0000_s127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633</xdr:row>
          <xdr:rowOff>85725</xdr:rowOff>
        </xdr:from>
        <xdr:to>
          <xdr:col>9</xdr:col>
          <xdr:colOff>723900</xdr:colOff>
          <xdr:row>633</xdr:row>
          <xdr:rowOff>762000</xdr:rowOff>
        </xdr:to>
        <xdr:sp macro="" textlink="">
          <xdr:nvSpPr>
            <xdr:cNvPr id="12741" name="Button 453" hidden="1">
              <a:extLst>
                <a:ext uri="{63B3BB69-23CF-44E3-9099-C40C66FF867C}">
                  <a14:compatExt spid="_x0000_s127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Pulsar aquí para Importar Beneficios y/o Riesgos a la Tabla 2, sobre la base de las respuestas brindadas a las Preguntas guía</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653</xdr:row>
          <xdr:rowOff>28575</xdr:rowOff>
        </xdr:from>
        <xdr:to>
          <xdr:col>7</xdr:col>
          <xdr:colOff>781050</xdr:colOff>
          <xdr:row>653</xdr:row>
          <xdr:rowOff>333375</xdr:rowOff>
        </xdr:to>
        <xdr:sp macro="" textlink="">
          <xdr:nvSpPr>
            <xdr:cNvPr id="12746" name="Drop Down 458" hidden="1">
              <a:extLst>
                <a:ext uri="{63B3BB69-23CF-44E3-9099-C40C66FF867C}">
                  <a14:compatExt spid="_x0000_s127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651</xdr:row>
          <xdr:rowOff>28575</xdr:rowOff>
        </xdr:from>
        <xdr:to>
          <xdr:col>7</xdr:col>
          <xdr:colOff>781050</xdr:colOff>
          <xdr:row>651</xdr:row>
          <xdr:rowOff>333375</xdr:rowOff>
        </xdr:to>
        <xdr:sp macro="" textlink="">
          <xdr:nvSpPr>
            <xdr:cNvPr id="12747" name="Drop Down 459" hidden="1">
              <a:extLst>
                <a:ext uri="{63B3BB69-23CF-44E3-9099-C40C66FF867C}">
                  <a14:compatExt spid="_x0000_s127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654</xdr:row>
          <xdr:rowOff>28575</xdr:rowOff>
        </xdr:from>
        <xdr:to>
          <xdr:col>7</xdr:col>
          <xdr:colOff>781050</xdr:colOff>
          <xdr:row>654</xdr:row>
          <xdr:rowOff>333375</xdr:rowOff>
        </xdr:to>
        <xdr:sp macro="" textlink="">
          <xdr:nvSpPr>
            <xdr:cNvPr id="12748" name="Drop Down 460" hidden="1">
              <a:extLst>
                <a:ext uri="{63B3BB69-23CF-44E3-9099-C40C66FF867C}">
                  <a14:compatExt spid="_x0000_s127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655</xdr:row>
          <xdr:rowOff>28575</xdr:rowOff>
        </xdr:from>
        <xdr:to>
          <xdr:col>7</xdr:col>
          <xdr:colOff>781050</xdr:colOff>
          <xdr:row>655</xdr:row>
          <xdr:rowOff>333375</xdr:rowOff>
        </xdr:to>
        <xdr:sp macro="" textlink="">
          <xdr:nvSpPr>
            <xdr:cNvPr id="12749" name="Drop Down 461" hidden="1">
              <a:extLst>
                <a:ext uri="{63B3BB69-23CF-44E3-9099-C40C66FF867C}">
                  <a14:compatExt spid="_x0000_s127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656</xdr:row>
          <xdr:rowOff>28575</xdr:rowOff>
        </xdr:from>
        <xdr:to>
          <xdr:col>7</xdr:col>
          <xdr:colOff>781050</xdr:colOff>
          <xdr:row>656</xdr:row>
          <xdr:rowOff>333375</xdr:rowOff>
        </xdr:to>
        <xdr:sp macro="" textlink="">
          <xdr:nvSpPr>
            <xdr:cNvPr id="12750" name="Drop Down 462" hidden="1">
              <a:extLst>
                <a:ext uri="{63B3BB69-23CF-44E3-9099-C40C66FF867C}">
                  <a14:compatExt spid="_x0000_s127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657</xdr:row>
          <xdr:rowOff>28575</xdr:rowOff>
        </xdr:from>
        <xdr:to>
          <xdr:col>7</xdr:col>
          <xdr:colOff>781050</xdr:colOff>
          <xdr:row>657</xdr:row>
          <xdr:rowOff>333375</xdr:rowOff>
        </xdr:to>
        <xdr:sp macro="" textlink="">
          <xdr:nvSpPr>
            <xdr:cNvPr id="12751" name="Drop Down 463" hidden="1">
              <a:extLst>
                <a:ext uri="{63B3BB69-23CF-44E3-9099-C40C66FF867C}">
                  <a14:compatExt spid="_x0000_s127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652</xdr:row>
          <xdr:rowOff>28575</xdr:rowOff>
        </xdr:from>
        <xdr:to>
          <xdr:col>7</xdr:col>
          <xdr:colOff>781050</xdr:colOff>
          <xdr:row>652</xdr:row>
          <xdr:rowOff>333375</xdr:rowOff>
        </xdr:to>
        <xdr:sp macro="" textlink="">
          <xdr:nvSpPr>
            <xdr:cNvPr id="12752" name="Drop Down 464" hidden="1">
              <a:extLst>
                <a:ext uri="{63B3BB69-23CF-44E3-9099-C40C66FF867C}">
                  <a14:compatExt spid="_x0000_s127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652</xdr:row>
          <xdr:rowOff>38100</xdr:rowOff>
        </xdr:from>
        <xdr:to>
          <xdr:col>14</xdr:col>
          <xdr:colOff>0</xdr:colOff>
          <xdr:row>652</xdr:row>
          <xdr:rowOff>447675</xdr:rowOff>
        </xdr:to>
        <xdr:sp macro="" textlink="">
          <xdr:nvSpPr>
            <xdr:cNvPr id="12766" name="Drop Down 478" hidden="1">
              <a:extLst>
                <a:ext uri="{63B3BB69-23CF-44E3-9099-C40C66FF867C}">
                  <a14:compatExt spid="_x0000_s127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653</xdr:row>
          <xdr:rowOff>38100</xdr:rowOff>
        </xdr:from>
        <xdr:to>
          <xdr:col>14</xdr:col>
          <xdr:colOff>0</xdr:colOff>
          <xdr:row>653</xdr:row>
          <xdr:rowOff>447675</xdr:rowOff>
        </xdr:to>
        <xdr:sp macro="" textlink="">
          <xdr:nvSpPr>
            <xdr:cNvPr id="12767" name="Drop Down 479" hidden="1">
              <a:extLst>
                <a:ext uri="{63B3BB69-23CF-44E3-9099-C40C66FF867C}">
                  <a14:compatExt spid="_x0000_s127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654</xdr:row>
          <xdr:rowOff>38100</xdr:rowOff>
        </xdr:from>
        <xdr:to>
          <xdr:col>14</xdr:col>
          <xdr:colOff>0</xdr:colOff>
          <xdr:row>654</xdr:row>
          <xdr:rowOff>447675</xdr:rowOff>
        </xdr:to>
        <xdr:sp macro="" textlink="">
          <xdr:nvSpPr>
            <xdr:cNvPr id="12768" name="Drop Down 480" hidden="1">
              <a:extLst>
                <a:ext uri="{63B3BB69-23CF-44E3-9099-C40C66FF867C}">
                  <a14:compatExt spid="_x0000_s127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655</xdr:row>
          <xdr:rowOff>38100</xdr:rowOff>
        </xdr:from>
        <xdr:to>
          <xdr:col>14</xdr:col>
          <xdr:colOff>0</xdr:colOff>
          <xdr:row>655</xdr:row>
          <xdr:rowOff>447675</xdr:rowOff>
        </xdr:to>
        <xdr:sp macro="" textlink="">
          <xdr:nvSpPr>
            <xdr:cNvPr id="12769" name="Drop Down 481" hidden="1">
              <a:extLst>
                <a:ext uri="{63B3BB69-23CF-44E3-9099-C40C66FF867C}">
                  <a14:compatExt spid="_x0000_s127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656</xdr:row>
          <xdr:rowOff>38100</xdr:rowOff>
        </xdr:from>
        <xdr:to>
          <xdr:col>14</xdr:col>
          <xdr:colOff>0</xdr:colOff>
          <xdr:row>656</xdr:row>
          <xdr:rowOff>447675</xdr:rowOff>
        </xdr:to>
        <xdr:sp macro="" textlink="">
          <xdr:nvSpPr>
            <xdr:cNvPr id="12770" name="Drop Down 482" hidden="1">
              <a:extLst>
                <a:ext uri="{63B3BB69-23CF-44E3-9099-C40C66FF867C}">
                  <a14:compatExt spid="_x0000_s127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657</xdr:row>
          <xdr:rowOff>38100</xdr:rowOff>
        </xdr:from>
        <xdr:to>
          <xdr:col>14</xdr:col>
          <xdr:colOff>0</xdr:colOff>
          <xdr:row>657</xdr:row>
          <xdr:rowOff>447675</xdr:rowOff>
        </xdr:to>
        <xdr:sp macro="" textlink="">
          <xdr:nvSpPr>
            <xdr:cNvPr id="12771" name="Drop Down 483" hidden="1">
              <a:extLst>
                <a:ext uri="{63B3BB69-23CF-44E3-9099-C40C66FF867C}">
                  <a14:compatExt spid="_x0000_s127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652</xdr:row>
          <xdr:rowOff>38100</xdr:rowOff>
        </xdr:from>
        <xdr:to>
          <xdr:col>12</xdr:col>
          <xdr:colOff>0</xdr:colOff>
          <xdr:row>652</xdr:row>
          <xdr:rowOff>447675</xdr:rowOff>
        </xdr:to>
        <xdr:sp macro="" textlink="">
          <xdr:nvSpPr>
            <xdr:cNvPr id="12777" name="Drop Down 489" hidden="1">
              <a:extLst>
                <a:ext uri="{63B3BB69-23CF-44E3-9099-C40C66FF867C}">
                  <a14:compatExt spid="_x0000_s127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653</xdr:row>
          <xdr:rowOff>38100</xdr:rowOff>
        </xdr:from>
        <xdr:to>
          <xdr:col>12</xdr:col>
          <xdr:colOff>0</xdr:colOff>
          <xdr:row>653</xdr:row>
          <xdr:rowOff>447675</xdr:rowOff>
        </xdr:to>
        <xdr:sp macro="" textlink="">
          <xdr:nvSpPr>
            <xdr:cNvPr id="12778" name="Drop Down 490" hidden="1">
              <a:extLst>
                <a:ext uri="{63B3BB69-23CF-44E3-9099-C40C66FF867C}">
                  <a14:compatExt spid="_x0000_s127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654</xdr:row>
          <xdr:rowOff>38100</xdr:rowOff>
        </xdr:from>
        <xdr:to>
          <xdr:col>12</xdr:col>
          <xdr:colOff>0</xdr:colOff>
          <xdr:row>654</xdr:row>
          <xdr:rowOff>447675</xdr:rowOff>
        </xdr:to>
        <xdr:sp macro="" textlink="">
          <xdr:nvSpPr>
            <xdr:cNvPr id="12779" name="Drop Down 491" hidden="1">
              <a:extLst>
                <a:ext uri="{63B3BB69-23CF-44E3-9099-C40C66FF867C}">
                  <a14:compatExt spid="_x0000_s127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655</xdr:row>
          <xdr:rowOff>38100</xdr:rowOff>
        </xdr:from>
        <xdr:to>
          <xdr:col>12</xdr:col>
          <xdr:colOff>0</xdr:colOff>
          <xdr:row>655</xdr:row>
          <xdr:rowOff>447675</xdr:rowOff>
        </xdr:to>
        <xdr:sp macro="" textlink="">
          <xdr:nvSpPr>
            <xdr:cNvPr id="12780" name="Drop Down 492" hidden="1">
              <a:extLst>
                <a:ext uri="{63B3BB69-23CF-44E3-9099-C40C66FF867C}">
                  <a14:compatExt spid="_x0000_s127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656</xdr:row>
          <xdr:rowOff>38100</xdr:rowOff>
        </xdr:from>
        <xdr:to>
          <xdr:col>12</xdr:col>
          <xdr:colOff>0</xdr:colOff>
          <xdr:row>656</xdr:row>
          <xdr:rowOff>447675</xdr:rowOff>
        </xdr:to>
        <xdr:sp macro="" textlink="">
          <xdr:nvSpPr>
            <xdr:cNvPr id="12781" name="Drop Down 493" hidden="1">
              <a:extLst>
                <a:ext uri="{63B3BB69-23CF-44E3-9099-C40C66FF867C}">
                  <a14:compatExt spid="_x0000_s127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657</xdr:row>
          <xdr:rowOff>38100</xdr:rowOff>
        </xdr:from>
        <xdr:to>
          <xdr:col>12</xdr:col>
          <xdr:colOff>0</xdr:colOff>
          <xdr:row>657</xdr:row>
          <xdr:rowOff>447675</xdr:rowOff>
        </xdr:to>
        <xdr:sp macro="" textlink="">
          <xdr:nvSpPr>
            <xdr:cNvPr id="12782" name="Drop Down 494" hidden="1">
              <a:extLst>
                <a:ext uri="{63B3BB69-23CF-44E3-9099-C40C66FF867C}">
                  <a14:compatExt spid="_x0000_s127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171450</xdr:rowOff>
        </xdr:from>
        <xdr:to>
          <xdr:col>0</xdr:col>
          <xdr:colOff>0</xdr:colOff>
          <xdr:row>16</xdr:row>
          <xdr:rowOff>171450</xdr:rowOff>
        </xdr:to>
        <xdr:grpSp>
          <xdr:nvGrpSpPr>
            <xdr:cNvPr id="414" name="Group 413"/>
            <xdr:cNvGrpSpPr/>
          </xdr:nvGrpSpPr>
          <xdr:grpSpPr>
            <a:xfrm>
              <a:off x="0" y="8458200"/>
              <a:ext cx="0" cy="0"/>
              <a:chOff x="0" y="8458200"/>
              <a:chExt cx="0" cy="0"/>
            </a:xfrm>
          </xdr:grpSpPr>
        </xdr:grpSp>
        <xdr:clientData/>
      </xdr:twoCellAnchor>
    </mc:Choice>
    <mc:Fallback/>
  </mc:AlternateContent>
  <xdr:twoCellAnchor>
    <xdr:from>
      <xdr:col>9</xdr:col>
      <xdr:colOff>2619372</xdr:colOff>
      <xdr:row>109</xdr:row>
      <xdr:rowOff>66675</xdr:rowOff>
    </xdr:from>
    <xdr:to>
      <xdr:col>12</xdr:col>
      <xdr:colOff>400049</xdr:colOff>
      <xdr:row>111</xdr:row>
      <xdr:rowOff>135675</xdr:rowOff>
    </xdr:to>
    <xdr:sp macro="[0]!Module2Safeguards" textlink="">
      <xdr:nvSpPr>
        <xdr:cNvPr id="558" name="Flowchart: Process 557"/>
        <xdr:cNvSpPr/>
      </xdr:nvSpPr>
      <xdr:spPr>
        <a:xfrm flipH="1">
          <a:off x="6686547" y="40043100"/>
          <a:ext cx="172402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9</xdr:col>
      <xdr:colOff>942976</xdr:colOff>
      <xdr:row>109</xdr:row>
      <xdr:rowOff>66675</xdr:rowOff>
    </xdr:from>
    <xdr:to>
      <xdr:col>9</xdr:col>
      <xdr:colOff>2371726</xdr:colOff>
      <xdr:row>111</xdr:row>
      <xdr:rowOff>135675</xdr:rowOff>
    </xdr:to>
    <xdr:sp macro="[0]!Module2SafeguardB" textlink="">
      <xdr:nvSpPr>
        <xdr:cNvPr id="559" name="Flowchart: Process 558"/>
        <xdr:cNvSpPr/>
      </xdr:nvSpPr>
      <xdr:spPr>
        <a:xfrm>
          <a:off x="5010151" y="40043100"/>
          <a:ext cx="14287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la Salvaguarda (b) </a:t>
          </a:r>
        </a:p>
      </xdr:txBody>
    </xdr:sp>
    <xdr:clientData/>
  </xdr:twoCellAnchor>
  <xdr:twoCellAnchor>
    <xdr:from>
      <xdr:col>9</xdr:col>
      <xdr:colOff>2609848</xdr:colOff>
      <xdr:row>209</xdr:row>
      <xdr:rowOff>123825</xdr:rowOff>
    </xdr:from>
    <xdr:to>
      <xdr:col>12</xdr:col>
      <xdr:colOff>419099</xdr:colOff>
      <xdr:row>212</xdr:row>
      <xdr:rowOff>2325</xdr:rowOff>
    </xdr:to>
    <xdr:sp macro="[0]!Module2Safeguards" textlink="">
      <xdr:nvSpPr>
        <xdr:cNvPr id="561" name="Flowchart: Process 560"/>
        <xdr:cNvSpPr/>
      </xdr:nvSpPr>
      <xdr:spPr>
        <a:xfrm flipH="1">
          <a:off x="6677023" y="72923400"/>
          <a:ext cx="17526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9</xdr:col>
      <xdr:colOff>962025</xdr:colOff>
      <xdr:row>209</xdr:row>
      <xdr:rowOff>123825</xdr:rowOff>
    </xdr:from>
    <xdr:to>
      <xdr:col>9</xdr:col>
      <xdr:colOff>2419351</xdr:colOff>
      <xdr:row>212</xdr:row>
      <xdr:rowOff>2325</xdr:rowOff>
    </xdr:to>
    <xdr:sp macro="[0]!Module2SafeguardC" textlink="">
      <xdr:nvSpPr>
        <xdr:cNvPr id="562" name="Flowchart: Process 561"/>
        <xdr:cNvSpPr/>
      </xdr:nvSpPr>
      <xdr:spPr>
        <a:xfrm>
          <a:off x="5029200" y="72923400"/>
          <a:ext cx="14573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la Salvaguarda (c) </a:t>
          </a:r>
        </a:p>
      </xdr:txBody>
    </xdr:sp>
    <xdr:clientData/>
  </xdr:twoCellAnchor>
  <xdr:twoCellAnchor>
    <xdr:from>
      <xdr:col>9</xdr:col>
      <xdr:colOff>2647948</xdr:colOff>
      <xdr:row>304</xdr:row>
      <xdr:rowOff>114300</xdr:rowOff>
    </xdr:from>
    <xdr:to>
      <xdr:col>13</xdr:col>
      <xdr:colOff>19049</xdr:colOff>
      <xdr:row>306</xdr:row>
      <xdr:rowOff>183300</xdr:rowOff>
    </xdr:to>
    <xdr:sp macro="[0]!Module2Safeguards" textlink="">
      <xdr:nvSpPr>
        <xdr:cNvPr id="563" name="Flowchart: Process 562"/>
        <xdr:cNvSpPr/>
      </xdr:nvSpPr>
      <xdr:spPr>
        <a:xfrm flipH="1">
          <a:off x="6715123" y="103755825"/>
          <a:ext cx="17716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9</xdr:col>
      <xdr:colOff>1095376</xdr:colOff>
      <xdr:row>304</xdr:row>
      <xdr:rowOff>114300</xdr:rowOff>
    </xdr:from>
    <xdr:to>
      <xdr:col>9</xdr:col>
      <xdr:colOff>2505076</xdr:colOff>
      <xdr:row>306</xdr:row>
      <xdr:rowOff>183300</xdr:rowOff>
    </xdr:to>
    <xdr:sp macro="[0]!Module2SafeguardD" textlink="">
      <xdr:nvSpPr>
        <xdr:cNvPr id="564" name="Flowchart: Process 563"/>
        <xdr:cNvSpPr/>
      </xdr:nvSpPr>
      <xdr:spPr>
        <a:xfrm>
          <a:off x="5162551" y="103755825"/>
          <a:ext cx="14097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la Salvaguarda (d) </a:t>
          </a:r>
        </a:p>
      </xdr:txBody>
    </xdr:sp>
    <xdr:clientData/>
  </xdr:twoCellAnchor>
  <xdr:twoCellAnchor>
    <xdr:from>
      <xdr:col>9</xdr:col>
      <xdr:colOff>2619373</xdr:colOff>
      <xdr:row>508</xdr:row>
      <xdr:rowOff>104775</xdr:rowOff>
    </xdr:from>
    <xdr:to>
      <xdr:col>12</xdr:col>
      <xdr:colOff>447674</xdr:colOff>
      <xdr:row>510</xdr:row>
      <xdr:rowOff>173775</xdr:rowOff>
    </xdr:to>
    <xdr:sp macro="[0]!Module2Safeguards" textlink="">
      <xdr:nvSpPr>
        <xdr:cNvPr id="565" name="Flowchart: Process 564"/>
        <xdr:cNvSpPr/>
      </xdr:nvSpPr>
      <xdr:spPr>
        <a:xfrm flipH="1">
          <a:off x="6686548" y="172164375"/>
          <a:ext cx="17716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9</xdr:col>
      <xdr:colOff>1019175</xdr:colOff>
      <xdr:row>508</xdr:row>
      <xdr:rowOff>104775</xdr:rowOff>
    </xdr:from>
    <xdr:to>
      <xdr:col>9</xdr:col>
      <xdr:colOff>2447925</xdr:colOff>
      <xdr:row>510</xdr:row>
      <xdr:rowOff>173775</xdr:rowOff>
    </xdr:to>
    <xdr:sp macro="[0]!Module2SafeguardF" textlink="">
      <xdr:nvSpPr>
        <xdr:cNvPr id="566" name="Flowchart: Process 565"/>
        <xdr:cNvSpPr/>
      </xdr:nvSpPr>
      <xdr:spPr>
        <a:xfrm>
          <a:off x="5086350" y="172164375"/>
          <a:ext cx="14287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la Salvaguarda (f) </a:t>
          </a:r>
        </a:p>
      </xdr:txBody>
    </xdr:sp>
    <xdr:clientData/>
  </xdr:twoCellAnchor>
  <xdr:twoCellAnchor>
    <xdr:from>
      <xdr:col>9</xdr:col>
      <xdr:colOff>2638423</xdr:colOff>
      <xdr:row>585</xdr:row>
      <xdr:rowOff>104775</xdr:rowOff>
    </xdr:from>
    <xdr:to>
      <xdr:col>12</xdr:col>
      <xdr:colOff>428624</xdr:colOff>
      <xdr:row>587</xdr:row>
      <xdr:rowOff>173775</xdr:rowOff>
    </xdr:to>
    <xdr:sp macro="[0]!Module2Safeguards" textlink="">
      <xdr:nvSpPr>
        <xdr:cNvPr id="567" name="Flowchart: Process 566"/>
        <xdr:cNvSpPr/>
      </xdr:nvSpPr>
      <xdr:spPr>
        <a:xfrm flipH="1">
          <a:off x="6705598" y="191128650"/>
          <a:ext cx="17335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9</xdr:col>
      <xdr:colOff>1104900</xdr:colOff>
      <xdr:row>585</xdr:row>
      <xdr:rowOff>104775</xdr:rowOff>
    </xdr:from>
    <xdr:to>
      <xdr:col>9</xdr:col>
      <xdr:colOff>2514601</xdr:colOff>
      <xdr:row>587</xdr:row>
      <xdr:rowOff>173775</xdr:rowOff>
    </xdr:to>
    <xdr:sp macro="[0]!Module2SafeguardG" textlink="">
      <xdr:nvSpPr>
        <xdr:cNvPr id="568" name="Flowchart: Process 567"/>
        <xdr:cNvSpPr/>
      </xdr:nvSpPr>
      <xdr:spPr>
        <a:xfrm>
          <a:off x="5267325" y="197519925"/>
          <a:ext cx="14097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la Salvaguarda (g)</a:t>
          </a:r>
        </a:p>
      </xdr:txBody>
    </xdr:sp>
    <xdr:clientData/>
  </xdr:twoCellAnchor>
  <mc:AlternateContent xmlns:mc="http://schemas.openxmlformats.org/markup-compatibility/2006">
    <mc:Choice xmlns:a14="http://schemas.microsoft.com/office/drawing/2010/main" Requires="a14">
      <xdr:twoCellAnchor>
        <xdr:from>
          <xdr:col>2</xdr:col>
          <xdr:colOff>438150</xdr:colOff>
          <xdr:row>109</xdr:row>
          <xdr:rowOff>66675</xdr:rowOff>
        </xdr:from>
        <xdr:to>
          <xdr:col>6</xdr:col>
          <xdr:colOff>142875</xdr:colOff>
          <xdr:row>111</xdr:row>
          <xdr:rowOff>133350</xdr:rowOff>
        </xdr:to>
        <xdr:sp macro="" textlink="">
          <xdr:nvSpPr>
            <xdr:cNvPr id="13011" name="Button 723" hidden="1">
              <a:extLst>
                <a:ext uri="{63B3BB69-23CF-44E3-9099-C40C66FF867C}">
                  <a14:compatExt spid="_x0000_s1301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91</xdr:row>
          <xdr:rowOff>28575</xdr:rowOff>
        </xdr:from>
        <xdr:to>
          <xdr:col>7</xdr:col>
          <xdr:colOff>790575</xdr:colOff>
          <xdr:row>91</xdr:row>
          <xdr:rowOff>333375</xdr:rowOff>
        </xdr:to>
        <xdr:sp macro="" textlink="">
          <xdr:nvSpPr>
            <xdr:cNvPr id="13012" name="Drop Down 724" hidden="1">
              <a:extLst>
                <a:ext uri="{63B3BB69-23CF-44E3-9099-C40C66FF867C}">
                  <a14:compatExt spid="_x0000_s130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91</xdr:row>
          <xdr:rowOff>38100</xdr:rowOff>
        </xdr:from>
        <xdr:to>
          <xdr:col>14</xdr:col>
          <xdr:colOff>0</xdr:colOff>
          <xdr:row>91</xdr:row>
          <xdr:rowOff>447675</xdr:rowOff>
        </xdr:to>
        <xdr:sp macro="" textlink="">
          <xdr:nvSpPr>
            <xdr:cNvPr id="13013" name="Drop Down 725" hidden="1">
              <a:extLst>
                <a:ext uri="{63B3BB69-23CF-44E3-9099-C40C66FF867C}">
                  <a14:compatExt spid="_x0000_s130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91</xdr:row>
          <xdr:rowOff>38100</xdr:rowOff>
        </xdr:from>
        <xdr:to>
          <xdr:col>11</xdr:col>
          <xdr:colOff>447675</xdr:colOff>
          <xdr:row>91</xdr:row>
          <xdr:rowOff>447675</xdr:rowOff>
        </xdr:to>
        <xdr:sp macro="" textlink="">
          <xdr:nvSpPr>
            <xdr:cNvPr id="13014" name="Drop Down 726" hidden="1">
              <a:extLst>
                <a:ext uri="{63B3BB69-23CF-44E3-9099-C40C66FF867C}">
                  <a14:compatExt spid="_x0000_s130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92</xdr:row>
          <xdr:rowOff>28575</xdr:rowOff>
        </xdr:from>
        <xdr:to>
          <xdr:col>7</xdr:col>
          <xdr:colOff>790575</xdr:colOff>
          <xdr:row>92</xdr:row>
          <xdr:rowOff>333375</xdr:rowOff>
        </xdr:to>
        <xdr:sp macro="" textlink="">
          <xdr:nvSpPr>
            <xdr:cNvPr id="13015" name="Drop Down 727" hidden="1">
              <a:extLst>
                <a:ext uri="{63B3BB69-23CF-44E3-9099-C40C66FF867C}">
                  <a14:compatExt spid="_x0000_s130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92</xdr:row>
          <xdr:rowOff>38100</xdr:rowOff>
        </xdr:from>
        <xdr:to>
          <xdr:col>14</xdr:col>
          <xdr:colOff>0</xdr:colOff>
          <xdr:row>92</xdr:row>
          <xdr:rowOff>447675</xdr:rowOff>
        </xdr:to>
        <xdr:sp macro="" textlink="">
          <xdr:nvSpPr>
            <xdr:cNvPr id="13016" name="Drop Down 728" hidden="1">
              <a:extLst>
                <a:ext uri="{63B3BB69-23CF-44E3-9099-C40C66FF867C}">
                  <a14:compatExt spid="_x0000_s130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92</xdr:row>
          <xdr:rowOff>38100</xdr:rowOff>
        </xdr:from>
        <xdr:to>
          <xdr:col>11</xdr:col>
          <xdr:colOff>447675</xdr:colOff>
          <xdr:row>92</xdr:row>
          <xdr:rowOff>447675</xdr:rowOff>
        </xdr:to>
        <xdr:sp macro="" textlink="">
          <xdr:nvSpPr>
            <xdr:cNvPr id="13017" name="Drop Down 729" hidden="1">
              <a:extLst>
                <a:ext uri="{63B3BB69-23CF-44E3-9099-C40C66FF867C}">
                  <a14:compatExt spid="_x0000_s130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102</xdr:row>
          <xdr:rowOff>28575</xdr:rowOff>
        </xdr:from>
        <xdr:to>
          <xdr:col>7</xdr:col>
          <xdr:colOff>790575</xdr:colOff>
          <xdr:row>102</xdr:row>
          <xdr:rowOff>333375</xdr:rowOff>
        </xdr:to>
        <xdr:sp macro="" textlink="">
          <xdr:nvSpPr>
            <xdr:cNvPr id="13018" name="Drop Down 730" hidden="1">
              <a:extLst>
                <a:ext uri="{63B3BB69-23CF-44E3-9099-C40C66FF867C}">
                  <a14:compatExt spid="_x0000_s130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102</xdr:row>
          <xdr:rowOff>38100</xdr:rowOff>
        </xdr:from>
        <xdr:to>
          <xdr:col>14</xdr:col>
          <xdr:colOff>0</xdr:colOff>
          <xdr:row>102</xdr:row>
          <xdr:rowOff>447675</xdr:rowOff>
        </xdr:to>
        <xdr:sp macro="" textlink="">
          <xdr:nvSpPr>
            <xdr:cNvPr id="13019" name="Drop Down 731" hidden="1">
              <a:extLst>
                <a:ext uri="{63B3BB69-23CF-44E3-9099-C40C66FF867C}">
                  <a14:compatExt spid="_x0000_s130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102</xdr:row>
          <xdr:rowOff>38100</xdr:rowOff>
        </xdr:from>
        <xdr:to>
          <xdr:col>12</xdr:col>
          <xdr:colOff>0</xdr:colOff>
          <xdr:row>102</xdr:row>
          <xdr:rowOff>447675</xdr:rowOff>
        </xdr:to>
        <xdr:sp macro="" textlink="">
          <xdr:nvSpPr>
            <xdr:cNvPr id="13020" name="Drop Down 732" hidden="1">
              <a:extLst>
                <a:ext uri="{63B3BB69-23CF-44E3-9099-C40C66FF867C}">
                  <a14:compatExt spid="_x0000_s130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105</xdr:row>
          <xdr:rowOff>28575</xdr:rowOff>
        </xdr:from>
        <xdr:to>
          <xdr:col>7</xdr:col>
          <xdr:colOff>790575</xdr:colOff>
          <xdr:row>105</xdr:row>
          <xdr:rowOff>333375</xdr:rowOff>
        </xdr:to>
        <xdr:sp macro="" textlink="">
          <xdr:nvSpPr>
            <xdr:cNvPr id="13021" name="Drop Down 733" hidden="1">
              <a:extLst>
                <a:ext uri="{63B3BB69-23CF-44E3-9099-C40C66FF867C}">
                  <a14:compatExt spid="_x0000_s130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105</xdr:row>
          <xdr:rowOff>38100</xdr:rowOff>
        </xdr:from>
        <xdr:to>
          <xdr:col>14</xdr:col>
          <xdr:colOff>0</xdr:colOff>
          <xdr:row>105</xdr:row>
          <xdr:rowOff>447675</xdr:rowOff>
        </xdr:to>
        <xdr:sp macro="" textlink="">
          <xdr:nvSpPr>
            <xdr:cNvPr id="13022" name="Drop Down 734" hidden="1">
              <a:extLst>
                <a:ext uri="{63B3BB69-23CF-44E3-9099-C40C66FF867C}">
                  <a14:compatExt spid="_x0000_s130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105</xdr:row>
          <xdr:rowOff>38100</xdr:rowOff>
        </xdr:from>
        <xdr:to>
          <xdr:col>12</xdr:col>
          <xdr:colOff>0</xdr:colOff>
          <xdr:row>105</xdr:row>
          <xdr:rowOff>447675</xdr:rowOff>
        </xdr:to>
        <xdr:sp macro="" textlink="">
          <xdr:nvSpPr>
            <xdr:cNvPr id="13023" name="Drop Down 735" hidden="1">
              <a:extLst>
                <a:ext uri="{63B3BB69-23CF-44E3-9099-C40C66FF867C}">
                  <a14:compatExt spid="_x0000_s130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183</xdr:row>
          <xdr:rowOff>28575</xdr:rowOff>
        </xdr:from>
        <xdr:to>
          <xdr:col>7</xdr:col>
          <xdr:colOff>781050</xdr:colOff>
          <xdr:row>183</xdr:row>
          <xdr:rowOff>333375</xdr:rowOff>
        </xdr:to>
        <xdr:sp macro="" textlink="">
          <xdr:nvSpPr>
            <xdr:cNvPr id="13025" name="Drop Down 737" hidden="1">
              <a:extLst>
                <a:ext uri="{63B3BB69-23CF-44E3-9099-C40C66FF867C}">
                  <a14:compatExt spid="_x0000_s13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183</xdr:row>
          <xdr:rowOff>38100</xdr:rowOff>
        </xdr:from>
        <xdr:to>
          <xdr:col>14</xdr:col>
          <xdr:colOff>0</xdr:colOff>
          <xdr:row>183</xdr:row>
          <xdr:rowOff>447675</xdr:rowOff>
        </xdr:to>
        <xdr:sp macro="" textlink="">
          <xdr:nvSpPr>
            <xdr:cNvPr id="13026" name="Drop Down 738" hidden="1">
              <a:extLst>
                <a:ext uri="{63B3BB69-23CF-44E3-9099-C40C66FF867C}">
                  <a14:compatExt spid="_x0000_s13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183</xdr:row>
          <xdr:rowOff>38100</xdr:rowOff>
        </xdr:from>
        <xdr:to>
          <xdr:col>12</xdr:col>
          <xdr:colOff>0</xdr:colOff>
          <xdr:row>183</xdr:row>
          <xdr:rowOff>447675</xdr:rowOff>
        </xdr:to>
        <xdr:sp macro="" textlink="">
          <xdr:nvSpPr>
            <xdr:cNvPr id="13027" name="Drop Down 739" hidden="1">
              <a:extLst>
                <a:ext uri="{63B3BB69-23CF-44E3-9099-C40C66FF867C}">
                  <a14:compatExt spid="_x0000_s13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188</xdr:row>
          <xdr:rowOff>28575</xdr:rowOff>
        </xdr:from>
        <xdr:to>
          <xdr:col>7</xdr:col>
          <xdr:colOff>781050</xdr:colOff>
          <xdr:row>188</xdr:row>
          <xdr:rowOff>333375</xdr:rowOff>
        </xdr:to>
        <xdr:sp macro="" textlink="">
          <xdr:nvSpPr>
            <xdr:cNvPr id="13028" name="Drop Down 740" hidden="1">
              <a:extLst>
                <a:ext uri="{63B3BB69-23CF-44E3-9099-C40C66FF867C}">
                  <a14:compatExt spid="_x0000_s13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188</xdr:row>
          <xdr:rowOff>38100</xdr:rowOff>
        </xdr:from>
        <xdr:to>
          <xdr:col>14</xdr:col>
          <xdr:colOff>0</xdr:colOff>
          <xdr:row>188</xdr:row>
          <xdr:rowOff>447675</xdr:rowOff>
        </xdr:to>
        <xdr:sp macro="" textlink="">
          <xdr:nvSpPr>
            <xdr:cNvPr id="13029" name="Drop Down 741" hidden="1">
              <a:extLst>
                <a:ext uri="{63B3BB69-23CF-44E3-9099-C40C66FF867C}">
                  <a14:compatExt spid="_x0000_s13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188</xdr:row>
          <xdr:rowOff>38100</xdr:rowOff>
        </xdr:from>
        <xdr:to>
          <xdr:col>12</xdr:col>
          <xdr:colOff>0</xdr:colOff>
          <xdr:row>188</xdr:row>
          <xdr:rowOff>447675</xdr:rowOff>
        </xdr:to>
        <xdr:sp macro="" textlink="">
          <xdr:nvSpPr>
            <xdr:cNvPr id="13030" name="Drop Down 742" hidden="1">
              <a:extLst>
                <a:ext uri="{63B3BB69-23CF-44E3-9099-C40C66FF867C}">
                  <a14:compatExt spid="_x0000_s130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197</xdr:row>
          <xdr:rowOff>28575</xdr:rowOff>
        </xdr:from>
        <xdr:to>
          <xdr:col>7</xdr:col>
          <xdr:colOff>781050</xdr:colOff>
          <xdr:row>197</xdr:row>
          <xdr:rowOff>333375</xdr:rowOff>
        </xdr:to>
        <xdr:sp macro="" textlink="">
          <xdr:nvSpPr>
            <xdr:cNvPr id="13031" name="Drop Down 743" hidden="1">
              <a:extLst>
                <a:ext uri="{63B3BB69-23CF-44E3-9099-C40C66FF867C}">
                  <a14:compatExt spid="_x0000_s13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197</xdr:row>
          <xdr:rowOff>38100</xdr:rowOff>
        </xdr:from>
        <xdr:to>
          <xdr:col>14</xdr:col>
          <xdr:colOff>0</xdr:colOff>
          <xdr:row>197</xdr:row>
          <xdr:rowOff>447675</xdr:rowOff>
        </xdr:to>
        <xdr:sp macro="" textlink="">
          <xdr:nvSpPr>
            <xdr:cNvPr id="13032" name="Drop Down 744" hidden="1">
              <a:extLst>
                <a:ext uri="{63B3BB69-23CF-44E3-9099-C40C66FF867C}">
                  <a14:compatExt spid="_x0000_s13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197</xdr:row>
          <xdr:rowOff>38100</xdr:rowOff>
        </xdr:from>
        <xdr:to>
          <xdr:col>12</xdr:col>
          <xdr:colOff>0</xdr:colOff>
          <xdr:row>197</xdr:row>
          <xdr:rowOff>447675</xdr:rowOff>
        </xdr:to>
        <xdr:sp macro="" textlink="">
          <xdr:nvSpPr>
            <xdr:cNvPr id="13033" name="Drop Down 745" hidden="1">
              <a:extLst>
                <a:ext uri="{63B3BB69-23CF-44E3-9099-C40C66FF867C}">
                  <a14:compatExt spid="_x0000_s13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205</xdr:row>
          <xdr:rowOff>28575</xdr:rowOff>
        </xdr:from>
        <xdr:to>
          <xdr:col>7</xdr:col>
          <xdr:colOff>781050</xdr:colOff>
          <xdr:row>205</xdr:row>
          <xdr:rowOff>333375</xdr:rowOff>
        </xdr:to>
        <xdr:sp macro="" textlink="">
          <xdr:nvSpPr>
            <xdr:cNvPr id="13034" name="Drop Down 746" hidden="1">
              <a:extLst>
                <a:ext uri="{63B3BB69-23CF-44E3-9099-C40C66FF867C}">
                  <a14:compatExt spid="_x0000_s13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205</xdr:row>
          <xdr:rowOff>38100</xdr:rowOff>
        </xdr:from>
        <xdr:to>
          <xdr:col>14</xdr:col>
          <xdr:colOff>0</xdr:colOff>
          <xdr:row>205</xdr:row>
          <xdr:rowOff>447675</xdr:rowOff>
        </xdr:to>
        <xdr:sp macro="" textlink="">
          <xdr:nvSpPr>
            <xdr:cNvPr id="13035" name="Drop Down 747" hidden="1">
              <a:extLst>
                <a:ext uri="{63B3BB69-23CF-44E3-9099-C40C66FF867C}">
                  <a14:compatExt spid="_x0000_s13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205</xdr:row>
          <xdr:rowOff>38100</xdr:rowOff>
        </xdr:from>
        <xdr:to>
          <xdr:col>12</xdr:col>
          <xdr:colOff>0</xdr:colOff>
          <xdr:row>205</xdr:row>
          <xdr:rowOff>447675</xdr:rowOff>
        </xdr:to>
        <xdr:sp macro="" textlink="">
          <xdr:nvSpPr>
            <xdr:cNvPr id="13036" name="Drop Down 748" hidden="1">
              <a:extLst>
                <a:ext uri="{63B3BB69-23CF-44E3-9099-C40C66FF867C}">
                  <a14:compatExt spid="_x0000_s130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400050</xdr:colOff>
          <xdr:row>209</xdr:row>
          <xdr:rowOff>123825</xdr:rowOff>
        </xdr:from>
        <xdr:to>
          <xdr:col>6</xdr:col>
          <xdr:colOff>133350</xdr:colOff>
          <xdr:row>212</xdr:row>
          <xdr:rowOff>0</xdr:rowOff>
        </xdr:to>
        <xdr:sp macro="" textlink="">
          <xdr:nvSpPr>
            <xdr:cNvPr id="13037" name="Button 749" hidden="1">
              <a:extLst>
                <a:ext uri="{63B3BB69-23CF-44E3-9099-C40C66FF867C}">
                  <a14:compatExt spid="_x0000_s130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93</xdr:row>
          <xdr:rowOff>28575</xdr:rowOff>
        </xdr:from>
        <xdr:to>
          <xdr:col>7</xdr:col>
          <xdr:colOff>790575</xdr:colOff>
          <xdr:row>93</xdr:row>
          <xdr:rowOff>333375</xdr:rowOff>
        </xdr:to>
        <xdr:sp macro="" textlink="">
          <xdr:nvSpPr>
            <xdr:cNvPr id="13039" name="Drop Down 751" hidden="1">
              <a:extLst>
                <a:ext uri="{63B3BB69-23CF-44E3-9099-C40C66FF867C}">
                  <a14:compatExt spid="_x0000_s130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93</xdr:row>
          <xdr:rowOff>38100</xdr:rowOff>
        </xdr:from>
        <xdr:to>
          <xdr:col>14</xdr:col>
          <xdr:colOff>0</xdr:colOff>
          <xdr:row>93</xdr:row>
          <xdr:rowOff>447675</xdr:rowOff>
        </xdr:to>
        <xdr:sp macro="" textlink="">
          <xdr:nvSpPr>
            <xdr:cNvPr id="13040" name="Drop Down 752" hidden="1">
              <a:extLst>
                <a:ext uri="{63B3BB69-23CF-44E3-9099-C40C66FF867C}">
                  <a14:compatExt spid="_x0000_s130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283</xdr:row>
          <xdr:rowOff>28575</xdr:rowOff>
        </xdr:from>
        <xdr:to>
          <xdr:col>7</xdr:col>
          <xdr:colOff>781050</xdr:colOff>
          <xdr:row>283</xdr:row>
          <xdr:rowOff>333375</xdr:rowOff>
        </xdr:to>
        <xdr:sp macro="" textlink="">
          <xdr:nvSpPr>
            <xdr:cNvPr id="13061" name="Drop Down 773" hidden="1">
              <a:extLst>
                <a:ext uri="{63B3BB69-23CF-44E3-9099-C40C66FF867C}">
                  <a14:compatExt spid="_x0000_s130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283</xdr:row>
          <xdr:rowOff>38100</xdr:rowOff>
        </xdr:from>
        <xdr:to>
          <xdr:col>13</xdr:col>
          <xdr:colOff>828675</xdr:colOff>
          <xdr:row>283</xdr:row>
          <xdr:rowOff>447675</xdr:rowOff>
        </xdr:to>
        <xdr:sp macro="" textlink="">
          <xdr:nvSpPr>
            <xdr:cNvPr id="13062" name="Drop Down 774" hidden="1">
              <a:extLst>
                <a:ext uri="{63B3BB69-23CF-44E3-9099-C40C66FF867C}">
                  <a14:compatExt spid="_x0000_s130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283</xdr:row>
          <xdr:rowOff>28575</xdr:rowOff>
        </xdr:from>
        <xdr:to>
          <xdr:col>7</xdr:col>
          <xdr:colOff>781050</xdr:colOff>
          <xdr:row>283</xdr:row>
          <xdr:rowOff>333375</xdr:rowOff>
        </xdr:to>
        <xdr:sp macro="" textlink="">
          <xdr:nvSpPr>
            <xdr:cNvPr id="13064" name="Drop Down 776" hidden="1">
              <a:extLst>
                <a:ext uri="{63B3BB69-23CF-44E3-9099-C40C66FF867C}">
                  <a14:compatExt spid="_x0000_s130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283</xdr:row>
          <xdr:rowOff>38100</xdr:rowOff>
        </xdr:from>
        <xdr:to>
          <xdr:col>13</xdr:col>
          <xdr:colOff>828675</xdr:colOff>
          <xdr:row>283</xdr:row>
          <xdr:rowOff>447675</xdr:rowOff>
        </xdr:to>
        <xdr:sp macro="" textlink="">
          <xdr:nvSpPr>
            <xdr:cNvPr id="13065" name="Drop Down 777" hidden="1">
              <a:extLst>
                <a:ext uri="{63B3BB69-23CF-44E3-9099-C40C66FF867C}">
                  <a14:compatExt spid="_x0000_s130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283</xdr:row>
          <xdr:rowOff>28575</xdr:rowOff>
        </xdr:from>
        <xdr:to>
          <xdr:col>7</xdr:col>
          <xdr:colOff>781050</xdr:colOff>
          <xdr:row>283</xdr:row>
          <xdr:rowOff>333375</xdr:rowOff>
        </xdr:to>
        <xdr:sp macro="" textlink="">
          <xdr:nvSpPr>
            <xdr:cNvPr id="13067" name="Drop Down 779" hidden="1">
              <a:extLst>
                <a:ext uri="{63B3BB69-23CF-44E3-9099-C40C66FF867C}">
                  <a14:compatExt spid="_x0000_s130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283</xdr:row>
          <xdr:rowOff>38100</xdr:rowOff>
        </xdr:from>
        <xdr:to>
          <xdr:col>14</xdr:col>
          <xdr:colOff>0</xdr:colOff>
          <xdr:row>283</xdr:row>
          <xdr:rowOff>447675</xdr:rowOff>
        </xdr:to>
        <xdr:sp macro="" textlink="">
          <xdr:nvSpPr>
            <xdr:cNvPr id="13068" name="Drop Down 780" hidden="1">
              <a:extLst>
                <a:ext uri="{63B3BB69-23CF-44E3-9099-C40C66FF867C}">
                  <a14:compatExt spid="_x0000_s130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283</xdr:row>
          <xdr:rowOff>38100</xdr:rowOff>
        </xdr:from>
        <xdr:to>
          <xdr:col>12</xdr:col>
          <xdr:colOff>0</xdr:colOff>
          <xdr:row>283</xdr:row>
          <xdr:rowOff>447675</xdr:rowOff>
        </xdr:to>
        <xdr:sp macro="" textlink="">
          <xdr:nvSpPr>
            <xdr:cNvPr id="13069" name="Drop Down 781" hidden="1">
              <a:extLst>
                <a:ext uri="{63B3BB69-23CF-44E3-9099-C40C66FF867C}">
                  <a14:compatExt spid="_x0000_s130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292</xdr:row>
          <xdr:rowOff>28575</xdr:rowOff>
        </xdr:from>
        <xdr:to>
          <xdr:col>7</xdr:col>
          <xdr:colOff>781050</xdr:colOff>
          <xdr:row>292</xdr:row>
          <xdr:rowOff>333375</xdr:rowOff>
        </xdr:to>
        <xdr:sp macro="" textlink="">
          <xdr:nvSpPr>
            <xdr:cNvPr id="13076" name="Drop Down 788" hidden="1">
              <a:extLst>
                <a:ext uri="{63B3BB69-23CF-44E3-9099-C40C66FF867C}">
                  <a14:compatExt spid="_x0000_s13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292</xdr:row>
          <xdr:rowOff>38100</xdr:rowOff>
        </xdr:from>
        <xdr:to>
          <xdr:col>14</xdr:col>
          <xdr:colOff>0</xdr:colOff>
          <xdr:row>292</xdr:row>
          <xdr:rowOff>447675</xdr:rowOff>
        </xdr:to>
        <xdr:sp macro="" textlink="">
          <xdr:nvSpPr>
            <xdr:cNvPr id="13077" name="Drop Down 789" hidden="1">
              <a:extLst>
                <a:ext uri="{63B3BB69-23CF-44E3-9099-C40C66FF867C}">
                  <a14:compatExt spid="_x0000_s130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292</xdr:row>
          <xdr:rowOff>38100</xdr:rowOff>
        </xdr:from>
        <xdr:to>
          <xdr:col>12</xdr:col>
          <xdr:colOff>0</xdr:colOff>
          <xdr:row>292</xdr:row>
          <xdr:rowOff>447675</xdr:rowOff>
        </xdr:to>
        <xdr:sp macro="" textlink="">
          <xdr:nvSpPr>
            <xdr:cNvPr id="13078" name="Drop Down 790" hidden="1">
              <a:extLst>
                <a:ext uri="{63B3BB69-23CF-44E3-9099-C40C66FF867C}">
                  <a14:compatExt spid="_x0000_s130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293</xdr:row>
          <xdr:rowOff>28575</xdr:rowOff>
        </xdr:from>
        <xdr:to>
          <xdr:col>7</xdr:col>
          <xdr:colOff>781050</xdr:colOff>
          <xdr:row>293</xdr:row>
          <xdr:rowOff>333375</xdr:rowOff>
        </xdr:to>
        <xdr:sp macro="" textlink="">
          <xdr:nvSpPr>
            <xdr:cNvPr id="13082" name="Drop Down 794" hidden="1">
              <a:extLst>
                <a:ext uri="{63B3BB69-23CF-44E3-9099-C40C66FF867C}">
                  <a14:compatExt spid="_x0000_s130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293</xdr:row>
          <xdr:rowOff>38100</xdr:rowOff>
        </xdr:from>
        <xdr:to>
          <xdr:col>14</xdr:col>
          <xdr:colOff>0</xdr:colOff>
          <xdr:row>293</xdr:row>
          <xdr:rowOff>447675</xdr:rowOff>
        </xdr:to>
        <xdr:sp macro="" textlink="">
          <xdr:nvSpPr>
            <xdr:cNvPr id="13083" name="Drop Down 795" hidden="1">
              <a:extLst>
                <a:ext uri="{63B3BB69-23CF-44E3-9099-C40C66FF867C}">
                  <a14:compatExt spid="_x0000_s130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293</xdr:row>
          <xdr:rowOff>38100</xdr:rowOff>
        </xdr:from>
        <xdr:to>
          <xdr:col>12</xdr:col>
          <xdr:colOff>0</xdr:colOff>
          <xdr:row>293</xdr:row>
          <xdr:rowOff>447675</xdr:rowOff>
        </xdr:to>
        <xdr:sp macro="" textlink="">
          <xdr:nvSpPr>
            <xdr:cNvPr id="13084" name="Drop Down 796" hidden="1">
              <a:extLst>
                <a:ext uri="{63B3BB69-23CF-44E3-9099-C40C66FF867C}">
                  <a14:compatExt spid="_x0000_s130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294</xdr:row>
          <xdr:rowOff>28575</xdr:rowOff>
        </xdr:from>
        <xdr:to>
          <xdr:col>7</xdr:col>
          <xdr:colOff>781050</xdr:colOff>
          <xdr:row>294</xdr:row>
          <xdr:rowOff>333375</xdr:rowOff>
        </xdr:to>
        <xdr:sp macro="" textlink="">
          <xdr:nvSpPr>
            <xdr:cNvPr id="13085" name="Drop Down 797" hidden="1">
              <a:extLst>
                <a:ext uri="{63B3BB69-23CF-44E3-9099-C40C66FF867C}">
                  <a14:compatExt spid="_x0000_s130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294</xdr:row>
          <xdr:rowOff>38100</xdr:rowOff>
        </xdr:from>
        <xdr:to>
          <xdr:col>14</xdr:col>
          <xdr:colOff>0</xdr:colOff>
          <xdr:row>294</xdr:row>
          <xdr:rowOff>447675</xdr:rowOff>
        </xdr:to>
        <xdr:sp macro="" textlink="">
          <xdr:nvSpPr>
            <xdr:cNvPr id="13086" name="Drop Down 798" hidden="1">
              <a:extLst>
                <a:ext uri="{63B3BB69-23CF-44E3-9099-C40C66FF867C}">
                  <a14:compatExt spid="_x0000_s130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294</xdr:row>
          <xdr:rowOff>38100</xdr:rowOff>
        </xdr:from>
        <xdr:to>
          <xdr:col>12</xdr:col>
          <xdr:colOff>0</xdr:colOff>
          <xdr:row>294</xdr:row>
          <xdr:rowOff>447675</xdr:rowOff>
        </xdr:to>
        <xdr:sp macro="" textlink="">
          <xdr:nvSpPr>
            <xdr:cNvPr id="13087" name="Drop Down 799" hidden="1">
              <a:extLst>
                <a:ext uri="{63B3BB69-23CF-44E3-9099-C40C66FF867C}">
                  <a14:compatExt spid="_x0000_s130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295</xdr:row>
          <xdr:rowOff>28575</xdr:rowOff>
        </xdr:from>
        <xdr:to>
          <xdr:col>7</xdr:col>
          <xdr:colOff>781050</xdr:colOff>
          <xdr:row>295</xdr:row>
          <xdr:rowOff>333375</xdr:rowOff>
        </xdr:to>
        <xdr:sp macro="" textlink="">
          <xdr:nvSpPr>
            <xdr:cNvPr id="13088" name="Drop Down 800" hidden="1">
              <a:extLst>
                <a:ext uri="{63B3BB69-23CF-44E3-9099-C40C66FF867C}">
                  <a14:compatExt spid="_x0000_s130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295</xdr:row>
          <xdr:rowOff>38100</xdr:rowOff>
        </xdr:from>
        <xdr:to>
          <xdr:col>14</xdr:col>
          <xdr:colOff>0</xdr:colOff>
          <xdr:row>295</xdr:row>
          <xdr:rowOff>447675</xdr:rowOff>
        </xdr:to>
        <xdr:sp macro="" textlink="">
          <xdr:nvSpPr>
            <xdr:cNvPr id="13089" name="Drop Down 801" hidden="1">
              <a:extLst>
                <a:ext uri="{63B3BB69-23CF-44E3-9099-C40C66FF867C}">
                  <a14:compatExt spid="_x0000_s130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295</xdr:row>
          <xdr:rowOff>38100</xdr:rowOff>
        </xdr:from>
        <xdr:to>
          <xdr:col>12</xdr:col>
          <xdr:colOff>0</xdr:colOff>
          <xdr:row>295</xdr:row>
          <xdr:rowOff>447675</xdr:rowOff>
        </xdr:to>
        <xdr:sp macro="" textlink="">
          <xdr:nvSpPr>
            <xdr:cNvPr id="13090" name="Drop Down 802" hidden="1">
              <a:extLst>
                <a:ext uri="{63B3BB69-23CF-44E3-9099-C40C66FF867C}">
                  <a14:compatExt spid="_x0000_s130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296</xdr:row>
          <xdr:rowOff>28575</xdr:rowOff>
        </xdr:from>
        <xdr:to>
          <xdr:col>7</xdr:col>
          <xdr:colOff>781050</xdr:colOff>
          <xdr:row>296</xdr:row>
          <xdr:rowOff>333375</xdr:rowOff>
        </xdr:to>
        <xdr:sp macro="" textlink="">
          <xdr:nvSpPr>
            <xdr:cNvPr id="13091" name="Drop Down 803" hidden="1">
              <a:extLst>
                <a:ext uri="{63B3BB69-23CF-44E3-9099-C40C66FF867C}">
                  <a14:compatExt spid="_x0000_s130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296</xdr:row>
          <xdr:rowOff>38100</xdr:rowOff>
        </xdr:from>
        <xdr:to>
          <xdr:col>14</xdr:col>
          <xdr:colOff>0</xdr:colOff>
          <xdr:row>296</xdr:row>
          <xdr:rowOff>447675</xdr:rowOff>
        </xdr:to>
        <xdr:sp macro="" textlink="">
          <xdr:nvSpPr>
            <xdr:cNvPr id="13092" name="Drop Down 804" hidden="1">
              <a:extLst>
                <a:ext uri="{63B3BB69-23CF-44E3-9099-C40C66FF867C}">
                  <a14:compatExt spid="_x0000_s130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296</xdr:row>
          <xdr:rowOff>38100</xdr:rowOff>
        </xdr:from>
        <xdr:to>
          <xdr:col>12</xdr:col>
          <xdr:colOff>0</xdr:colOff>
          <xdr:row>296</xdr:row>
          <xdr:rowOff>447675</xdr:rowOff>
        </xdr:to>
        <xdr:sp macro="" textlink="">
          <xdr:nvSpPr>
            <xdr:cNvPr id="13093" name="Drop Down 805" hidden="1">
              <a:extLst>
                <a:ext uri="{63B3BB69-23CF-44E3-9099-C40C66FF867C}">
                  <a14:compatExt spid="_x0000_s130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297</xdr:row>
          <xdr:rowOff>28575</xdr:rowOff>
        </xdr:from>
        <xdr:to>
          <xdr:col>7</xdr:col>
          <xdr:colOff>781050</xdr:colOff>
          <xdr:row>297</xdr:row>
          <xdr:rowOff>333375</xdr:rowOff>
        </xdr:to>
        <xdr:sp macro="" textlink="">
          <xdr:nvSpPr>
            <xdr:cNvPr id="13094" name="Drop Down 806" hidden="1">
              <a:extLst>
                <a:ext uri="{63B3BB69-23CF-44E3-9099-C40C66FF867C}">
                  <a14:compatExt spid="_x0000_s130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297</xdr:row>
          <xdr:rowOff>38100</xdr:rowOff>
        </xdr:from>
        <xdr:to>
          <xdr:col>14</xdr:col>
          <xdr:colOff>0</xdr:colOff>
          <xdr:row>297</xdr:row>
          <xdr:rowOff>447675</xdr:rowOff>
        </xdr:to>
        <xdr:sp macro="" textlink="">
          <xdr:nvSpPr>
            <xdr:cNvPr id="13095" name="Drop Down 807" hidden="1">
              <a:extLst>
                <a:ext uri="{63B3BB69-23CF-44E3-9099-C40C66FF867C}">
                  <a14:compatExt spid="_x0000_s130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297</xdr:row>
          <xdr:rowOff>38100</xdr:rowOff>
        </xdr:from>
        <xdr:to>
          <xdr:col>12</xdr:col>
          <xdr:colOff>0</xdr:colOff>
          <xdr:row>297</xdr:row>
          <xdr:rowOff>447675</xdr:rowOff>
        </xdr:to>
        <xdr:sp macro="" textlink="">
          <xdr:nvSpPr>
            <xdr:cNvPr id="13096" name="Drop Down 808" hidden="1">
              <a:extLst>
                <a:ext uri="{63B3BB69-23CF-44E3-9099-C40C66FF867C}">
                  <a14:compatExt spid="_x0000_s130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298</xdr:row>
          <xdr:rowOff>28575</xdr:rowOff>
        </xdr:from>
        <xdr:to>
          <xdr:col>7</xdr:col>
          <xdr:colOff>781050</xdr:colOff>
          <xdr:row>298</xdr:row>
          <xdr:rowOff>333375</xdr:rowOff>
        </xdr:to>
        <xdr:sp macro="" textlink="">
          <xdr:nvSpPr>
            <xdr:cNvPr id="13097" name="Drop Down 809" hidden="1">
              <a:extLst>
                <a:ext uri="{63B3BB69-23CF-44E3-9099-C40C66FF867C}">
                  <a14:compatExt spid="_x0000_s13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298</xdr:row>
          <xdr:rowOff>38100</xdr:rowOff>
        </xdr:from>
        <xdr:to>
          <xdr:col>14</xdr:col>
          <xdr:colOff>0</xdr:colOff>
          <xdr:row>298</xdr:row>
          <xdr:rowOff>447675</xdr:rowOff>
        </xdr:to>
        <xdr:sp macro="" textlink="">
          <xdr:nvSpPr>
            <xdr:cNvPr id="13098" name="Drop Down 810" hidden="1">
              <a:extLst>
                <a:ext uri="{63B3BB69-23CF-44E3-9099-C40C66FF867C}">
                  <a14:compatExt spid="_x0000_s130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298</xdr:row>
          <xdr:rowOff>38100</xdr:rowOff>
        </xdr:from>
        <xdr:to>
          <xdr:col>12</xdr:col>
          <xdr:colOff>0</xdr:colOff>
          <xdr:row>298</xdr:row>
          <xdr:rowOff>447675</xdr:rowOff>
        </xdr:to>
        <xdr:sp macro="" textlink="">
          <xdr:nvSpPr>
            <xdr:cNvPr id="13099" name="Drop Down 811" hidden="1">
              <a:extLst>
                <a:ext uri="{63B3BB69-23CF-44E3-9099-C40C66FF867C}">
                  <a14:compatExt spid="_x0000_s130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299</xdr:row>
          <xdr:rowOff>28575</xdr:rowOff>
        </xdr:from>
        <xdr:to>
          <xdr:col>7</xdr:col>
          <xdr:colOff>781050</xdr:colOff>
          <xdr:row>299</xdr:row>
          <xdr:rowOff>333375</xdr:rowOff>
        </xdr:to>
        <xdr:sp macro="" textlink="">
          <xdr:nvSpPr>
            <xdr:cNvPr id="13100" name="Drop Down 812" hidden="1">
              <a:extLst>
                <a:ext uri="{63B3BB69-23CF-44E3-9099-C40C66FF867C}">
                  <a14:compatExt spid="_x0000_s13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299</xdr:row>
          <xdr:rowOff>38100</xdr:rowOff>
        </xdr:from>
        <xdr:to>
          <xdr:col>14</xdr:col>
          <xdr:colOff>0</xdr:colOff>
          <xdr:row>299</xdr:row>
          <xdr:rowOff>447675</xdr:rowOff>
        </xdr:to>
        <xdr:sp macro="" textlink="">
          <xdr:nvSpPr>
            <xdr:cNvPr id="13101" name="Drop Down 813" hidden="1">
              <a:extLst>
                <a:ext uri="{63B3BB69-23CF-44E3-9099-C40C66FF867C}">
                  <a14:compatExt spid="_x0000_s131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299</xdr:row>
          <xdr:rowOff>38100</xdr:rowOff>
        </xdr:from>
        <xdr:to>
          <xdr:col>12</xdr:col>
          <xdr:colOff>0</xdr:colOff>
          <xdr:row>299</xdr:row>
          <xdr:rowOff>447675</xdr:rowOff>
        </xdr:to>
        <xdr:sp macro="" textlink="">
          <xdr:nvSpPr>
            <xdr:cNvPr id="13102" name="Drop Down 814" hidden="1">
              <a:extLst>
                <a:ext uri="{63B3BB69-23CF-44E3-9099-C40C66FF867C}">
                  <a14:compatExt spid="_x0000_s131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300</xdr:row>
          <xdr:rowOff>28575</xdr:rowOff>
        </xdr:from>
        <xdr:to>
          <xdr:col>7</xdr:col>
          <xdr:colOff>781050</xdr:colOff>
          <xdr:row>300</xdr:row>
          <xdr:rowOff>333375</xdr:rowOff>
        </xdr:to>
        <xdr:sp macro="" textlink="">
          <xdr:nvSpPr>
            <xdr:cNvPr id="13106" name="Drop Down 818" hidden="1">
              <a:extLst>
                <a:ext uri="{63B3BB69-23CF-44E3-9099-C40C66FF867C}">
                  <a14:compatExt spid="_x0000_s131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300</xdr:row>
          <xdr:rowOff>38100</xdr:rowOff>
        </xdr:from>
        <xdr:to>
          <xdr:col>14</xdr:col>
          <xdr:colOff>0</xdr:colOff>
          <xdr:row>300</xdr:row>
          <xdr:rowOff>447675</xdr:rowOff>
        </xdr:to>
        <xdr:sp macro="" textlink="">
          <xdr:nvSpPr>
            <xdr:cNvPr id="13107" name="Drop Down 819" hidden="1">
              <a:extLst>
                <a:ext uri="{63B3BB69-23CF-44E3-9099-C40C66FF867C}">
                  <a14:compatExt spid="_x0000_s131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300</xdr:row>
          <xdr:rowOff>38100</xdr:rowOff>
        </xdr:from>
        <xdr:to>
          <xdr:col>12</xdr:col>
          <xdr:colOff>0</xdr:colOff>
          <xdr:row>300</xdr:row>
          <xdr:rowOff>447675</xdr:rowOff>
        </xdr:to>
        <xdr:sp macro="" textlink="">
          <xdr:nvSpPr>
            <xdr:cNvPr id="13108" name="Drop Down 820" hidden="1">
              <a:extLst>
                <a:ext uri="{63B3BB69-23CF-44E3-9099-C40C66FF867C}">
                  <a14:compatExt spid="_x0000_s131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438150</xdr:colOff>
          <xdr:row>304</xdr:row>
          <xdr:rowOff>114300</xdr:rowOff>
        </xdr:from>
        <xdr:to>
          <xdr:col>6</xdr:col>
          <xdr:colOff>114300</xdr:colOff>
          <xdr:row>306</xdr:row>
          <xdr:rowOff>180975</xdr:rowOff>
        </xdr:to>
        <xdr:sp macro="" textlink="">
          <xdr:nvSpPr>
            <xdr:cNvPr id="13109" name="Button 821" hidden="1">
              <a:extLst>
                <a:ext uri="{63B3BB69-23CF-44E3-9099-C40C66FF867C}">
                  <a14:compatExt spid="_x0000_s131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375</xdr:row>
          <xdr:rowOff>28575</xdr:rowOff>
        </xdr:from>
        <xdr:to>
          <xdr:col>7</xdr:col>
          <xdr:colOff>781050</xdr:colOff>
          <xdr:row>375</xdr:row>
          <xdr:rowOff>333375</xdr:rowOff>
        </xdr:to>
        <xdr:sp macro="" textlink="">
          <xdr:nvSpPr>
            <xdr:cNvPr id="13110" name="Drop Down 822" hidden="1">
              <a:extLst>
                <a:ext uri="{63B3BB69-23CF-44E3-9099-C40C66FF867C}">
                  <a14:compatExt spid="_x0000_s131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375</xdr:row>
          <xdr:rowOff>38100</xdr:rowOff>
        </xdr:from>
        <xdr:to>
          <xdr:col>14</xdr:col>
          <xdr:colOff>0</xdr:colOff>
          <xdr:row>375</xdr:row>
          <xdr:rowOff>447675</xdr:rowOff>
        </xdr:to>
        <xdr:sp macro="" textlink="">
          <xdr:nvSpPr>
            <xdr:cNvPr id="13111" name="Drop Down 823" hidden="1">
              <a:extLst>
                <a:ext uri="{63B3BB69-23CF-44E3-9099-C40C66FF867C}">
                  <a14:compatExt spid="_x0000_s131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375</xdr:row>
          <xdr:rowOff>38100</xdr:rowOff>
        </xdr:from>
        <xdr:to>
          <xdr:col>12</xdr:col>
          <xdr:colOff>0</xdr:colOff>
          <xdr:row>375</xdr:row>
          <xdr:rowOff>447675</xdr:rowOff>
        </xdr:to>
        <xdr:sp macro="" textlink="">
          <xdr:nvSpPr>
            <xdr:cNvPr id="13112" name="Drop Down 824" hidden="1">
              <a:extLst>
                <a:ext uri="{63B3BB69-23CF-44E3-9099-C40C66FF867C}">
                  <a14:compatExt spid="_x0000_s131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372</xdr:row>
          <xdr:rowOff>28575</xdr:rowOff>
        </xdr:from>
        <xdr:to>
          <xdr:col>7</xdr:col>
          <xdr:colOff>781050</xdr:colOff>
          <xdr:row>372</xdr:row>
          <xdr:rowOff>333375</xdr:rowOff>
        </xdr:to>
        <xdr:sp macro="" textlink="">
          <xdr:nvSpPr>
            <xdr:cNvPr id="13116" name="Drop Down 828" hidden="1">
              <a:extLst>
                <a:ext uri="{63B3BB69-23CF-44E3-9099-C40C66FF867C}">
                  <a14:compatExt spid="_x0000_s131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372</xdr:row>
          <xdr:rowOff>38100</xdr:rowOff>
        </xdr:from>
        <xdr:to>
          <xdr:col>14</xdr:col>
          <xdr:colOff>0</xdr:colOff>
          <xdr:row>372</xdr:row>
          <xdr:rowOff>447675</xdr:rowOff>
        </xdr:to>
        <xdr:sp macro="" textlink="">
          <xdr:nvSpPr>
            <xdr:cNvPr id="13117" name="Drop Down 829" hidden="1">
              <a:extLst>
                <a:ext uri="{63B3BB69-23CF-44E3-9099-C40C66FF867C}">
                  <a14:compatExt spid="_x0000_s131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372</xdr:row>
          <xdr:rowOff>38100</xdr:rowOff>
        </xdr:from>
        <xdr:to>
          <xdr:col>12</xdr:col>
          <xdr:colOff>0</xdr:colOff>
          <xdr:row>372</xdr:row>
          <xdr:rowOff>447675</xdr:rowOff>
        </xdr:to>
        <xdr:sp macro="" textlink="">
          <xdr:nvSpPr>
            <xdr:cNvPr id="13118" name="Drop Down 830" hidden="1">
              <a:extLst>
                <a:ext uri="{63B3BB69-23CF-44E3-9099-C40C66FF867C}">
                  <a14:compatExt spid="_x0000_s131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371</xdr:row>
          <xdr:rowOff>28575</xdr:rowOff>
        </xdr:from>
        <xdr:to>
          <xdr:col>7</xdr:col>
          <xdr:colOff>781050</xdr:colOff>
          <xdr:row>371</xdr:row>
          <xdr:rowOff>333375</xdr:rowOff>
        </xdr:to>
        <xdr:sp macro="" textlink="">
          <xdr:nvSpPr>
            <xdr:cNvPr id="13119" name="Drop Down 831" hidden="1">
              <a:extLst>
                <a:ext uri="{63B3BB69-23CF-44E3-9099-C40C66FF867C}">
                  <a14:compatExt spid="_x0000_s131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371</xdr:row>
          <xdr:rowOff>38100</xdr:rowOff>
        </xdr:from>
        <xdr:to>
          <xdr:col>14</xdr:col>
          <xdr:colOff>0</xdr:colOff>
          <xdr:row>371</xdr:row>
          <xdr:rowOff>447675</xdr:rowOff>
        </xdr:to>
        <xdr:sp macro="" textlink="">
          <xdr:nvSpPr>
            <xdr:cNvPr id="13120" name="Drop Down 832" hidden="1">
              <a:extLst>
                <a:ext uri="{63B3BB69-23CF-44E3-9099-C40C66FF867C}">
                  <a14:compatExt spid="_x0000_s131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371</xdr:row>
          <xdr:rowOff>38100</xdr:rowOff>
        </xdr:from>
        <xdr:to>
          <xdr:col>12</xdr:col>
          <xdr:colOff>0</xdr:colOff>
          <xdr:row>371</xdr:row>
          <xdr:rowOff>447675</xdr:rowOff>
        </xdr:to>
        <xdr:sp macro="" textlink="">
          <xdr:nvSpPr>
            <xdr:cNvPr id="13121" name="Drop Down 833" hidden="1">
              <a:extLst>
                <a:ext uri="{63B3BB69-23CF-44E3-9099-C40C66FF867C}">
                  <a14:compatExt spid="_x0000_s13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374</xdr:row>
          <xdr:rowOff>28575</xdr:rowOff>
        </xdr:from>
        <xdr:to>
          <xdr:col>7</xdr:col>
          <xdr:colOff>781050</xdr:colOff>
          <xdr:row>374</xdr:row>
          <xdr:rowOff>333375</xdr:rowOff>
        </xdr:to>
        <xdr:sp macro="" textlink="">
          <xdr:nvSpPr>
            <xdr:cNvPr id="13122" name="Drop Down 834" hidden="1">
              <a:extLst>
                <a:ext uri="{63B3BB69-23CF-44E3-9099-C40C66FF867C}">
                  <a14:compatExt spid="_x0000_s131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374</xdr:row>
          <xdr:rowOff>38100</xdr:rowOff>
        </xdr:from>
        <xdr:to>
          <xdr:col>14</xdr:col>
          <xdr:colOff>0</xdr:colOff>
          <xdr:row>374</xdr:row>
          <xdr:rowOff>447675</xdr:rowOff>
        </xdr:to>
        <xdr:sp macro="" textlink="">
          <xdr:nvSpPr>
            <xdr:cNvPr id="13123" name="Drop Down 835" hidden="1">
              <a:extLst>
                <a:ext uri="{63B3BB69-23CF-44E3-9099-C40C66FF867C}">
                  <a14:compatExt spid="_x0000_s131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374</xdr:row>
          <xdr:rowOff>38100</xdr:rowOff>
        </xdr:from>
        <xdr:to>
          <xdr:col>12</xdr:col>
          <xdr:colOff>0</xdr:colOff>
          <xdr:row>374</xdr:row>
          <xdr:rowOff>447675</xdr:rowOff>
        </xdr:to>
        <xdr:sp macro="" textlink="">
          <xdr:nvSpPr>
            <xdr:cNvPr id="13124" name="Drop Down 836" hidden="1">
              <a:extLst>
                <a:ext uri="{63B3BB69-23CF-44E3-9099-C40C66FF867C}">
                  <a14:compatExt spid="_x0000_s131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373</xdr:row>
          <xdr:rowOff>28575</xdr:rowOff>
        </xdr:from>
        <xdr:to>
          <xdr:col>7</xdr:col>
          <xdr:colOff>781050</xdr:colOff>
          <xdr:row>373</xdr:row>
          <xdr:rowOff>333375</xdr:rowOff>
        </xdr:to>
        <xdr:sp macro="" textlink="">
          <xdr:nvSpPr>
            <xdr:cNvPr id="13125" name="Drop Down 837" hidden="1">
              <a:extLst>
                <a:ext uri="{63B3BB69-23CF-44E3-9099-C40C66FF867C}">
                  <a14:compatExt spid="_x0000_s131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373</xdr:row>
          <xdr:rowOff>38100</xdr:rowOff>
        </xdr:from>
        <xdr:to>
          <xdr:col>14</xdr:col>
          <xdr:colOff>0</xdr:colOff>
          <xdr:row>373</xdr:row>
          <xdr:rowOff>447675</xdr:rowOff>
        </xdr:to>
        <xdr:sp macro="" textlink="">
          <xdr:nvSpPr>
            <xdr:cNvPr id="13126" name="Drop Down 838" hidden="1">
              <a:extLst>
                <a:ext uri="{63B3BB69-23CF-44E3-9099-C40C66FF867C}">
                  <a14:compatExt spid="_x0000_s131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373</xdr:row>
          <xdr:rowOff>38100</xdr:rowOff>
        </xdr:from>
        <xdr:to>
          <xdr:col>12</xdr:col>
          <xdr:colOff>0</xdr:colOff>
          <xdr:row>373</xdr:row>
          <xdr:rowOff>447675</xdr:rowOff>
        </xdr:to>
        <xdr:sp macro="" textlink="">
          <xdr:nvSpPr>
            <xdr:cNvPr id="13127" name="Drop Down 839" hidden="1">
              <a:extLst>
                <a:ext uri="{63B3BB69-23CF-44E3-9099-C40C66FF867C}">
                  <a14:compatExt spid="_x0000_s131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384</xdr:row>
          <xdr:rowOff>28575</xdr:rowOff>
        </xdr:from>
        <xdr:to>
          <xdr:col>7</xdr:col>
          <xdr:colOff>781050</xdr:colOff>
          <xdr:row>384</xdr:row>
          <xdr:rowOff>333375</xdr:rowOff>
        </xdr:to>
        <xdr:sp macro="" textlink="">
          <xdr:nvSpPr>
            <xdr:cNvPr id="13128" name="Drop Down 840" hidden="1">
              <a:extLst>
                <a:ext uri="{63B3BB69-23CF-44E3-9099-C40C66FF867C}">
                  <a14:compatExt spid="_x0000_s131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384</xdr:row>
          <xdr:rowOff>38100</xdr:rowOff>
        </xdr:from>
        <xdr:to>
          <xdr:col>14</xdr:col>
          <xdr:colOff>0</xdr:colOff>
          <xdr:row>384</xdr:row>
          <xdr:rowOff>447675</xdr:rowOff>
        </xdr:to>
        <xdr:sp macro="" textlink="">
          <xdr:nvSpPr>
            <xdr:cNvPr id="13129" name="Drop Down 841" hidden="1">
              <a:extLst>
                <a:ext uri="{63B3BB69-23CF-44E3-9099-C40C66FF867C}">
                  <a14:compatExt spid="_x0000_s131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384</xdr:row>
          <xdr:rowOff>38100</xdr:rowOff>
        </xdr:from>
        <xdr:to>
          <xdr:col>12</xdr:col>
          <xdr:colOff>0</xdr:colOff>
          <xdr:row>384</xdr:row>
          <xdr:rowOff>447675</xdr:rowOff>
        </xdr:to>
        <xdr:sp macro="" textlink="">
          <xdr:nvSpPr>
            <xdr:cNvPr id="13130" name="Drop Down 842" hidden="1">
              <a:extLst>
                <a:ext uri="{63B3BB69-23CF-44E3-9099-C40C66FF867C}">
                  <a14:compatExt spid="_x0000_s131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385</xdr:row>
          <xdr:rowOff>28575</xdr:rowOff>
        </xdr:from>
        <xdr:to>
          <xdr:col>7</xdr:col>
          <xdr:colOff>781050</xdr:colOff>
          <xdr:row>385</xdr:row>
          <xdr:rowOff>333375</xdr:rowOff>
        </xdr:to>
        <xdr:sp macro="" textlink="">
          <xdr:nvSpPr>
            <xdr:cNvPr id="13131" name="Drop Down 843" hidden="1">
              <a:extLst>
                <a:ext uri="{63B3BB69-23CF-44E3-9099-C40C66FF867C}">
                  <a14:compatExt spid="_x0000_s131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385</xdr:row>
          <xdr:rowOff>38100</xdr:rowOff>
        </xdr:from>
        <xdr:to>
          <xdr:col>14</xdr:col>
          <xdr:colOff>0</xdr:colOff>
          <xdr:row>385</xdr:row>
          <xdr:rowOff>447675</xdr:rowOff>
        </xdr:to>
        <xdr:sp macro="" textlink="">
          <xdr:nvSpPr>
            <xdr:cNvPr id="13132" name="Drop Down 844" hidden="1">
              <a:extLst>
                <a:ext uri="{63B3BB69-23CF-44E3-9099-C40C66FF867C}">
                  <a14:compatExt spid="_x0000_s131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385</xdr:row>
          <xdr:rowOff>38100</xdr:rowOff>
        </xdr:from>
        <xdr:to>
          <xdr:col>12</xdr:col>
          <xdr:colOff>0</xdr:colOff>
          <xdr:row>385</xdr:row>
          <xdr:rowOff>447675</xdr:rowOff>
        </xdr:to>
        <xdr:sp macro="" textlink="">
          <xdr:nvSpPr>
            <xdr:cNvPr id="13133" name="Drop Down 845" hidden="1">
              <a:extLst>
                <a:ext uri="{63B3BB69-23CF-44E3-9099-C40C66FF867C}">
                  <a14:compatExt spid="_x0000_s131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386</xdr:row>
          <xdr:rowOff>28575</xdr:rowOff>
        </xdr:from>
        <xdr:to>
          <xdr:col>7</xdr:col>
          <xdr:colOff>781050</xdr:colOff>
          <xdr:row>386</xdr:row>
          <xdr:rowOff>333375</xdr:rowOff>
        </xdr:to>
        <xdr:sp macro="" textlink="">
          <xdr:nvSpPr>
            <xdr:cNvPr id="13143" name="Drop Down 855" hidden="1">
              <a:extLst>
                <a:ext uri="{63B3BB69-23CF-44E3-9099-C40C66FF867C}">
                  <a14:compatExt spid="_x0000_s131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386</xdr:row>
          <xdr:rowOff>38100</xdr:rowOff>
        </xdr:from>
        <xdr:to>
          <xdr:col>14</xdr:col>
          <xdr:colOff>0</xdr:colOff>
          <xdr:row>386</xdr:row>
          <xdr:rowOff>447675</xdr:rowOff>
        </xdr:to>
        <xdr:sp macro="" textlink="">
          <xdr:nvSpPr>
            <xdr:cNvPr id="13144" name="Drop Down 856" hidden="1">
              <a:extLst>
                <a:ext uri="{63B3BB69-23CF-44E3-9099-C40C66FF867C}">
                  <a14:compatExt spid="_x0000_s131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386</xdr:row>
          <xdr:rowOff>38100</xdr:rowOff>
        </xdr:from>
        <xdr:to>
          <xdr:col>12</xdr:col>
          <xdr:colOff>0</xdr:colOff>
          <xdr:row>386</xdr:row>
          <xdr:rowOff>447675</xdr:rowOff>
        </xdr:to>
        <xdr:sp macro="" textlink="">
          <xdr:nvSpPr>
            <xdr:cNvPr id="13145" name="Drop Down 857" hidden="1">
              <a:extLst>
                <a:ext uri="{63B3BB69-23CF-44E3-9099-C40C66FF867C}">
                  <a14:compatExt spid="_x0000_s131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387</xdr:row>
          <xdr:rowOff>28575</xdr:rowOff>
        </xdr:from>
        <xdr:to>
          <xdr:col>7</xdr:col>
          <xdr:colOff>781050</xdr:colOff>
          <xdr:row>387</xdr:row>
          <xdr:rowOff>333375</xdr:rowOff>
        </xdr:to>
        <xdr:sp macro="" textlink="">
          <xdr:nvSpPr>
            <xdr:cNvPr id="13146" name="Drop Down 858" hidden="1">
              <a:extLst>
                <a:ext uri="{63B3BB69-23CF-44E3-9099-C40C66FF867C}">
                  <a14:compatExt spid="_x0000_s131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387</xdr:row>
          <xdr:rowOff>38100</xdr:rowOff>
        </xdr:from>
        <xdr:to>
          <xdr:col>14</xdr:col>
          <xdr:colOff>0</xdr:colOff>
          <xdr:row>387</xdr:row>
          <xdr:rowOff>447675</xdr:rowOff>
        </xdr:to>
        <xdr:sp macro="" textlink="">
          <xdr:nvSpPr>
            <xdr:cNvPr id="13147" name="Drop Down 859" hidden="1">
              <a:extLst>
                <a:ext uri="{63B3BB69-23CF-44E3-9099-C40C66FF867C}">
                  <a14:compatExt spid="_x0000_s131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387</xdr:row>
          <xdr:rowOff>38100</xdr:rowOff>
        </xdr:from>
        <xdr:to>
          <xdr:col>12</xdr:col>
          <xdr:colOff>0</xdr:colOff>
          <xdr:row>387</xdr:row>
          <xdr:rowOff>447675</xdr:rowOff>
        </xdr:to>
        <xdr:sp macro="" textlink="">
          <xdr:nvSpPr>
            <xdr:cNvPr id="13148" name="Drop Down 860" hidden="1">
              <a:extLst>
                <a:ext uri="{63B3BB69-23CF-44E3-9099-C40C66FF867C}">
                  <a14:compatExt spid="_x0000_s131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388</xdr:row>
          <xdr:rowOff>28575</xdr:rowOff>
        </xdr:from>
        <xdr:to>
          <xdr:col>7</xdr:col>
          <xdr:colOff>781050</xdr:colOff>
          <xdr:row>388</xdr:row>
          <xdr:rowOff>333375</xdr:rowOff>
        </xdr:to>
        <xdr:sp macro="" textlink="">
          <xdr:nvSpPr>
            <xdr:cNvPr id="13149" name="Drop Down 861" hidden="1">
              <a:extLst>
                <a:ext uri="{63B3BB69-23CF-44E3-9099-C40C66FF867C}">
                  <a14:compatExt spid="_x0000_s131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388</xdr:row>
          <xdr:rowOff>38100</xdr:rowOff>
        </xdr:from>
        <xdr:to>
          <xdr:col>14</xdr:col>
          <xdr:colOff>0</xdr:colOff>
          <xdr:row>388</xdr:row>
          <xdr:rowOff>447675</xdr:rowOff>
        </xdr:to>
        <xdr:sp macro="" textlink="">
          <xdr:nvSpPr>
            <xdr:cNvPr id="13150" name="Drop Down 862" hidden="1">
              <a:extLst>
                <a:ext uri="{63B3BB69-23CF-44E3-9099-C40C66FF867C}">
                  <a14:compatExt spid="_x0000_s131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388</xdr:row>
          <xdr:rowOff>38100</xdr:rowOff>
        </xdr:from>
        <xdr:to>
          <xdr:col>12</xdr:col>
          <xdr:colOff>0</xdr:colOff>
          <xdr:row>388</xdr:row>
          <xdr:rowOff>447675</xdr:rowOff>
        </xdr:to>
        <xdr:sp macro="" textlink="">
          <xdr:nvSpPr>
            <xdr:cNvPr id="13151" name="Drop Down 863" hidden="1">
              <a:extLst>
                <a:ext uri="{63B3BB69-23CF-44E3-9099-C40C66FF867C}">
                  <a14:compatExt spid="_x0000_s131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390</xdr:row>
          <xdr:rowOff>28575</xdr:rowOff>
        </xdr:from>
        <xdr:to>
          <xdr:col>7</xdr:col>
          <xdr:colOff>781050</xdr:colOff>
          <xdr:row>390</xdr:row>
          <xdr:rowOff>333375</xdr:rowOff>
        </xdr:to>
        <xdr:sp macro="" textlink="">
          <xdr:nvSpPr>
            <xdr:cNvPr id="13152" name="Drop Down 864" hidden="1">
              <a:extLst>
                <a:ext uri="{63B3BB69-23CF-44E3-9099-C40C66FF867C}">
                  <a14:compatExt spid="_x0000_s131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390</xdr:row>
          <xdr:rowOff>38100</xdr:rowOff>
        </xdr:from>
        <xdr:to>
          <xdr:col>14</xdr:col>
          <xdr:colOff>0</xdr:colOff>
          <xdr:row>390</xdr:row>
          <xdr:rowOff>447675</xdr:rowOff>
        </xdr:to>
        <xdr:sp macro="" textlink="">
          <xdr:nvSpPr>
            <xdr:cNvPr id="13153" name="Drop Down 865" hidden="1">
              <a:extLst>
                <a:ext uri="{63B3BB69-23CF-44E3-9099-C40C66FF867C}">
                  <a14:compatExt spid="_x0000_s131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390</xdr:row>
          <xdr:rowOff>38100</xdr:rowOff>
        </xdr:from>
        <xdr:to>
          <xdr:col>12</xdr:col>
          <xdr:colOff>0</xdr:colOff>
          <xdr:row>390</xdr:row>
          <xdr:rowOff>447675</xdr:rowOff>
        </xdr:to>
        <xdr:sp macro="" textlink="">
          <xdr:nvSpPr>
            <xdr:cNvPr id="13154" name="Drop Down 866" hidden="1">
              <a:extLst>
                <a:ext uri="{63B3BB69-23CF-44E3-9099-C40C66FF867C}">
                  <a14:compatExt spid="_x0000_s131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9</xdr:col>
      <xdr:colOff>2619374</xdr:colOff>
      <xdr:row>394</xdr:row>
      <xdr:rowOff>114300</xdr:rowOff>
    </xdr:from>
    <xdr:to>
      <xdr:col>12</xdr:col>
      <xdr:colOff>419100</xdr:colOff>
      <xdr:row>396</xdr:row>
      <xdr:rowOff>183300</xdr:rowOff>
    </xdr:to>
    <xdr:sp macro="[0]!Module2Safeguards" textlink="">
      <xdr:nvSpPr>
        <xdr:cNvPr id="715" name="Flowchart: Process 714"/>
        <xdr:cNvSpPr/>
      </xdr:nvSpPr>
      <xdr:spPr>
        <a:xfrm flipH="1">
          <a:off x="6686549" y="132959475"/>
          <a:ext cx="174307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9</xdr:col>
      <xdr:colOff>971550</xdr:colOff>
      <xdr:row>394</xdr:row>
      <xdr:rowOff>114300</xdr:rowOff>
    </xdr:from>
    <xdr:to>
      <xdr:col>9</xdr:col>
      <xdr:colOff>2409825</xdr:colOff>
      <xdr:row>396</xdr:row>
      <xdr:rowOff>183300</xdr:rowOff>
    </xdr:to>
    <xdr:sp macro="[0]!Module2SafeguardE" textlink="">
      <xdr:nvSpPr>
        <xdr:cNvPr id="716" name="Flowchart: Process 715"/>
        <xdr:cNvSpPr/>
      </xdr:nvSpPr>
      <xdr:spPr>
        <a:xfrm>
          <a:off x="5038725" y="132959475"/>
          <a:ext cx="14382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la Salvaguarda (e) </a:t>
          </a:r>
        </a:p>
      </xdr:txBody>
    </xdr:sp>
    <xdr:clientData/>
  </xdr:twoCellAnchor>
  <mc:AlternateContent xmlns:mc="http://schemas.openxmlformats.org/markup-compatibility/2006">
    <mc:Choice xmlns:a14="http://schemas.microsoft.com/office/drawing/2010/main" Requires="a14">
      <xdr:twoCellAnchor>
        <xdr:from>
          <xdr:col>2</xdr:col>
          <xdr:colOff>352425</xdr:colOff>
          <xdr:row>394</xdr:row>
          <xdr:rowOff>114300</xdr:rowOff>
        </xdr:from>
        <xdr:to>
          <xdr:col>6</xdr:col>
          <xdr:colOff>114300</xdr:colOff>
          <xdr:row>396</xdr:row>
          <xdr:rowOff>180975</xdr:rowOff>
        </xdr:to>
        <xdr:sp macro="" textlink="">
          <xdr:nvSpPr>
            <xdr:cNvPr id="13156" name="Button 868" hidden="1">
              <a:extLst>
                <a:ext uri="{63B3BB69-23CF-44E3-9099-C40C66FF867C}">
                  <a14:compatExt spid="_x0000_s1315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479</xdr:row>
          <xdr:rowOff>28575</xdr:rowOff>
        </xdr:from>
        <xdr:to>
          <xdr:col>7</xdr:col>
          <xdr:colOff>781050</xdr:colOff>
          <xdr:row>479</xdr:row>
          <xdr:rowOff>333375</xdr:rowOff>
        </xdr:to>
        <xdr:sp macro="" textlink="">
          <xdr:nvSpPr>
            <xdr:cNvPr id="13168" name="Drop Down 880" hidden="1">
              <a:extLst>
                <a:ext uri="{63B3BB69-23CF-44E3-9099-C40C66FF867C}">
                  <a14:compatExt spid="_x0000_s131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479</xdr:row>
          <xdr:rowOff>38100</xdr:rowOff>
        </xdr:from>
        <xdr:to>
          <xdr:col>14</xdr:col>
          <xdr:colOff>0</xdr:colOff>
          <xdr:row>479</xdr:row>
          <xdr:rowOff>447675</xdr:rowOff>
        </xdr:to>
        <xdr:sp macro="" textlink="">
          <xdr:nvSpPr>
            <xdr:cNvPr id="13169" name="Drop Down 881" hidden="1">
              <a:extLst>
                <a:ext uri="{63B3BB69-23CF-44E3-9099-C40C66FF867C}">
                  <a14:compatExt spid="_x0000_s13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479</xdr:row>
          <xdr:rowOff>38100</xdr:rowOff>
        </xdr:from>
        <xdr:to>
          <xdr:col>12</xdr:col>
          <xdr:colOff>0</xdr:colOff>
          <xdr:row>479</xdr:row>
          <xdr:rowOff>447675</xdr:rowOff>
        </xdr:to>
        <xdr:sp macro="" textlink="">
          <xdr:nvSpPr>
            <xdr:cNvPr id="13170" name="Drop Down 882" hidden="1">
              <a:extLst>
                <a:ext uri="{63B3BB69-23CF-44E3-9099-C40C66FF867C}">
                  <a14:compatExt spid="_x0000_s131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480</xdr:row>
          <xdr:rowOff>28575</xdr:rowOff>
        </xdr:from>
        <xdr:to>
          <xdr:col>7</xdr:col>
          <xdr:colOff>781050</xdr:colOff>
          <xdr:row>480</xdr:row>
          <xdr:rowOff>333375</xdr:rowOff>
        </xdr:to>
        <xdr:sp macro="" textlink="">
          <xdr:nvSpPr>
            <xdr:cNvPr id="13171" name="Drop Down 883" hidden="1">
              <a:extLst>
                <a:ext uri="{63B3BB69-23CF-44E3-9099-C40C66FF867C}">
                  <a14:compatExt spid="_x0000_s131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480</xdr:row>
          <xdr:rowOff>38100</xdr:rowOff>
        </xdr:from>
        <xdr:to>
          <xdr:col>14</xdr:col>
          <xdr:colOff>0</xdr:colOff>
          <xdr:row>480</xdr:row>
          <xdr:rowOff>447675</xdr:rowOff>
        </xdr:to>
        <xdr:sp macro="" textlink="">
          <xdr:nvSpPr>
            <xdr:cNvPr id="13172" name="Drop Down 884" hidden="1">
              <a:extLst>
                <a:ext uri="{63B3BB69-23CF-44E3-9099-C40C66FF867C}">
                  <a14:compatExt spid="_x0000_s131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480</xdr:row>
          <xdr:rowOff>38100</xdr:rowOff>
        </xdr:from>
        <xdr:to>
          <xdr:col>12</xdr:col>
          <xdr:colOff>0</xdr:colOff>
          <xdr:row>480</xdr:row>
          <xdr:rowOff>447675</xdr:rowOff>
        </xdr:to>
        <xdr:sp macro="" textlink="">
          <xdr:nvSpPr>
            <xdr:cNvPr id="13173" name="Drop Down 885" hidden="1">
              <a:extLst>
                <a:ext uri="{63B3BB69-23CF-44E3-9099-C40C66FF867C}">
                  <a14:compatExt spid="_x0000_s131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481</xdr:row>
          <xdr:rowOff>28575</xdr:rowOff>
        </xdr:from>
        <xdr:to>
          <xdr:col>7</xdr:col>
          <xdr:colOff>781050</xdr:colOff>
          <xdr:row>481</xdr:row>
          <xdr:rowOff>333375</xdr:rowOff>
        </xdr:to>
        <xdr:sp macro="" textlink="">
          <xdr:nvSpPr>
            <xdr:cNvPr id="13174" name="Drop Down 886" hidden="1">
              <a:extLst>
                <a:ext uri="{63B3BB69-23CF-44E3-9099-C40C66FF867C}">
                  <a14:compatExt spid="_x0000_s131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481</xdr:row>
          <xdr:rowOff>38100</xdr:rowOff>
        </xdr:from>
        <xdr:to>
          <xdr:col>14</xdr:col>
          <xdr:colOff>0</xdr:colOff>
          <xdr:row>481</xdr:row>
          <xdr:rowOff>447675</xdr:rowOff>
        </xdr:to>
        <xdr:sp macro="" textlink="">
          <xdr:nvSpPr>
            <xdr:cNvPr id="13175" name="Drop Down 887" hidden="1">
              <a:extLst>
                <a:ext uri="{63B3BB69-23CF-44E3-9099-C40C66FF867C}">
                  <a14:compatExt spid="_x0000_s131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481</xdr:row>
          <xdr:rowOff>38100</xdr:rowOff>
        </xdr:from>
        <xdr:to>
          <xdr:col>12</xdr:col>
          <xdr:colOff>0</xdr:colOff>
          <xdr:row>481</xdr:row>
          <xdr:rowOff>447675</xdr:rowOff>
        </xdr:to>
        <xdr:sp macro="" textlink="">
          <xdr:nvSpPr>
            <xdr:cNvPr id="13176" name="Drop Down 888" hidden="1">
              <a:extLst>
                <a:ext uri="{63B3BB69-23CF-44E3-9099-C40C66FF867C}">
                  <a14:compatExt spid="_x0000_s131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482</xdr:row>
          <xdr:rowOff>28575</xdr:rowOff>
        </xdr:from>
        <xdr:to>
          <xdr:col>7</xdr:col>
          <xdr:colOff>781050</xdr:colOff>
          <xdr:row>482</xdr:row>
          <xdr:rowOff>333375</xdr:rowOff>
        </xdr:to>
        <xdr:sp macro="" textlink="">
          <xdr:nvSpPr>
            <xdr:cNvPr id="13177" name="Drop Down 889" hidden="1">
              <a:extLst>
                <a:ext uri="{63B3BB69-23CF-44E3-9099-C40C66FF867C}">
                  <a14:compatExt spid="_x0000_s131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482</xdr:row>
          <xdr:rowOff>38100</xdr:rowOff>
        </xdr:from>
        <xdr:to>
          <xdr:col>14</xdr:col>
          <xdr:colOff>0</xdr:colOff>
          <xdr:row>482</xdr:row>
          <xdr:rowOff>447675</xdr:rowOff>
        </xdr:to>
        <xdr:sp macro="" textlink="">
          <xdr:nvSpPr>
            <xdr:cNvPr id="13178" name="Drop Down 890" hidden="1">
              <a:extLst>
                <a:ext uri="{63B3BB69-23CF-44E3-9099-C40C66FF867C}">
                  <a14:compatExt spid="_x0000_s131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482</xdr:row>
          <xdr:rowOff>38100</xdr:rowOff>
        </xdr:from>
        <xdr:to>
          <xdr:col>12</xdr:col>
          <xdr:colOff>0</xdr:colOff>
          <xdr:row>482</xdr:row>
          <xdr:rowOff>447675</xdr:rowOff>
        </xdr:to>
        <xdr:sp macro="" textlink="">
          <xdr:nvSpPr>
            <xdr:cNvPr id="13179" name="Drop Down 891" hidden="1">
              <a:extLst>
                <a:ext uri="{63B3BB69-23CF-44E3-9099-C40C66FF867C}">
                  <a14:compatExt spid="_x0000_s131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487</xdr:row>
          <xdr:rowOff>28575</xdr:rowOff>
        </xdr:from>
        <xdr:to>
          <xdr:col>7</xdr:col>
          <xdr:colOff>781050</xdr:colOff>
          <xdr:row>487</xdr:row>
          <xdr:rowOff>333375</xdr:rowOff>
        </xdr:to>
        <xdr:sp macro="" textlink="">
          <xdr:nvSpPr>
            <xdr:cNvPr id="13180" name="Drop Down 892" hidden="1">
              <a:extLst>
                <a:ext uri="{63B3BB69-23CF-44E3-9099-C40C66FF867C}">
                  <a14:compatExt spid="_x0000_s131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487</xdr:row>
          <xdr:rowOff>38100</xdr:rowOff>
        </xdr:from>
        <xdr:to>
          <xdr:col>14</xdr:col>
          <xdr:colOff>0</xdr:colOff>
          <xdr:row>487</xdr:row>
          <xdr:rowOff>447675</xdr:rowOff>
        </xdr:to>
        <xdr:sp macro="" textlink="">
          <xdr:nvSpPr>
            <xdr:cNvPr id="13181" name="Drop Down 893" hidden="1">
              <a:extLst>
                <a:ext uri="{63B3BB69-23CF-44E3-9099-C40C66FF867C}">
                  <a14:compatExt spid="_x0000_s131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487</xdr:row>
          <xdr:rowOff>38100</xdr:rowOff>
        </xdr:from>
        <xdr:to>
          <xdr:col>12</xdr:col>
          <xdr:colOff>0</xdr:colOff>
          <xdr:row>487</xdr:row>
          <xdr:rowOff>447675</xdr:rowOff>
        </xdr:to>
        <xdr:sp macro="" textlink="">
          <xdr:nvSpPr>
            <xdr:cNvPr id="13182" name="Drop Down 894" hidden="1">
              <a:extLst>
                <a:ext uri="{63B3BB69-23CF-44E3-9099-C40C66FF867C}">
                  <a14:compatExt spid="_x0000_s131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496</xdr:row>
          <xdr:rowOff>28575</xdr:rowOff>
        </xdr:from>
        <xdr:to>
          <xdr:col>7</xdr:col>
          <xdr:colOff>781050</xdr:colOff>
          <xdr:row>496</xdr:row>
          <xdr:rowOff>333375</xdr:rowOff>
        </xdr:to>
        <xdr:sp macro="" textlink="">
          <xdr:nvSpPr>
            <xdr:cNvPr id="13183" name="Drop Down 895" hidden="1">
              <a:extLst>
                <a:ext uri="{63B3BB69-23CF-44E3-9099-C40C66FF867C}">
                  <a14:compatExt spid="_x0000_s131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496</xdr:row>
          <xdr:rowOff>38100</xdr:rowOff>
        </xdr:from>
        <xdr:to>
          <xdr:col>14</xdr:col>
          <xdr:colOff>0</xdr:colOff>
          <xdr:row>496</xdr:row>
          <xdr:rowOff>447675</xdr:rowOff>
        </xdr:to>
        <xdr:sp macro="" textlink="">
          <xdr:nvSpPr>
            <xdr:cNvPr id="13184" name="Drop Down 896" hidden="1">
              <a:extLst>
                <a:ext uri="{63B3BB69-23CF-44E3-9099-C40C66FF867C}">
                  <a14:compatExt spid="_x0000_s131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496</xdr:row>
          <xdr:rowOff>38100</xdr:rowOff>
        </xdr:from>
        <xdr:to>
          <xdr:col>12</xdr:col>
          <xdr:colOff>0</xdr:colOff>
          <xdr:row>496</xdr:row>
          <xdr:rowOff>447675</xdr:rowOff>
        </xdr:to>
        <xdr:sp macro="" textlink="">
          <xdr:nvSpPr>
            <xdr:cNvPr id="13185" name="Drop Down 897" hidden="1">
              <a:extLst>
                <a:ext uri="{63B3BB69-23CF-44E3-9099-C40C66FF867C}">
                  <a14:compatExt spid="_x0000_s131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497</xdr:row>
          <xdr:rowOff>28575</xdr:rowOff>
        </xdr:from>
        <xdr:to>
          <xdr:col>7</xdr:col>
          <xdr:colOff>781050</xdr:colOff>
          <xdr:row>497</xdr:row>
          <xdr:rowOff>333375</xdr:rowOff>
        </xdr:to>
        <xdr:sp macro="" textlink="">
          <xdr:nvSpPr>
            <xdr:cNvPr id="13186" name="Drop Down 898" hidden="1">
              <a:extLst>
                <a:ext uri="{63B3BB69-23CF-44E3-9099-C40C66FF867C}">
                  <a14:compatExt spid="_x0000_s131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497</xdr:row>
          <xdr:rowOff>38100</xdr:rowOff>
        </xdr:from>
        <xdr:to>
          <xdr:col>14</xdr:col>
          <xdr:colOff>0</xdr:colOff>
          <xdr:row>497</xdr:row>
          <xdr:rowOff>447675</xdr:rowOff>
        </xdr:to>
        <xdr:sp macro="" textlink="">
          <xdr:nvSpPr>
            <xdr:cNvPr id="13187" name="Drop Down 899" hidden="1">
              <a:extLst>
                <a:ext uri="{63B3BB69-23CF-44E3-9099-C40C66FF867C}">
                  <a14:compatExt spid="_x0000_s131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497</xdr:row>
          <xdr:rowOff>38100</xdr:rowOff>
        </xdr:from>
        <xdr:to>
          <xdr:col>12</xdr:col>
          <xdr:colOff>0</xdr:colOff>
          <xdr:row>497</xdr:row>
          <xdr:rowOff>447675</xdr:rowOff>
        </xdr:to>
        <xdr:sp macro="" textlink="">
          <xdr:nvSpPr>
            <xdr:cNvPr id="13188" name="Drop Down 900" hidden="1">
              <a:extLst>
                <a:ext uri="{63B3BB69-23CF-44E3-9099-C40C66FF867C}">
                  <a14:compatExt spid="_x0000_s131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498</xdr:row>
          <xdr:rowOff>28575</xdr:rowOff>
        </xdr:from>
        <xdr:to>
          <xdr:col>7</xdr:col>
          <xdr:colOff>781050</xdr:colOff>
          <xdr:row>498</xdr:row>
          <xdr:rowOff>333375</xdr:rowOff>
        </xdr:to>
        <xdr:sp macro="" textlink="">
          <xdr:nvSpPr>
            <xdr:cNvPr id="13189" name="Drop Down 901" hidden="1">
              <a:extLst>
                <a:ext uri="{63B3BB69-23CF-44E3-9099-C40C66FF867C}">
                  <a14:compatExt spid="_x0000_s131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498</xdr:row>
          <xdr:rowOff>38100</xdr:rowOff>
        </xdr:from>
        <xdr:to>
          <xdr:col>14</xdr:col>
          <xdr:colOff>0</xdr:colOff>
          <xdr:row>498</xdr:row>
          <xdr:rowOff>447675</xdr:rowOff>
        </xdr:to>
        <xdr:sp macro="" textlink="">
          <xdr:nvSpPr>
            <xdr:cNvPr id="13190" name="Drop Down 902" hidden="1">
              <a:extLst>
                <a:ext uri="{63B3BB69-23CF-44E3-9099-C40C66FF867C}">
                  <a14:compatExt spid="_x0000_s131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498</xdr:row>
          <xdr:rowOff>38100</xdr:rowOff>
        </xdr:from>
        <xdr:to>
          <xdr:col>12</xdr:col>
          <xdr:colOff>0</xdr:colOff>
          <xdr:row>498</xdr:row>
          <xdr:rowOff>447675</xdr:rowOff>
        </xdr:to>
        <xdr:sp macro="" textlink="">
          <xdr:nvSpPr>
            <xdr:cNvPr id="13191" name="Drop Down 903" hidden="1">
              <a:extLst>
                <a:ext uri="{63B3BB69-23CF-44E3-9099-C40C66FF867C}">
                  <a14:compatExt spid="_x0000_s131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499</xdr:row>
          <xdr:rowOff>28575</xdr:rowOff>
        </xdr:from>
        <xdr:to>
          <xdr:col>7</xdr:col>
          <xdr:colOff>781050</xdr:colOff>
          <xdr:row>499</xdr:row>
          <xdr:rowOff>333375</xdr:rowOff>
        </xdr:to>
        <xdr:sp macro="" textlink="">
          <xdr:nvSpPr>
            <xdr:cNvPr id="13192" name="Drop Down 904" hidden="1">
              <a:extLst>
                <a:ext uri="{63B3BB69-23CF-44E3-9099-C40C66FF867C}">
                  <a14:compatExt spid="_x0000_s131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499</xdr:row>
          <xdr:rowOff>38100</xdr:rowOff>
        </xdr:from>
        <xdr:to>
          <xdr:col>14</xdr:col>
          <xdr:colOff>0</xdr:colOff>
          <xdr:row>499</xdr:row>
          <xdr:rowOff>447675</xdr:rowOff>
        </xdr:to>
        <xdr:sp macro="" textlink="">
          <xdr:nvSpPr>
            <xdr:cNvPr id="13193" name="Drop Down 905" hidden="1">
              <a:extLst>
                <a:ext uri="{63B3BB69-23CF-44E3-9099-C40C66FF867C}">
                  <a14:compatExt spid="_x0000_s131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499</xdr:row>
          <xdr:rowOff>38100</xdr:rowOff>
        </xdr:from>
        <xdr:to>
          <xdr:col>12</xdr:col>
          <xdr:colOff>0</xdr:colOff>
          <xdr:row>499</xdr:row>
          <xdr:rowOff>447675</xdr:rowOff>
        </xdr:to>
        <xdr:sp macro="" textlink="">
          <xdr:nvSpPr>
            <xdr:cNvPr id="13194" name="Drop Down 906" hidden="1">
              <a:extLst>
                <a:ext uri="{63B3BB69-23CF-44E3-9099-C40C66FF867C}">
                  <a14:compatExt spid="_x0000_s131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500</xdr:row>
          <xdr:rowOff>28575</xdr:rowOff>
        </xdr:from>
        <xdr:to>
          <xdr:col>7</xdr:col>
          <xdr:colOff>781050</xdr:colOff>
          <xdr:row>500</xdr:row>
          <xdr:rowOff>333375</xdr:rowOff>
        </xdr:to>
        <xdr:sp macro="" textlink="">
          <xdr:nvSpPr>
            <xdr:cNvPr id="13195" name="Drop Down 907" hidden="1">
              <a:extLst>
                <a:ext uri="{63B3BB69-23CF-44E3-9099-C40C66FF867C}">
                  <a14:compatExt spid="_x0000_s131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500</xdr:row>
          <xdr:rowOff>38100</xdr:rowOff>
        </xdr:from>
        <xdr:to>
          <xdr:col>14</xdr:col>
          <xdr:colOff>0</xdr:colOff>
          <xdr:row>500</xdr:row>
          <xdr:rowOff>447675</xdr:rowOff>
        </xdr:to>
        <xdr:sp macro="" textlink="">
          <xdr:nvSpPr>
            <xdr:cNvPr id="13196" name="Drop Down 908" hidden="1">
              <a:extLst>
                <a:ext uri="{63B3BB69-23CF-44E3-9099-C40C66FF867C}">
                  <a14:compatExt spid="_x0000_s131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500</xdr:row>
          <xdr:rowOff>38100</xdr:rowOff>
        </xdr:from>
        <xdr:to>
          <xdr:col>12</xdr:col>
          <xdr:colOff>0</xdr:colOff>
          <xdr:row>500</xdr:row>
          <xdr:rowOff>447675</xdr:rowOff>
        </xdr:to>
        <xdr:sp macro="" textlink="">
          <xdr:nvSpPr>
            <xdr:cNvPr id="13197" name="Drop Down 909" hidden="1">
              <a:extLst>
                <a:ext uri="{63B3BB69-23CF-44E3-9099-C40C66FF867C}">
                  <a14:compatExt spid="_x0000_s131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501</xdr:row>
          <xdr:rowOff>28575</xdr:rowOff>
        </xdr:from>
        <xdr:to>
          <xdr:col>7</xdr:col>
          <xdr:colOff>781050</xdr:colOff>
          <xdr:row>501</xdr:row>
          <xdr:rowOff>333375</xdr:rowOff>
        </xdr:to>
        <xdr:sp macro="" textlink="">
          <xdr:nvSpPr>
            <xdr:cNvPr id="13198" name="Drop Down 910" hidden="1">
              <a:extLst>
                <a:ext uri="{63B3BB69-23CF-44E3-9099-C40C66FF867C}">
                  <a14:compatExt spid="_x0000_s131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501</xdr:row>
          <xdr:rowOff>38100</xdr:rowOff>
        </xdr:from>
        <xdr:to>
          <xdr:col>14</xdr:col>
          <xdr:colOff>0</xdr:colOff>
          <xdr:row>501</xdr:row>
          <xdr:rowOff>447675</xdr:rowOff>
        </xdr:to>
        <xdr:sp macro="" textlink="">
          <xdr:nvSpPr>
            <xdr:cNvPr id="13199" name="Drop Down 911" hidden="1">
              <a:extLst>
                <a:ext uri="{63B3BB69-23CF-44E3-9099-C40C66FF867C}">
                  <a14:compatExt spid="_x0000_s131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501</xdr:row>
          <xdr:rowOff>38100</xdr:rowOff>
        </xdr:from>
        <xdr:to>
          <xdr:col>12</xdr:col>
          <xdr:colOff>0</xdr:colOff>
          <xdr:row>501</xdr:row>
          <xdr:rowOff>447675</xdr:rowOff>
        </xdr:to>
        <xdr:sp macro="" textlink="">
          <xdr:nvSpPr>
            <xdr:cNvPr id="13200" name="Drop Down 912" hidden="1">
              <a:extLst>
                <a:ext uri="{63B3BB69-23CF-44E3-9099-C40C66FF867C}">
                  <a14:compatExt spid="_x0000_s13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502</xdr:row>
          <xdr:rowOff>28575</xdr:rowOff>
        </xdr:from>
        <xdr:to>
          <xdr:col>7</xdr:col>
          <xdr:colOff>781050</xdr:colOff>
          <xdr:row>502</xdr:row>
          <xdr:rowOff>333375</xdr:rowOff>
        </xdr:to>
        <xdr:sp macro="" textlink="">
          <xdr:nvSpPr>
            <xdr:cNvPr id="13201" name="Drop Down 913" hidden="1">
              <a:extLst>
                <a:ext uri="{63B3BB69-23CF-44E3-9099-C40C66FF867C}">
                  <a14:compatExt spid="_x0000_s132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502</xdr:row>
          <xdr:rowOff>38100</xdr:rowOff>
        </xdr:from>
        <xdr:to>
          <xdr:col>14</xdr:col>
          <xdr:colOff>0</xdr:colOff>
          <xdr:row>502</xdr:row>
          <xdr:rowOff>447675</xdr:rowOff>
        </xdr:to>
        <xdr:sp macro="" textlink="">
          <xdr:nvSpPr>
            <xdr:cNvPr id="13202" name="Drop Down 914" hidden="1">
              <a:extLst>
                <a:ext uri="{63B3BB69-23CF-44E3-9099-C40C66FF867C}">
                  <a14:compatExt spid="_x0000_s132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502</xdr:row>
          <xdr:rowOff>38100</xdr:rowOff>
        </xdr:from>
        <xdr:to>
          <xdr:col>12</xdr:col>
          <xdr:colOff>0</xdr:colOff>
          <xdr:row>502</xdr:row>
          <xdr:rowOff>447675</xdr:rowOff>
        </xdr:to>
        <xdr:sp macro="" textlink="">
          <xdr:nvSpPr>
            <xdr:cNvPr id="13203" name="Drop Down 915" hidden="1">
              <a:extLst>
                <a:ext uri="{63B3BB69-23CF-44E3-9099-C40C66FF867C}">
                  <a14:compatExt spid="_x0000_s132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503</xdr:row>
          <xdr:rowOff>28575</xdr:rowOff>
        </xdr:from>
        <xdr:to>
          <xdr:col>7</xdr:col>
          <xdr:colOff>781050</xdr:colOff>
          <xdr:row>503</xdr:row>
          <xdr:rowOff>333375</xdr:rowOff>
        </xdr:to>
        <xdr:sp macro="" textlink="">
          <xdr:nvSpPr>
            <xdr:cNvPr id="13204" name="Drop Down 916" hidden="1">
              <a:extLst>
                <a:ext uri="{63B3BB69-23CF-44E3-9099-C40C66FF867C}">
                  <a14:compatExt spid="_x0000_s132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503</xdr:row>
          <xdr:rowOff>38100</xdr:rowOff>
        </xdr:from>
        <xdr:to>
          <xdr:col>14</xdr:col>
          <xdr:colOff>0</xdr:colOff>
          <xdr:row>503</xdr:row>
          <xdr:rowOff>447675</xdr:rowOff>
        </xdr:to>
        <xdr:sp macro="" textlink="">
          <xdr:nvSpPr>
            <xdr:cNvPr id="13205" name="Drop Down 917" hidden="1">
              <a:extLst>
                <a:ext uri="{63B3BB69-23CF-44E3-9099-C40C66FF867C}">
                  <a14:compatExt spid="_x0000_s132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503</xdr:row>
          <xdr:rowOff>38100</xdr:rowOff>
        </xdr:from>
        <xdr:to>
          <xdr:col>12</xdr:col>
          <xdr:colOff>0</xdr:colOff>
          <xdr:row>503</xdr:row>
          <xdr:rowOff>447675</xdr:rowOff>
        </xdr:to>
        <xdr:sp macro="" textlink="">
          <xdr:nvSpPr>
            <xdr:cNvPr id="13206" name="Drop Down 918" hidden="1">
              <a:extLst>
                <a:ext uri="{63B3BB69-23CF-44E3-9099-C40C66FF867C}">
                  <a14:compatExt spid="_x0000_s132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504</xdr:row>
          <xdr:rowOff>28575</xdr:rowOff>
        </xdr:from>
        <xdr:to>
          <xdr:col>7</xdr:col>
          <xdr:colOff>781050</xdr:colOff>
          <xdr:row>504</xdr:row>
          <xdr:rowOff>333375</xdr:rowOff>
        </xdr:to>
        <xdr:sp macro="" textlink="">
          <xdr:nvSpPr>
            <xdr:cNvPr id="13213" name="Drop Down 925" hidden="1">
              <a:extLst>
                <a:ext uri="{63B3BB69-23CF-44E3-9099-C40C66FF867C}">
                  <a14:compatExt spid="_x0000_s132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504</xdr:row>
          <xdr:rowOff>38100</xdr:rowOff>
        </xdr:from>
        <xdr:to>
          <xdr:col>14</xdr:col>
          <xdr:colOff>0</xdr:colOff>
          <xdr:row>504</xdr:row>
          <xdr:rowOff>447675</xdr:rowOff>
        </xdr:to>
        <xdr:sp macro="" textlink="">
          <xdr:nvSpPr>
            <xdr:cNvPr id="13214" name="Drop Down 926" hidden="1">
              <a:extLst>
                <a:ext uri="{63B3BB69-23CF-44E3-9099-C40C66FF867C}">
                  <a14:compatExt spid="_x0000_s132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504</xdr:row>
          <xdr:rowOff>38100</xdr:rowOff>
        </xdr:from>
        <xdr:to>
          <xdr:col>12</xdr:col>
          <xdr:colOff>0</xdr:colOff>
          <xdr:row>504</xdr:row>
          <xdr:rowOff>447675</xdr:rowOff>
        </xdr:to>
        <xdr:sp macro="" textlink="">
          <xdr:nvSpPr>
            <xdr:cNvPr id="13215" name="Drop Down 927" hidden="1">
              <a:extLst>
                <a:ext uri="{63B3BB69-23CF-44E3-9099-C40C66FF867C}">
                  <a14:compatExt spid="_x0000_s132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400050</xdr:colOff>
          <xdr:row>508</xdr:row>
          <xdr:rowOff>104775</xdr:rowOff>
        </xdr:from>
        <xdr:to>
          <xdr:col>6</xdr:col>
          <xdr:colOff>161925</xdr:colOff>
          <xdr:row>510</xdr:row>
          <xdr:rowOff>171450</xdr:rowOff>
        </xdr:to>
        <xdr:sp macro="" textlink="">
          <xdr:nvSpPr>
            <xdr:cNvPr id="13216" name="Button 928" hidden="1">
              <a:extLst>
                <a:ext uri="{63B3BB69-23CF-44E3-9099-C40C66FF867C}">
                  <a14:compatExt spid="_x0000_s1321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xdr:twoCellAnchor>
    <xdr:from>
      <xdr:col>9</xdr:col>
      <xdr:colOff>2638424</xdr:colOff>
      <xdr:row>667</xdr:row>
      <xdr:rowOff>104775</xdr:rowOff>
    </xdr:from>
    <xdr:to>
      <xdr:col>12</xdr:col>
      <xdr:colOff>419100</xdr:colOff>
      <xdr:row>669</xdr:row>
      <xdr:rowOff>173775</xdr:rowOff>
    </xdr:to>
    <xdr:sp macro="[0]!Module2Safeguards" textlink="">
      <xdr:nvSpPr>
        <xdr:cNvPr id="757" name="Flowchart: Process 756"/>
        <xdr:cNvSpPr/>
      </xdr:nvSpPr>
      <xdr:spPr>
        <a:xfrm flipH="1">
          <a:off x="6705599" y="212588475"/>
          <a:ext cx="17240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9</xdr:col>
      <xdr:colOff>981075</xdr:colOff>
      <xdr:row>667</xdr:row>
      <xdr:rowOff>104775</xdr:rowOff>
    </xdr:from>
    <xdr:to>
      <xdr:col>9</xdr:col>
      <xdr:colOff>2447926</xdr:colOff>
      <xdr:row>669</xdr:row>
      <xdr:rowOff>173775</xdr:rowOff>
    </xdr:to>
    <xdr:sp macro="[0]!Module33.Module3" textlink="">
      <xdr:nvSpPr>
        <xdr:cNvPr id="758" name="Flowchart: Process 757"/>
        <xdr:cNvSpPr/>
      </xdr:nvSpPr>
      <xdr:spPr>
        <a:xfrm>
          <a:off x="5048250" y="212588475"/>
          <a:ext cx="14668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Comenzar con el Módulo 3</a:t>
          </a:r>
        </a:p>
      </xdr:txBody>
    </xdr:sp>
    <xdr:clientData/>
  </xdr:twoCellAnchor>
  <mc:AlternateContent xmlns:mc="http://schemas.openxmlformats.org/markup-compatibility/2006">
    <mc:Choice xmlns:a14="http://schemas.microsoft.com/office/drawing/2010/main" Requires="a14">
      <xdr:twoCellAnchor>
        <xdr:from>
          <xdr:col>3</xdr:col>
          <xdr:colOff>47625</xdr:colOff>
          <xdr:row>578</xdr:row>
          <xdr:rowOff>28575</xdr:rowOff>
        </xdr:from>
        <xdr:to>
          <xdr:col>7</xdr:col>
          <xdr:colOff>781050</xdr:colOff>
          <xdr:row>578</xdr:row>
          <xdr:rowOff>333375</xdr:rowOff>
        </xdr:to>
        <xdr:sp macro="" textlink="">
          <xdr:nvSpPr>
            <xdr:cNvPr id="13217" name="Drop Down 929" hidden="1">
              <a:extLst>
                <a:ext uri="{63B3BB69-23CF-44E3-9099-C40C66FF867C}">
                  <a14:compatExt spid="_x0000_s132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578</xdr:row>
          <xdr:rowOff>38100</xdr:rowOff>
        </xdr:from>
        <xdr:to>
          <xdr:col>14</xdr:col>
          <xdr:colOff>0</xdr:colOff>
          <xdr:row>578</xdr:row>
          <xdr:rowOff>447675</xdr:rowOff>
        </xdr:to>
        <xdr:sp macro="" textlink="">
          <xdr:nvSpPr>
            <xdr:cNvPr id="13218" name="Drop Down 930" hidden="1">
              <a:extLst>
                <a:ext uri="{63B3BB69-23CF-44E3-9099-C40C66FF867C}">
                  <a14:compatExt spid="_x0000_s132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578</xdr:row>
          <xdr:rowOff>38100</xdr:rowOff>
        </xdr:from>
        <xdr:to>
          <xdr:col>12</xdr:col>
          <xdr:colOff>0</xdr:colOff>
          <xdr:row>578</xdr:row>
          <xdr:rowOff>447675</xdr:rowOff>
        </xdr:to>
        <xdr:sp macro="" textlink="">
          <xdr:nvSpPr>
            <xdr:cNvPr id="13219" name="Drop Down 931" hidden="1">
              <a:extLst>
                <a:ext uri="{63B3BB69-23CF-44E3-9099-C40C66FF867C}">
                  <a14:compatExt spid="_x0000_s132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579</xdr:row>
          <xdr:rowOff>28575</xdr:rowOff>
        </xdr:from>
        <xdr:to>
          <xdr:col>7</xdr:col>
          <xdr:colOff>781050</xdr:colOff>
          <xdr:row>579</xdr:row>
          <xdr:rowOff>333375</xdr:rowOff>
        </xdr:to>
        <xdr:sp macro="" textlink="">
          <xdr:nvSpPr>
            <xdr:cNvPr id="13220" name="Drop Down 932" hidden="1">
              <a:extLst>
                <a:ext uri="{63B3BB69-23CF-44E3-9099-C40C66FF867C}">
                  <a14:compatExt spid="_x0000_s132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579</xdr:row>
          <xdr:rowOff>38100</xdr:rowOff>
        </xdr:from>
        <xdr:to>
          <xdr:col>14</xdr:col>
          <xdr:colOff>0</xdr:colOff>
          <xdr:row>579</xdr:row>
          <xdr:rowOff>447675</xdr:rowOff>
        </xdr:to>
        <xdr:sp macro="" textlink="">
          <xdr:nvSpPr>
            <xdr:cNvPr id="13221" name="Drop Down 933" hidden="1">
              <a:extLst>
                <a:ext uri="{63B3BB69-23CF-44E3-9099-C40C66FF867C}">
                  <a14:compatExt spid="_x0000_s132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579</xdr:row>
          <xdr:rowOff>38100</xdr:rowOff>
        </xdr:from>
        <xdr:to>
          <xdr:col>12</xdr:col>
          <xdr:colOff>0</xdr:colOff>
          <xdr:row>579</xdr:row>
          <xdr:rowOff>447675</xdr:rowOff>
        </xdr:to>
        <xdr:sp macro="" textlink="">
          <xdr:nvSpPr>
            <xdr:cNvPr id="13222" name="Drop Down 934" hidden="1">
              <a:extLst>
                <a:ext uri="{63B3BB69-23CF-44E3-9099-C40C66FF867C}">
                  <a14:compatExt spid="_x0000_s132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580</xdr:row>
          <xdr:rowOff>28575</xdr:rowOff>
        </xdr:from>
        <xdr:to>
          <xdr:col>7</xdr:col>
          <xdr:colOff>781050</xdr:colOff>
          <xdr:row>580</xdr:row>
          <xdr:rowOff>333375</xdr:rowOff>
        </xdr:to>
        <xdr:sp macro="" textlink="">
          <xdr:nvSpPr>
            <xdr:cNvPr id="13223" name="Drop Down 935" hidden="1">
              <a:extLst>
                <a:ext uri="{63B3BB69-23CF-44E3-9099-C40C66FF867C}">
                  <a14:compatExt spid="_x0000_s132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580</xdr:row>
          <xdr:rowOff>38100</xdr:rowOff>
        </xdr:from>
        <xdr:to>
          <xdr:col>14</xdr:col>
          <xdr:colOff>0</xdr:colOff>
          <xdr:row>580</xdr:row>
          <xdr:rowOff>447675</xdr:rowOff>
        </xdr:to>
        <xdr:sp macro="" textlink="">
          <xdr:nvSpPr>
            <xdr:cNvPr id="13224" name="Drop Down 936" hidden="1">
              <a:extLst>
                <a:ext uri="{63B3BB69-23CF-44E3-9099-C40C66FF867C}">
                  <a14:compatExt spid="_x0000_s132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580</xdr:row>
          <xdr:rowOff>38100</xdr:rowOff>
        </xdr:from>
        <xdr:to>
          <xdr:col>12</xdr:col>
          <xdr:colOff>0</xdr:colOff>
          <xdr:row>580</xdr:row>
          <xdr:rowOff>447675</xdr:rowOff>
        </xdr:to>
        <xdr:sp macro="" textlink="">
          <xdr:nvSpPr>
            <xdr:cNvPr id="13225" name="Drop Down 937" hidden="1">
              <a:extLst>
                <a:ext uri="{63B3BB69-23CF-44E3-9099-C40C66FF867C}">
                  <a14:compatExt spid="_x0000_s132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581</xdr:row>
          <xdr:rowOff>28575</xdr:rowOff>
        </xdr:from>
        <xdr:to>
          <xdr:col>7</xdr:col>
          <xdr:colOff>781050</xdr:colOff>
          <xdr:row>581</xdr:row>
          <xdr:rowOff>333375</xdr:rowOff>
        </xdr:to>
        <xdr:sp macro="" textlink="">
          <xdr:nvSpPr>
            <xdr:cNvPr id="13226" name="Drop Down 938" hidden="1">
              <a:extLst>
                <a:ext uri="{63B3BB69-23CF-44E3-9099-C40C66FF867C}">
                  <a14:compatExt spid="_x0000_s132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581</xdr:row>
          <xdr:rowOff>38100</xdr:rowOff>
        </xdr:from>
        <xdr:to>
          <xdr:col>14</xdr:col>
          <xdr:colOff>0</xdr:colOff>
          <xdr:row>581</xdr:row>
          <xdr:rowOff>447675</xdr:rowOff>
        </xdr:to>
        <xdr:sp macro="" textlink="">
          <xdr:nvSpPr>
            <xdr:cNvPr id="13227" name="Drop Down 939" hidden="1">
              <a:extLst>
                <a:ext uri="{63B3BB69-23CF-44E3-9099-C40C66FF867C}">
                  <a14:compatExt spid="_x0000_s132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581</xdr:row>
          <xdr:rowOff>38100</xdr:rowOff>
        </xdr:from>
        <xdr:to>
          <xdr:col>12</xdr:col>
          <xdr:colOff>0</xdr:colOff>
          <xdr:row>581</xdr:row>
          <xdr:rowOff>447675</xdr:rowOff>
        </xdr:to>
        <xdr:sp macro="" textlink="">
          <xdr:nvSpPr>
            <xdr:cNvPr id="13228" name="Drop Down 940" hidden="1">
              <a:extLst>
                <a:ext uri="{63B3BB69-23CF-44E3-9099-C40C66FF867C}">
                  <a14:compatExt spid="_x0000_s132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419100</xdr:colOff>
          <xdr:row>585</xdr:row>
          <xdr:rowOff>104775</xdr:rowOff>
        </xdr:from>
        <xdr:to>
          <xdr:col>6</xdr:col>
          <xdr:colOff>95250</xdr:colOff>
          <xdr:row>587</xdr:row>
          <xdr:rowOff>171450</xdr:rowOff>
        </xdr:to>
        <xdr:sp macro="" textlink="">
          <xdr:nvSpPr>
            <xdr:cNvPr id="13229" name="Button 941" hidden="1">
              <a:extLst>
                <a:ext uri="{63B3BB69-23CF-44E3-9099-C40C66FF867C}">
                  <a14:compatExt spid="_x0000_s132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658</xdr:row>
          <xdr:rowOff>28575</xdr:rowOff>
        </xdr:from>
        <xdr:to>
          <xdr:col>7</xdr:col>
          <xdr:colOff>781050</xdr:colOff>
          <xdr:row>658</xdr:row>
          <xdr:rowOff>333375</xdr:rowOff>
        </xdr:to>
        <xdr:sp macro="" textlink="">
          <xdr:nvSpPr>
            <xdr:cNvPr id="13230" name="Drop Down 942" hidden="1">
              <a:extLst>
                <a:ext uri="{63B3BB69-23CF-44E3-9099-C40C66FF867C}">
                  <a14:compatExt spid="_x0000_s132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658</xdr:row>
          <xdr:rowOff>38100</xdr:rowOff>
        </xdr:from>
        <xdr:to>
          <xdr:col>14</xdr:col>
          <xdr:colOff>0</xdr:colOff>
          <xdr:row>658</xdr:row>
          <xdr:rowOff>447675</xdr:rowOff>
        </xdr:to>
        <xdr:sp macro="" textlink="">
          <xdr:nvSpPr>
            <xdr:cNvPr id="13231" name="Drop Down 943" hidden="1">
              <a:extLst>
                <a:ext uri="{63B3BB69-23CF-44E3-9099-C40C66FF867C}">
                  <a14:compatExt spid="_x0000_s132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658</xdr:row>
          <xdr:rowOff>38100</xdr:rowOff>
        </xdr:from>
        <xdr:to>
          <xdr:col>12</xdr:col>
          <xdr:colOff>0</xdr:colOff>
          <xdr:row>658</xdr:row>
          <xdr:rowOff>447675</xdr:rowOff>
        </xdr:to>
        <xdr:sp macro="" textlink="">
          <xdr:nvSpPr>
            <xdr:cNvPr id="13232" name="Drop Down 944" hidden="1">
              <a:extLst>
                <a:ext uri="{63B3BB69-23CF-44E3-9099-C40C66FF867C}">
                  <a14:compatExt spid="_x0000_s132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659</xdr:row>
          <xdr:rowOff>28575</xdr:rowOff>
        </xdr:from>
        <xdr:to>
          <xdr:col>7</xdr:col>
          <xdr:colOff>781050</xdr:colOff>
          <xdr:row>659</xdr:row>
          <xdr:rowOff>333375</xdr:rowOff>
        </xdr:to>
        <xdr:sp macro="" textlink="">
          <xdr:nvSpPr>
            <xdr:cNvPr id="13233" name="Drop Down 945" hidden="1">
              <a:extLst>
                <a:ext uri="{63B3BB69-23CF-44E3-9099-C40C66FF867C}">
                  <a14:compatExt spid="_x0000_s132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659</xdr:row>
          <xdr:rowOff>38100</xdr:rowOff>
        </xdr:from>
        <xdr:to>
          <xdr:col>14</xdr:col>
          <xdr:colOff>0</xdr:colOff>
          <xdr:row>659</xdr:row>
          <xdr:rowOff>447675</xdr:rowOff>
        </xdr:to>
        <xdr:sp macro="" textlink="">
          <xdr:nvSpPr>
            <xdr:cNvPr id="13234" name="Drop Down 946" hidden="1">
              <a:extLst>
                <a:ext uri="{63B3BB69-23CF-44E3-9099-C40C66FF867C}">
                  <a14:compatExt spid="_x0000_s132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659</xdr:row>
          <xdr:rowOff>38100</xdr:rowOff>
        </xdr:from>
        <xdr:to>
          <xdr:col>12</xdr:col>
          <xdr:colOff>0</xdr:colOff>
          <xdr:row>659</xdr:row>
          <xdr:rowOff>447675</xdr:rowOff>
        </xdr:to>
        <xdr:sp macro="" textlink="">
          <xdr:nvSpPr>
            <xdr:cNvPr id="13235" name="Drop Down 947" hidden="1">
              <a:extLst>
                <a:ext uri="{63B3BB69-23CF-44E3-9099-C40C66FF867C}">
                  <a14:compatExt spid="_x0000_s132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660</xdr:row>
          <xdr:rowOff>28575</xdr:rowOff>
        </xdr:from>
        <xdr:to>
          <xdr:col>7</xdr:col>
          <xdr:colOff>781050</xdr:colOff>
          <xdr:row>660</xdr:row>
          <xdr:rowOff>333375</xdr:rowOff>
        </xdr:to>
        <xdr:sp macro="" textlink="">
          <xdr:nvSpPr>
            <xdr:cNvPr id="13236" name="Drop Down 948" hidden="1">
              <a:extLst>
                <a:ext uri="{63B3BB69-23CF-44E3-9099-C40C66FF867C}">
                  <a14:compatExt spid="_x0000_s132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660</xdr:row>
          <xdr:rowOff>38100</xdr:rowOff>
        </xdr:from>
        <xdr:to>
          <xdr:col>14</xdr:col>
          <xdr:colOff>0</xdr:colOff>
          <xdr:row>660</xdr:row>
          <xdr:rowOff>447675</xdr:rowOff>
        </xdr:to>
        <xdr:sp macro="" textlink="">
          <xdr:nvSpPr>
            <xdr:cNvPr id="13237" name="Drop Down 949" hidden="1">
              <a:extLst>
                <a:ext uri="{63B3BB69-23CF-44E3-9099-C40C66FF867C}">
                  <a14:compatExt spid="_x0000_s132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660</xdr:row>
          <xdr:rowOff>38100</xdr:rowOff>
        </xdr:from>
        <xdr:to>
          <xdr:col>12</xdr:col>
          <xdr:colOff>0</xdr:colOff>
          <xdr:row>660</xdr:row>
          <xdr:rowOff>447675</xdr:rowOff>
        </xdr:to>
        <xdr:sp macro="" textlink="">
          <xdr:nvSpPr>
            <xdr:cNvPr id="13238" name="Drop Down 950" hidden="1">
              <a:extLst>
                <a:ext uri="{63B3BB69-23CF-44E3-9099-C40C66FF867C}">
                  <a14:compatExt spid="_x0000_s132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661</xdr:row>
          <xdr:rowOff>28575</xdr:rowOff>
        </xdr:from>
        <xdr:to>
          <xdr:col>7</xdr:col>
          <xdr:colOff>781050</xdr:colOff>
          <xdr:row>661</xdr:row>
          <xdr:rowOff>333375</xdr:rowOff>
        </xdr:to>
        <xdr:sp macro="" textlink="">
          <xdr:nvSpPr>
            <xdr:cNvPr id="13239" name="Drop Down 951" hidden="1">
              <a:extLst>
                <a:ext uri="{63B3BB69-23CF-44E3-9099-C40C66FF867C}">
                  <a14:compatExt spid="_x0000_s132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661</xdr:row>
          <xdr:rowOff>38100</xdr:rowOff>
        </xdr:from>
        <xdr:to>
          <xdr:col>14</xdr:col>
          <xdr:colOff>0</xdr:colOff>
          <xdr:row>661</xdr:row>
          <xdr:rowOff>447675</xdr:rowOff>
        </xdr:to>
        <xdr:sp macro="" textlink="">
          <xdr:nvSpPr>
            <xdr:cNvPr id="13240" name="Drop Down 952" hidden="1">
              <a:extLst>
                <a:ext uri="{63B3BB69-23CF-44E3-9099-C40C66FF867C}">
                  <a14:compatExt spid="_x0000_s132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661</xdr:row>
          <xdr:rowOff>38100</xdr:rowOff>
        </xdr:from>
        <xdr:to>
          <xdr:col>12</xdr:col>
          <xdr:colOff>0</xdr:colOff>
          <xdr:row>661</xdr:row>
          <xdr:rowOff>447675</xdr:rowOff>
        </xdr:to>
        <xdr:sp macro="" textlink="">
          <xdr:nvSpPr>
            <xdr:cNvPr id="13241" name="Drop Down 953" hidden="1">
              <a:extLst>
                <a:ext uri="{63B3BB69-23CF-44E3-9099-C40C66FF867C}">
                  <a14:compatExt spid="_x0000_s132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662</xdr:row>
          <xdr:rowOff>28575</xdr:rowOff>
        </xdr:from>
        <xdr:to>
          <xdr:col>7</xdr:col>
          <xdr:colOff>781050</xdr:colOff>
          <xdr:row>662</xdr:row>
          <xdr:rowOff>333375</xdr:rowOff>
        </xdr:to>
        <xdr:sp macro="" textlink="">
          <xdr:nvSpPr>
            <xdr:cNvPr id="13242" name="Drop Down 954" hidden="1">
              <a:extLst>
                <a:ext uri="{63B3BB69-23CF-44E3-9099-C40C66FF867C}">
                  <a14:compatExt spid="_x0000_s132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662</xdr:row>
          <xdr:rowOff>38100</xdr:rowOff>
        </xdr:from>
        <xdr:to>
          <xdr:col>14</xdr:col>
          <xdr:colOff>0</xdr:colOff>
          <xdr:row>662</xdr:row>
          <xdr:rowOff>447675</xdr:rowOff>
        </xdr:to>
        <xdr:sp macro="" textlink="">
          <xdr:nvSpPr>
            <xdr:cNvPr id="13243" name="Drop Down 955" hidden="1">
              <a:extLst>
                <a:ext uri="{63B3BB69-23CF-44E3-9099-C40C66FF867C}">
                  <a14:compatExt spid="_x0000_s132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662</xdr:row>
          <xdr:rowOff>38100</xdr:rowOff>
        </xdr:from>
        <xdr:to>
          <xdr:col>12</xdr:col>
          <xdr:colOff>0</xdr:colOff>
          <xdr:row>662</xdr:row>
          <xdr:rowOff>447675</xdr:rowOff>
        </xdr:to>
        <xdr:sp macro="" textlink="">
          <xdr:nvSpPr>
            <xdr:cNvPr id="13244" name="Drop Down 956" hidden="1">
              <a:extLst>
                <a:ext uri="{63B3BB69-23CF-44E3-9099-C40C66FF867C}">
                  <a14:compatExt spid="_x0000_s132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663</xdr:row>
          <xdr:rowOff>28575</xdr:rowOff>
        </xdr:from>
        <xdr:to>
          <xdr:col>7</xdr:col>
          <xdr:colOff>781050</xdr:colOff>
          <xdr:row>663</xdr:row>
          <xdr:rowOff>333375</xdr:rowOff>
        </xdr:to>
        <xdr:sp macro="" textlink="">
          <xdr:nvSpPr>
            <xdr:cNvPr id="13245" name="Drop Down 957" hidden="1">
              <a:extLst>
                <a:ext uri="{63B3BB69-23CF-44E3-9099-C40C66FF867C}">
                  <a14:compatExt spid="_x0000_s132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663</xdr:row>
          <xdr:rowOff>38100</xdr:rowOff>
        </xdr:from>
        <xdr:to>
          <xdr:col>14</xdr:col>
          <xdr:colOff>0</xdr:colOff>
          <xdr:row>663</xdr:row>
          <xdr:rowOff>447675</xdr:rowOff>
        </xdr:to>
        <xdr:sp macro="" textlink="">
          <xdr:nvSpPr>
            <xdr:cNvPr id="13246" name="Drop Down 958" hidden="1">
              <a:extLst>
                <a:ext uri="{63B3BB69-23CF-44E3-9099-C40C66FF867C}">
                  <a14:compatExt spid="_x0000_s132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663</xdr:row>
          <xdr:rowOff>38100</xdr:rowOff>
        </xdr:from>
        <xdr:to>
          <xdr:col>12</xdr:col>
          <xdr:colOff>0</xdr:colOff>
          <xdr:row>663</xdr:row>
          <xdr:rowOff>447675</xdr:rowOff>
        </xdr:to>
        <xdr:sp macro="" textlink="">
          <xdr:nvSpPr>
            <xdr:cNvPr id="13247" name="Drop Down 959" hidden="1">
              <a:extLst>
                <a:ext uri="{63B3BB69-23CF-44E3-9099-C40C66FF867C}">
                  <a14:compatExt spid="_x0000_s132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428625</xdr:colOff>
          <xdr:row>667</xdr:row>
          <xdr:rowOff>104775</xdr:rowOff>
        </xdr:from>
        <xdr:to>
          <xdr:col>6</xdr:col>
          <xdr:colOff>133350</xdr:colOff>
          <xdr:row>669</xdr:row>
          <xdr:rowOff>171450</xdr:rowOff>
        </xdr:to>
        <xdr:sp macro="" textlink="">
          <xdr:nvSpPr>
            <xdr:cNvPr id="13248" name="Button 960" hidden="1">
              <a:extLst>
                <a:ext uri="{63B3BB69-23CF-44E3-9099-C40C66FF867C}">
                  <a14:compatExt spid="_x0000_s1324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xdr:twoCellAnchor>
    <xdr:from>
      <xdr:col>6</xdr:col>
      <xdr:colOff>600075</xdr:colOff>
      <xdr:row>109</xdr:row>
      <xdr:rowOff>66675</xdr:rowOff>
    </xdr:from>
    <xdr:to>
      <xdr:col>9</xdr:col>
      <xdr:colOff>695325</xdr:colOff>
      <xdr:row>111</xdr:row>
      <xdr:rowOff>135675</xdr:rowOff>
    </xdr:to>
    <xdr:sp macro="[0]!GoToOutputTable_Module2SafA" textlink="">
      <xdr:nvSpPr>
        <xdr:cNvPr id="795" name="Flowchart: Process 794"/>
        <xdr:cNvSpPr/>
      </xdr:nvSpPr>
      <xdr:spPr>
        <a:xfrm>
          <a:off x="3152775" y="40043100"/>
          <a:ext cx="16097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xdr:twoCellAnchor>
    <xdr:from>
      <xdr:col>6</xdr:col>
      <xdr:colOff>609601</xdr:colOff>
      <xdr:row>209</xdr:row>
      <xdr:rowOff>123825</xdr:rowOff>
    </xdr:from>
    <xdr:to>
      <xdr:col>9</xdr:col>
      <xdr:colOff>685802</xdr:colOff>
      <xdr:row>212</xdr:row>
      <xdr:rowOff>2325</xdr:rowOff>
    </xdr:to>
    <xdr:sp macro="[0]!GoToOutputTable_Module2SafB" textlink="">
      <xdr:nvSpPr>
        <xdr:cNvPr id="797" name="Flowchart: Process 796"/>
        <xdr:cNvSpPr/>
      </xdr:nvSpPr>
      <xdr:spPr>
        <a:xfrm>
          <a:off x="3162301" y="72923400"/>
          <a:ext cx="159067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xdr:twoCellAnchor>
    <xdr:from>
      <xdr:col>6</xdr:col>
      <xdr:colOff>571501</xdr:colOff>
      <xdr:row>304</xdr:row>
      <xdr:rowOff>114300</xdr:rowOff>
    </xdr:from>
    <xdr:to>
      <xdr:col>9</xdr:col>
      <xdr:colOff>685802</xdr:colOff>
      <xdr:row>306</xdr:row>
      <xdr:rowOff>183300</xdr:rowOff>
    </xdr:to>
    <xdr:sp macro="[0]!GoToOutputTable_Module2SafC" textlink="">
      <xdr:nvSpPr>
        <xdr:cNvPr id="798" name="Flowchart: Process 797"/>
        <xdr:cNvSpPr/>
      </xdr:nvSpPr>
      <xdr:spPr>
        <a:xfrm>
          <a:off x="3219451" y="105241725"/>
          <a:ext cx="162877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xdr:twoCellAnchor>
    <xdr:from>
      <xdr:col>6</xdr:col>
      <xdr:colOff>590551</xdr:colOff>
      <xdr:row>394</xdr:row>
      <xdr:rowOff>114300</xdr:rowOff>
    </xdr:from>
    <xdr:to>
      <xdr:col>9</xdr:col>
      <xdr:colOff>685802</xdr:colOff>
      <xdr:row>396</xdr:row>
      <xdr:rowOff>183300</xdr:rowOff>
    </xdr:to>
    <xdr:sp macro="[0]!GoToOutputTable_Module2SafD" textlink="">
      <xdr:nvSpPr>
        <xdr:cNvPr id="799" name="Flowchart: Process 798"/>
        <xdr:cNvSpPr/>
      </xdr:nvSpPr>
      <xdr:spPr>
        <a:xfrm>
          <a:off x="3143251" y="132959475"/>
          <a:ext cx="16097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xdr:twoCellAnchor>
    <xdr:from>
      <xdr:col>6</xdr:col>
      <xdr:colOff>600075</xdr:colOff>
      <xdr:row>508</xdr:row>
      <xdr:rowOff>104775</xdr:rowOff>
    </xdr:from>
    <xdr:to>
      <xdr:col>9</xdr:col>
      <xdr:colOff>685801</xdr:colOff>
      <xdr:row>510</xdr:row>
      <xdr:rowOff>173775</xdr:rowOff>
    </xdr:to>
    <xdr:sp macro="[0]!GoToOutputTable_Module2Safe" textlink="">
      <xdr:nvSpPr>
        <xdr:cNvPr id="800" name="Flowchart: Process 799"/>
        <xdr:cNvSpPr/>
      </xdr:nvSpPr>
      <xdr:spPr>
        <a:xfrm>
          <a:off x="3152775" y="172164375"/>
          <a:ext cx="16002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xdr:twoCellAnchor>
    <xdr:from>
      <xdr:col>6</xdr:col>
      <xdr:colOff>590550</xdr:colOff>
      <xdr:row>585</xdr:row>
      <xdr:rowOff>104775</xdr:rowOff>
    </xdr:from>
    <xdr:to>
      <xdr:col>9</xdr:col>
      <xdr:colOff>676276</xdr:colOff>
      <xdr:row>587</xdr:row>
      <xdr:rowOff>173775</xdr:rowOff>
    </xdr:to>
    <xdr:sp macro="[0]!GoToOutputTable_Module2SafF" textlink="">
      <xdr:nvSpPr>
        <xdr:cNvPr id="801" name="Flowchart: Process 800"/>
        <xdr:cNvSpPr/>
      </xdr:nvSpPr>
      <xdr:spPr>
        <a:xfrm>
          <a:off x="3143250" y="191128650"/>
          <a:ext cx="16002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xdr:twoCellAnchor>
    <xdr:from>
      <xdr:col>6</xdr:col>
      <xdr:colOff>600076</xdr:colOff>
      <xdr:row>667</xdr:row>
      <xdr:rowOff>104775</xdr:rowOff>
    </xdr:from>
    <xdr:to>
      <xdr:col>9</xdr:col>
      <xdr:colOff>695327</xdr:colOff>
      <xdr:row>669</xdr:row>
      <xdr:rowOff>173775</xdr:rowOff>
    </xdr:to>
    <xdr:sp macro="[0]!GoToOutputTable_Module2SafG" textlink="">
      <xdr:nvSpPr>
        <xdr:cNvPr id="802" name="Flowchart: Process 801"/>
        <xdr:cNvSpPr/>
      </xdr:nvSpPr>
      <xdr:spPr>
        <a:xfrm>
          <a:off x="3248026" y="220246575"/>
          <a:ext cx="16097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mc:AlternateContent xmlns:mc="http://schemas.openxmlformats.org/markup-compatibility/2006">
    <mc:Choice xmlns:a14="http://schemas.microsoft.com/office/drawing/2010/main" Requires="a14">
      <xdr:twoCellAnchor>
        <xdr:from>
          <xdr:col>10</xdr:col>
          <xdr:colOff>9525</xdr:colOff>
          <xdr:row>68</xdr:row>
          <xdr:rowOff>495300</xdr:rowOff>
        </xdr:from>
        <xdr:to>
          <xdr:col>13</xdr:col>
          <xdr:colOff>19050</xdr:colOff>
          <xdr:row>69</xdr:row>
          <xdr:rowOff>238125</xdr:rowOff>
        </xdr:to>
        <xdr:grpSp>
          <xdr:nvGrpSpPr>
            <xdr:cNvPr id="15717" name="Group 1381"/>
            <xdr:cNvGrpSpPr>
              <a:grpSpLocks/>
            </xdr:cNvGrpSpPr>
          </xdr:nvGrpSpPr>
          <xdr:grpSpPr bwMode="auto">
            <a:xfrm>
              <a:off x="7267575" y="23888700"/>
              <a:ext cx="1314450" cy="314325"/>
              <a:chOff x="84772" y="125825"/>
              <a:chExt cx="18360" cy="2520"/>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61</xdr:row>
          <xdr:rowOff>247649</xdr:rowOff>
        </xdr:from>
        <xdr:to>
          <xdr:col>12</xdr:col>
          <xdr:colOff>428627</xdr:colOff>
          <xdr:row>63</xdr:row>
          <xdr:rowOff>4349</xdr:rowOff>
        </xdr:to>
        <xdr:grpSp>
          <xdr:nvGrpSpPr>
            <xdr:cNvPr id="28" name="Group 27"/>
            <xdr:cNvGrpSpPr/>
          </xdr:nvGrpSpPr>
          <xdr:grpSpPr>
            <a:xfrm>
              <a:off x="7267576" y="21183599"/>
              <a:ext cx="1266826" cy="252000"/>
              <a:chOff x="7124701" y="18688049"/>
              <a:chExt cx="1266826" cy="252000"/>
            </a:xfrm>
          </xdr:grpSpPr>
          <xdr:sp macro="" textlink="">
            <xdr:nvSpPr>
              <xdr:cNvPr id="12790" name="Group Box 502" hidden="1">
                <a:extLst>
                  <a:ext uri="{63B3BB69-23CF-44E3-9099-C40C66FF867C}">
                    <a14:compatExt spid="_x0000_s12790"/>
                  </a:ext>
                </a:extLst>
              </xdr:cNvPr>
              <xdr:cNvSpPr/>
            </xdr:nvSpPr>
            <xdr:spPr bwMode="auto">
              <a:xfrm>
                <a:off x="7124701" y="18688049"/>
                <a:ext cx="1266826" cy="252000"/>
              </a:xfrm>
              <a:prstGeom prst="rect">
                <a:avLst/>
              </a:prstGeom>
              <a:noFill/>
              <a:ln w="9525">
                <a:miter lim="800000"/>
                <a:headEnd/>
                <a:tailEnd/>
              </a:ln>
              <a:extLst>
                <a:ext uri="{909E8E84-426E-40DD-AFC4-6F175D3DCCD1}">
                  <a14:hiddenFill>
                    <a:noFill/>
                  </a14:hiddenFill>
                </a:ext>
              </a:extLst>
            </xdr:spPr>
          </xdr:sp>
          <xdr:sp macro="" textlink="">
            <xdr:nvSpPr>
              <xdr:cNvPr id="12810" name="Option Button 522" hidden="1">
                <a:extLst>
                  <a:ext uri="{63B3BB69-23CF-44E3-9099-C40C66FF867C}">
                    <a14:compatExt spid="_x0000_s12810"/>
                  </a:ext>
                </a:extLst>
              </xdr:cNvPr>
              <xdr:cNvSpPr/>
            </xdr:nvSpPr>
            <xdr:spPr bwMode="auto">
              <a:xfrm>
                <a:off x="7215370" y="18745419"/>
                <a:ext cx="168402"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29" name="Option Button 541" hidden="1">
                <a:extLst>
                  <a:ext uri="{63B3BB69-23CF-44E3-9099-C40C66FF867C}">
                    <a14:compatExt spid="_x0000_s12829"/>
                  </a:ext>
                </a:extLst>
              </xdr:cNvPr>
              <xdr:cNvSpPr/>
            </xdr:nvSpPr>
            <xdr:spPr bwMode="auto">
              <a:xfrm>
                <a:off x="7669395" y="18745419"/>
                <a:ext cx="168402"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0" name="Option Button 982" hidden="1">
                <a:extLst>
                  <a:ext uri="{63B3BB69-23CF-44E3-9099-C40C66FF867C}">
                    <a14:compatExt spid="_x0000_s13270"/>
                  </a:ext>
                </a:extLst>
              </xdr:cNvPr>
              <xdr:cNvSpPr/>
            </xdr:nvSpPr>
            <xdr:spPr bwMode="auto">
              <a:xfrm>
                <a:off x="8105775" y="18745261"/>
                <a:ext cx="165100"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63</xdr:row>
          <xdr:rowOff>0</xdr:rowOff>
        </xdr:from>
        <xdr:to>
          <xdr:col>12</xdr:col>
          <xdr:colOff>428625</xdr:colOff>
          <xdr:row>64</xdr:row>
          <xdr:rowOff>7327</xdr:rowOff>
        </xdr:to>
        <xdr:grpSp>
          <xdr:nvGrpSpPr>
            <xdr:cNvPr id="29" name="Group 28"/>
            <xdr:cNvGrpSpPr/>
          </xdr:nvGrpSpPr>
          <xdr:grpSpPr>
            <a:xfrm>
              <a:off x="7267575" y="21431238"/>
              <a:ext cx="1266825" cy="578827"/>
              <a:chOff x="7124700" y="18935637"/>
              <a:chExt cx="1266825" cy="388327"/>
            </a:xfrm>
          </xdr:grpSpPr>
          <xdr:sp macro="" textlink="">
            <xdr:nvSpPr>
              <xdr:cNvPr id="12833" name="Group Box 545" hidden="1">
                <a:extLst>
                  <a:ext uri="{63B3BB69-23CF-44E3-9099-C40C66FF867C}">
                    <a14:compatExt spid="_x0000_s12833"/>
                  </a:ext>
                </a:extLst>
              </xdr:cNvPr>
              <xdr:cNvSpPr/>
            </xdr:nvSpPr>
            <xdr:spPr bwMode="auto">
              <a:xfrm>
                <a:off x="7124700" y="18935637"/>
                <a:ext cx="1266825" cy="388327"/>
              </a:xfrm>
              <a:prstGeom prst="rect">
                <a:avLst/>
              </a:prstGeom>
              <a:noFill/>
              <a:ln w="9525">
                <a:miter lim="800000"/>
                <a:headEnd/>
                <a:tailEnd/>
              </a:ln>
              <a:extLst>
                <a:ext uri="{909E8E84-426E-40DD-AFC4-6F175D3DCCD1}">
                  <a14:hiddenFill>
                    <a:noFill/>
                  </a14:hiddenFill>
                </a:ext>
              </a:extLst>
            </xdr:spPr>
          </xdr:sp>
          <xdr:sp macro="" textlink="">
            <xdr:nvSpPr>
              <xdr:cNvPr id="12834" name="Option Button 546" hidden="1">
                <a:extLst>
                  <a:ext uri="{63B3BB69-23CF-44E3-9099-C40C66FF867C}">
                    <a14:compatExt spid="_x0000_s12834"/>
                  </a:ext>
                </a:extLst>
              </xdr:cNvPr>
              <xdr:cNvSpPr/>
            </xdr:nvSpPr>
            <xdr:spPr bwMode="auto">
              <a:xfrm>
                <a:off x="7215374" y="19009324"/>
                <a:ext cx="168402" cy="25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35" name="Option Button 547" hidden="1">
                <a:extLst>
                  <a:ext uri="{63B3BB69-23CF-44E3-9099-C40C66FF867C}">
                    <a14:compatExt spid="_x0000_s12835"/>
                  </a:ext>
                </a:extLst>
              </xdr:cNvPr>
              <xdr:cNvSpPr/>
            </xdr:nvSpPr>
            <xdr:spPr bwMode="auto">
              <a:xfrm>
                <a:off x="7669395" y="19009324"/>
                <a:ext cx="168402" cy="25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2" name="Option Button 984" hidden="1">
                <a:extLst>
                  <a:ext uri="{63B3BB69-23CF-44E3-9099-C40C66FF867C}">
                    <a14:compatExt spid="_x0000_s13272"/>
                  </a:ext>
                </a:extLst>
              </xdr:cNvPr>
              <xdr:cNvSpPr/>
            </xdr:nvSpPr>
            <xdr:spPr bwMode="auto">
              <a:xfrm>
                <a:off x="8105775" y="19005275"/>
                <a:ext cx="165100" cy="2545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64</xdr:row>
          <xdr:rowOff>7327</xdr:rowOff>
        </xdr:from>
        <xdr:to>
          <xdr:col>12</xdr:col>
          <xdr:colOff>428625</xdr:colOff>
          <xdr:row>65</xdr:row>
          <xdr:rowOff>0</xdr:rowOff>
        </xdr:to>
        <xdr:grpSp>
          <xdr:nvGrpSpPr>
            <xdr:cNvPr id="30" name="Group 29"/>
            <xdr:cNvGrpSpPr/>
          </xdr:nvGrpSpPr>
          <xdr:grpSpPr>
            <a:xfrm>
              <a:off x="7267575" y="22010077"/>
              <a:ext cx="1266825" cy="373673"/>
              <a:chOff x="7124700" y="19324027"/>
              <a:chExt cx="1266825" cy="373673"/>
            </a:xfrm>
          </xdr:grpSpPr>
          <xdr:sp macro="" textlink="">
            <xdr:nvSpPr>
              <xdr:cNvPr id="12836" name="Group Box 548" hidden="1">
                <a:extLst>
                  <a:ext uri="{63B3BB69-23CF-44E3-9099-C40C66FF867C}">
                    <a14:compatExt spid="_x0000_s12836"/>
                  </a:ext>
                </a:extLst>
              </xdr:cNvPr>
              <xdr:cNvSpPr/>
            </xdr:nvSpPr>
            <xdr:spPr bwMode="auto">
              <a:xfrm>
                <a:off x="7124700" y="19324027"/>
                <a:ext cx="1266825" cy="373673"/>
              </a:xfrm>
              <a:prstGeom prst="rect">
                <a:avLst/>
              </a:prstGeom>
              <a:noFill/>
              <a:ln w="9525">
                <a:miter lim="800000"/>
                <a:headEnd/>
                <a:tailEnd/>
              </a:ln>
              <a:extLst>
                <a:ext uri="{909E8E84-426E-40DD-AFC4-6F175D3DCCD1}">
                  <a14:hiddenFill>
                    <a:noFill/>
                  </a14:hiddenFill>
                </a:ext>
              </a:extLst>
            </xdr:spPr>
          </xdr:sp>
          <xdr:sp macro="" textlink="">
            <xdr:nvSpPr>
              <xdr:cNvPr id="12837" name="Option Button 549" hidden="1">
                <a:extLst>
                  <a:ext uri="{63B3BB69-23CF-44E3-9099-C40C66FF867C}">
                    <a14:compatExt spid="_x0000_s12837"/>
                  </a:ext>
                </a:extLst>
              </xdr:cNvPr>
              <xdr:cNvSpPr/>
            </xdr:nvSpPr>
            <xdr:spPr bwMode="auto">
              <a:xfrm>
                <a:off x="7215374" y="19408508"/>
                <a:ext cx="168402" cy="1694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38" name="Option Button 550" hidden="1">
                <a:extLst>
                  <a:ext uri="{63B3BB69-23CF-44E3-9099-C40C66FF867C}">
                    <a14:compatExt spid="_x0000_s12838"/>
                  </a:ext>
                </a:extLst>
              </xdr:cNvPr>
              <xdr:cNvSpPr/>
            </xdr:nvSpPr>
            <xdr:spPr bwMode="auto">
              <a:xfrm>
                <a:off x="7669395" y="19408508"/>
                <a:ext cx="168402" cy="1694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3" name="Option Button 985" hidden="1">
                <a:extLst>
                  <a:ext uri="{63B3BB69-23CF-44E3-9099-C40C66FF867C}">
                    <a14:compatExt spid="_x0000_s13273"/>
                  </a:ext>
                </a:extLst>
              </xdr:cNvPr>
              <xdr:cNvSpPr/>
            </xdr:nvSpPr>
            <xdr:spPr bwMode="auto">
              <a:xfrm>
                <a:off x="8105775" y="19405894"/>
                <a:ext cx="165100" cy="170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64</xdr:row>
          <xdr:rowOff>380999</xdr:rowOff>
        </xdr:from>
        <xdr:to>
          <xdr:col>12</xdr:col>
          <xdr:colOff>428625</xdr:colOff>
          <xdr:row>66</xdr:row>
          <xdr:rowOff>0</xdr:rowOff>
        </xdr:to>
        <xdr:grpSp>
          <xdr:nvGrpSpPr>
            <xdr:cNvPr id="31" name="Group 30"/>
            <xdr:cNvGrpSpPr/>
          </xdr:nvGrpSpPr>
          <xdr:grpSpPr>
            <a:xfrm>
              <a:off x="7267575" y="22383749"/>
              <a:ext cx="1266825" cy="381001"/>
              <a:chOff x="7124700" y="19697699"/>
              <a:chExt cx="1266825" cy="381001"/>
            </a:xfrm>
          </xdr:grpSpPr>
          <xdr:sp macro="" textlink="">
            <xdr:nvSpPr>
              <xdr:cNvPr id="12839" name="Group Box 551" hidden="1">
                <a:extLst>
                  <a:ext uri="{63B3BB69-23CF-44E3-9099-C40C66FF867C}">
                    <a14:compatExt spid="_x0000_s12839"/>
                  </a:ext>
                </a:extLst>
              </xdr:cNvPr>
              <xdr:cNvSpPr/>
            </xdr:nvSpPr>
            <xdr:spPr bwMode="auto">
              <a:xfrm>
                <a:off x="7124700" y="19697699"/>
                <a:ext cx="1266825" cy="381001"/>
              </a:xfrm>
              <a:prstGeom prst="rect">
                <a:avLst/>
              </a:prstGeom>
              <a:noFill/>
              <a:ln w="9525">
                <a:miter lim="800000"/>
                <a:headEnd/>
                <a:tailEnd/>
              </a:ln>
              <a:extLst>
                <a:ext uri="{909E8E84-426E-40DD-AFC4-6F175D3DCCD1}">
                  <a14:hiddenFill>
                    <a:noFill/>
                  </a14:hiddenFill>
                </a:ext>
              </a:extLst>
            </xdr:spPr>
          </xdr:sp>
          <xdr:sp macro="" textlink="">
            <xdr:nvSpPr>
              <xdr:cNvPr id="12840" name="Option Button 552" hidden="1">
                <a:extLst>
                  <a:ext uri="{63B3BB69-23CF-44E3-9099-C40C66FF867C}">
                    <a14:compatExt spid="_x0000_s12840"/>
                  </a:ext>
                </a:extLst>
              </xdr:cNvPr>
              <xdr:cNvSpPr/>
            </xdr:nvSpPr>
            <xdr:spPr bwMode="auto">
              <a:xfrm>
                <a:off x="7215374" y="19783787"/>
                <a:ext cx="168402"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41" name="Option Button 553" hidden="1">
                <a:extLst>
                  <a:ext uri="{63B3BB69-23CF-44E3-9099-C40C66FF867C}">
                    <a14:compatExt spid="_x0000_s12841"/>
                  </a:ext>
                </a:extLst>
              </xdr:cNvPr>
              <xdr:cNvSpPr/>
            </xdr:nvSpPr>
            <xdr:spPr bwMode="auto">
              <a:xfrm>
                <a:off x="7669395" y="19783787"/>
                <a:ext cx="168402"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4" name="Option Button 986" hidden="1">
                <a:extLst>
                  <a:ext uri="{63B3BB69-23CF-44E3-9099-C40C66FF867C}">
                    <a14:compatExt spid="_x0000_s13274"/>
                  </a:ext>
                </a:extLst>
              </xdr:cNvPr>
              <xdr:cNvSpPr/>
            </xdr:nvSpPr>
            <xdr:spPr bwMode="auto">
              <a:xfrm>
                <a:off x="8105775" y="19781122"/>
                <a:ext cx="165100" cy="17380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70</xdr:row>
          <xdr:rowOff>564173</xdr:rowOff>
        </xdr:from>
        <xdr:to>
          <xdr:col>12</xdr:col>
          <xdr:colOff>428625</xdr:colOff>
          <xdr:row>71</xdr:row>
          <xdr:rowOff>361950</xdr:rowOff>
        </xdr:to>
        <xdr:grpSp>
          <xdr:nvGrpSpPr>
            <xdr:cNvPr id="78" name="Group 77"/>
            <xdr:cNvGrpSpPr/>
          </xdr:nvGrpSpPr>
          <xdr:grpSpPr>
            <a:xfrm>
              <a:off x="7267575" y="24910066"/>
              <a:ext cx="1266825" cy="369277"/>
              <a:chOff x="7124700" y="21899872"/>
              <a:chExt cx="1266825" cy="388327"/>
            </a:xfrm>
          </xdr:grpSpPr>
          <xdr:sp macro="" textlink="">
            <xdr:nvSpPr>
              <xdr:cNvPr id="12845" name="Group Box 557" hidden="1">
                <a:extLst>
                  <a:ext uri="{63B3BB69-23CF-44E3-9099-C40C66FF867C}">
                    <a14:compatExt spid="_x0000_s12845"/>
                  </a:ext>
                </a:extLst>
              </xdr:cNvPr>
              <xdr:cNvSpPr/>
            </xdr:nvSpPr>
            <xdr:spPr bwMode="auto">
              <a:xfrm>
                <a:off x="7124700" y="21899872"/>
                <a:ext cx="1266825" cy="388327"/>
              </a:xfrm>
              <a:prstGeom prst="rect">
                <a:avLst/>
              </a:prstGeom>
              <a:noFill/>
              <a:ln w="9525">
                <a:miter lim="800000"/>
                <a:headEnd/>
                <a:tailEnd/>
              </a:ln>
              <a:extLst>
                <a:ext uri="{909E8E84-426E-40DD-AFC4-6F175D3DCCD1}">
                  <a14:hiddenFill>
                    <a:noFill/>
                  </a14:hiddenFill>
                </a:ext>
              </a:extLst>
            </xdr:spPr>
          </xdr:sp>
          <xdr:sp macro="" textlink="">
            <xdr:nvSpPr>
              <xdr:cNvPr id="12846" name="Option Button 558" hidden="1">
                <a:extLst>
                  <a:ext uri="{63B3BB69-23CF-44E3-9099-C40C66FF867C}">
                    <a14:compatExt spid="_x0000_s12846"/>
                  </a:ext>
                </a:extLst>
              </xdr:cNvPr>
              <xdr:cNvSpPr/>
            </xdr:nvSpPr>
            <xdr:spPr bwMode="auto">
              <a:xfrm>
                <a:off x="7215374" y="21954150"/>
                <a:ext cx="168402" cy="2625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47" name="Option Button 559" hidden="1">
                <a:extLst>
                  <a:ext uri="{63B3BB69-23CF-44E3-9099-C40C66FF867C}">
                    <a14:compatExt spid="_x0000_s12847"/>
                  </a:ext>
                </a:extLst>
              </xdr:cNvPr>
              <xdr:cNvSpPr/>
            </xdr:nvSpPr>
            <xdr:spPr bwMode="auto">
              <a:xfrm>
                <a:off x="7669395" y="21954150"/>
                <a:ext cx="168402" cy="2625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6" name="Option Button 988" hidden="1">
                <a:extLst>
                  <a:ext uri="{63B3BB69-23CF-44E3-9099-C40C66FF867C}">
                    <a14:compatExt spid="_x0000_s13276"/>
                  </a:ext>
                </a:extLst>
              </xdr:cNvPr>
              <xdr:cNvSpPr/>
            </xdr:nvSpPr>
            <xdr:spPr bwMode="auto">
              <a:xfrm>
                <a:off x="8105775" y="21953787"/>
                <a:ext cx="165100" cy="2625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69</xdr:row>
          <xdr:rowOff>0</xdr:rowOff>
        </xdr:from>
        <xdr:to>
          <xdr:col>12</xdr:col>
          <xdr:colOff>428625</xdr:colOff>
          <xdr:row>70</xdr:row>
          <xdr:rowOff>7327</xdr:rowOff>
        </xdr:to>
        <xdr:grpSp>
          <xdr:nvGrpSpPr>
            <xdr:cNvPr id="75" name="Group 74"/>
            <xdr:cNvGrpSpPr/>
          </xdr:nvGrpSpPr>
          <xdr:grpSpPr>
            <a:xfrm>
              <a:off x="7267575" y="23964929"/>
              <a:ext cx="1266825" cy="388327"/>
              <a:chOff x="7124700" y="21088506"/>
              <a:chExt cx="1266825" cy="254977"/>
            </a:xfrm>
          </xdr:grpSpPr>
          <xdr:sp macro="" textlink="">
            <xdr:nvSpPr>
              <xdr:cNvPr id="13277" name="Option Button 989" hidden="1">
                <a:extLst>
                  <a:ext uri="{63B3BB69-23CF-44E3-9099-C40C66FF867C}">
                    <a14:compatExt spid="_x0000_s13277"/>
                  </a:ext>
                </a:extLst>
              </xdr:cNvPr>
              <xdr:cNvSpPr/>
            </xdr:nvSpPr>
            <xdr:spPr bwMode="auto">
              <a:xfrm>
                <a:off x="7216784" y="21139958"/>
                <a:ext cx="165100" cy="1601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8" name="Option Button 990" hidden="1">
                <a:extLst>
                  <a:ext uri="{63B3BB69-23CF-44E3-9099-C40C66FF867C}">
                    <a14:compatExt spid="_x0000_s13278"/>
                  </a:ext>
                </a:extLst>
              </xdr:cNvPr>
              <xdr:cNvSpPr/>
            </xdr:nvSpPr>
            <xdr:spPr bwMode="auto">
              <a:xfrm>
                <a:off x="7669395" y="21139958"/>
                <a:ext cx="165100" cy="1601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9" name="Option Button 991" hidden="1">
                <a:extLst>
                  <a:ext uri="{63B3BB69-23CF-44E3-9099-C40C66FF867C}">
                    <a14:compatExt spid="_x0000_s13279"/>
                  </a:ext>
                </a:extLst>
              </xdr:cNvPr>
              <xdr:cNvSpPr/>
            </xdr:nvSpPr>
            <xdr:spPr bwMode="auto">
              <a:xfrm>
                <a:off x="8105775" y="21139958"/>
                <a:ext cx="165100" cy="1601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0" name="Group Box 992" hidden="1">
                <a:extLst>
                  <a:ext uri="{63B3BB69-23CF-44E3-9099-C40C66FF867C}">
                    <a14:compatExt spid="_x0000_s13280"/>
                  </a:ext>
                </a:extLst>
              </xdr:cNvPr>
              <xdr:cNvSpPr/>
            </xdr:nvSpPr>
            <xdr:spPr bwMode="auto">
              <a:xfrm>
                <a:off x="7124700" y="21088506"/>
                <a:ext cx="1266825" cy="254977"/>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163</xdr:row>
          <xdr:rowOff>7327</xdr:rowOff>
        </xdr:from>
        <xdr:to>
          <xdr:col>12</xdr:col>
          <xdr:colOff>438151</xdr:colOff>
          <xdr:row>163</xdr:row>
          <xdr:rowOff>556846</xdr:rowOff>
        </xdr:to>
        <xdr:grpSp>
          <xdr:nvGrpSpPr>
            <xdr:cNvPr id="90" name="Group 89"/>
            <xdr:cNvGrpSpPr/>
          </xdr:nvGrpSpPr>
          <xdr:grpSpPr>
            <a:xfrm>
              <a:off x="7267576" y="54576052"/>
              <a:ext cx="1276350" cy="549519"/>
              <a:chOff x="7124701" y="50908927"/>
              <a:chExt cx="1276350" cy="549519"/>
            </a:xfrm>
          </xdr:grpSpPr>
          <xdr:sp macro="" textlink="">
            <xdr:nvSpPr>
              <xdr:cNvPr id="12857" name="Group Box 569" hidden="1">
                <a:extLst>
                  <a:ext uri="{63B3BB69-23CF-44E3-9099-C40C66FF867C}">
                    <a14:compatExt spid="_x0000_s12857"/>
                  </a:ext>
                </a:extLst>
              </xdr:cNvPr>
              <xdr:cNvSpPr/>
            </xdr:nvSpPr>
            <xdr:spPr bwMode="auto">
              <a:xfrm>
                <a:off x="7124701" y="50908927"/>
                <a:ext cx="1276350" cy="549519"/>
              </a:xfrm>
              <a:prstGeom prst="rect">
                <a:avLst/>
              </a:prstGeom>
              <a:noFill/>
              <a:ln w="9525">
                <a:miter lim="800000"/>
                <a:headEnd/>
                <a:tailEnd/>
              </a:ln>
              <a:extLst>
                <a:ext uri="{909E8E84-426E-40DD-AFC4-6F175D3DCCD1}">
                  <a14:hiddenFill>
                    <a:noFill/>
                  </a14:hiddenFill>
                </a:ext>
              </a:extLst>
            </xdr:spPr>
          </xdr:sp>
          <xdr:sp macro="" textlink="">
            <xdr:nvSpPr>
              <xdr:cNvPr id="12858" name="Option Button 570" hidden="1">
                <a:extLst>
                  <a:ext uri="{63B3BB69-23CF-44E3-9099-C40C66FF867C}">
                    <a14:compatExt spid="_x0000_s12858"/>
                  </a:ext>
                </a:extLst>
              </xdr:cNvPr>
              <xdr:cNvSpPr/>
            </xdr:nvSpPr>
            <xdr:spPr bwMode="auto">
              <a:xfrm>
                <a:off x="7260431" y="51035486"/>
                <a:ext cx="160340" cy="24924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59" name="Option Button 571" hidden="1">
                <a:extLst>
                  <a:ext uri="{63B3BB69-23CF-44E3-9099-C40C66FF867C}">
                    <a14:compatExt spid="_x0000_s12859"/>
                  </a:ext>
                </a:extLst>
              </xdr:cNvPr>
              <xdr:cNvSpPr/>
            </xdr:nvSpPr>
            <xdr:spPr bwMode="auto">
              <a:xfrm>
                <a:off x="7647781" y="51035486"/>
                <a:ext cx="160340" cy="24924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3" name="Option Button 995" hidden="1">
                <a:extLst>
                  <a:ext uri="{63B3BB69-23CF-44E3-9099-C40C66FF867C}">
                    <a14:compatExt spid="_x0000_s13283"/>
                  </a:ext>
                </a:extLst>
              </xdr:cNvPr>
              <xdr:cNvSpPr/>
            </xdr:nvSpPr>
            <xdr:spPr bwMode="auto">
              <a:xfrm>
                <a:off x="8094523" y="51032111"/>
                <a:ext cx="157196" cy="2460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256</xdr:row>
          <xdr:rowOff>0</xdr:rowOff>
        </xdr:from>
        <xdr:to>
          <xdr:col>12</xdr:col>
          <xdr:colOff>428625</xdr:colOff>
          <xdr:row>257</xdr:row>
          <xdr:rowOff>7327</xdr:rowOff>
        </xdr:to>
        <xdr:grpSp>
          <xdr:nvGrpSpPr>
            <xdr:cNvPr id="91" name="Group 90"/>
            <xdr:cNvGrpSpPr/>
          </xdr:nvGrpSpPr>
          <xdr:grpSpPr>
            <a:xfrm>
              <a:off x="7258050" y="86248875"/>
              <a:ext cx="1276350" cy="388327"/>
              <a:chOff x="7115175" y="80934023"/>
              <a:chExt cx="1276350" cy="388327"/>
            </a:xfrm>
          </xdr:grpSpPr>
          <xdr:sp macro="" textlink="">
            <xdr:nvSpPr>
              <xdr:cNvPr id="12866" name="Group Box 578" hidden="1">
                <a:extLst>
                  <a:ext uri="{63B3BB69-23CF-44E3-9099-C40C66FF867C}">
                    <a14:compatExt spid="_x0000_s12866"/>
                  </a:ext>
                </a:extLst>
              </xdr:cNvPr>
              <xdr:cNvSpPr/>
            </xdr:nvSpPr>
            <xdr:spPr bwMode="auto">
              <a:xfrm>
                <a:off x="7115175" y="80934023"/>
                <a:ext cx="1276350" cy="388327"/>
              </a:xfrm>
              <a:prstGeom prst="rect">
                <a:avLst/>
              </a:prstGeom>
              <a:noFill/>
              <a:ln w="9525">
                <a:miter lim="800000"/>
                <a:headEnd/>
                <a:tailEnd/>
              </a:ln>
              <a:extLst>
                <a:ext uri="{909E8E84-426E-40DD-AFC4-6F175D3DCCD1}">
                  <a14:hiddenFill>
                    <a:noFill/>
                  </a14:hiddenFill>
                </a:ext>
              </a:extLst>
            </xdr:spPr>
          </xdr:sp>
          <xdr:sp macro="" textlink="">
            <xdr:nvSpPr>
              <xdr:cNvPr id="12867" name="Option Button 579" hidden="1">
                <a:extLst>
                  <a:ext uri="{63B3BB69-23CF-44E3-9099-C40C66FF867C}">
                    <a14:compatExt spid="_x0000_s12867"/>
                  </a:ext>
                </a:extLst>
              </xdr:cNvPr>
              <xdr:cNvSpPr/>
            </xdr:nvSpPr>
            <xdr:spPr bwMode="auto">
              <a:xfrm>
                <a:off x="7246416" y="81023371"/>
                <a:ext cx="157334" cy="176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68" name="Option Button 580" hidden="1">
                <a:extLst>
                  <a:ext uri="{63B3BB69-23CF-44E3-9099-C40C66FF867C}">
                    <a14:compatExt spid="_x0000_s12868"/>
                  </a:ext>
                </a:extLst>
              </xdr:cNvPr>
              <xdr:cNvSpPr/>
            </xdr:nvSpPr>
            <xdr:spPr bwMode="auto">
              <a:xfrm>
                <a:off x="7670737" y="81023371"/>
                <a:ext cx="157334" cy="176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4" name="Option Button 996" hidden="1">
                <a:extLst>
                  <a:ext uri="{63B3BB69-23CF-44E3-9099-C40C66FF867C}">
                    <a14:compatExt spid="_x0000_s13284"/>
                  </a:ext>
                </a:extLst>
              </xdr:cNvPr>
              <xdr:cNvSpPr/>
            </xdr:nvSpPr>
            <xdr:spPr bwMode="auto">
              <a:xfrm>
                <a:off x="8088755" y="81020984"/>
                <a:ext cx="156432" cy="17385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2930</xdr:colOff>
          <xdr:row>257</xdr:row>
          <xdr:rowOff>7327</xdr:rowOff>
        </xdr:from>
        <xdr:to>
          <xdr:col>12</xdr:col>
          <xdr:colOff>429375</xdr:colOff>
          <xdr:row>258</xdr:row>
          <xdr:rowOff>7327</xdr:rowOff>
        </xdr:to>
        <xdr:grpSp>
          <xdr:nvGrpSpPr>
            <xdr:cNvPr id="92" name="Group 91"/>
            <xdr:cNvGrpSpPr/>
          </xdr:nvGrpSpPr>
          <xdr:grpSpPr>
            <a:xfrm>
              <a:off x="7260980" y="86637202"/>
              <a:ext cx="1274170" cy="381000"/>
              <a:chOff x="7118105" y="81322252"/>
              <a:chExt cx="1274170" cy="381000"/>
            </a:xfrm>
          </xdr:grpSpPr>
          <xdr:sp macro="" textlink="">
            <xdr:nvSpPr>
              <xdr:cNvPr id="12863" name="Group Box 575" hidden="1">
                <a:extLst>
                  <a:ext uri="{63B3BB69-23CF-44E3-9099-C40C66FF867C}">
                    <a14:compatExt spid="_x0000_s12863"/>
                  </a:ext>
                </a:extLst>
              </xdr:cNvPr>
              <xdr:cNvSpPr/>
            </xdr:nvSpPr>
            <xdr:spPr bwMode="auto">
              <a:xfrm>
                <a:off x="7118105" y="81322252"/>
                <a:ext cx="1274170" cy="381000"/>
              </a:xfrm>
              <a:prstGeom prst="rect">
                <a:avLst/>
              </a:prstGeom>
              <a:noFill/>
              <a:ln w="9525">
                <a:miter lim="800000"/>
                <a:headEnd/>
                <a:tailEnd/>
              </a:ln>
              <a:extLst>
                <a:ext uri="{909E8E84-426E-40DD-AFC4-6F175D3DCCD1}">
                  <a14:hiddenFill>
                    <a:noFill/>
                  </a14:hiddenFill>
                </a:ext>
              </a:extLst>
            </xdr:spPr>
          </xdr:sp>
          <xdr:sp macro="" textlink="">
            <xdr:nvSpPr>
              <xdr:cNvPr id="12864" name="Option Button 576" hidden="1">
                <a:extLst>
                  <a:ext uri="{63B3BB69-23CF-44E3-9099-C40C66FF867C}">
                    <a14:compatExt spid="_x0000_s12864"/>
                  </a:ext>
                </a:extLst>
              </xdr:cNvPr>
              <xdr:cNvSpPr/>
            </xdr:nvSpPr>
            <xdr:spPr bwMode="auto">
              <a:xfrm>
                <a:off x="7249805" y="81408503"/>
                <a:ext cx="1576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65" name="Option Button 577" hidden="1">
                <a:extLst>
                  <a:ext uri="{63B3BB69-23CF-44E3-9099-C40C66FF867C}">
                    <a14:compatExt spid="_x0000_s12865"/>
                  </a:ext>
                </a:extLst>
              </xdr:cNvPr>
              <xdr:cNvSpPr/>
            </xdr:nvSpPr>
            <xdr:spPr bwMode="auto">
              <a:xfrm>
                <a:off x="7675212" y="81408503"/>
                <a:ext cx="1576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5" name="Option Button 997" hidden="1">
                <a:extLst>
                  <a:ext uri="{63B3BB69-23CF-44E3-9099-C40C66FF867C}">
                    <a14:compatExt spid="_x0000_s13285"/>
                  </a:ext>
                </a:extLst>
              </xdr:cNvPr>
              <xdr:cNvSpPr/>
            </xdr:nvSpPr>
            <xdr:spPr bwMode="auto">
              <a:xfrm>
                <a:off x="8094340" y="81406342"/>
                <a:ext cx="156736" cy="17361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257</xdr:row>
          <xdr:rowOff>380999</xdr:rowOff>
        </xdr:from>
        <xdr:to>
          <xdr:col>12</xdr:col>
          <xdr:colOff>428624</xdr:colOff>
          <xdr:row>259</xdr:row>
          <xdr:rowOff>9974</xdr:rowOff>
        </xdr:to>
        <xdr:grpSp>
          <xdr:nvGrpSpPr>
            <xdr:cNvPr id="93" name="Group 92"/>
            <xdr:cNvGrpSpPr/>
          </xdr:nvGrpSpPr>
          <xdr:grpSpPr>
            <a:xfrm>
              <a:off x="7258049" y="87010874"/>
              <a:ext cx="1276350" cy="581475"/>
              <a:chOff x="7115174" y="81695648"/>
              <a:chExt cx="1276350" cy="581475"/>
            </a:xfrm>
          </xdr:grpSpPr>
          <xdr:sp macro="" textlink="">
            <xdr:nvSpPr>
              <xdr:cNvPr id="12869" name="Group Box 581" hidden="1">
                <a:extLst>
                  <a:ext uri="{63B3BB69-23CF-44E3-9099-C40C66FF867C}">
                    <a14:compatExt spid="_x0000_s12869"/>
                  </a:ext>
                </a:extLst>
              </xdr:cNvPr>
              <xdr:cNvSpPr/>
            </xdr:nvSpPr>
            <xdr:spPr bwMode="auto">
              <a:xfrm>
                <a:off x="7115174" y="81695648"/>
                <a:ext cx="1276350" cy="581475"/>
              </a:xfrm>
              <a:prstGeom prst="rect">
                <a:avLst/>
              </a:prstGeom>
              <a:noFill/>
              <a:ln w="9525">
                <a:miter lim="800000"/>
                <a:headEnd/>
                <a:tailEnd/>
              </a:ln>
              <a:extLst>
                <a:ext uri="{909E8E84-426E-40DD-AFC4-6F175D3DCCD1}">
                  <a14:hiddenFill>
                    <a:noFill/>
                  </a14:hiddenFill>
                </a:ext>
              </a:extLst>
            </xdr:spPr>
          </xdr:sp>
          <xdr:sp macro="" textlink="">
            <xdr:nvSpPr>
              <xdr:cNvPr id="12870" name="Option Button 582" hidden="1">
                <a:extLst>
                  <a:ext uri="{63B3BB69-23CF-44E3-9099-C40C66FF867C}">
                    <a14:compatExt spid="_x0000_s12870"/>
                  </a:ext>
                </a:extLst>
              </xdr:cNvPr>
              <xdr:cNvSpPr/>
            </xdr:nvSpPr>
            <xdr:spPr bwMode="auto">
              <a:xfrm>
                <a:off x="7247249" y="81829430"/>
                <a:ext cx="157911" cy="2637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71" name="Option Button 583" hidden="1">
                <a:extLst>
                  <a:ext uri="{63B3BB69-23CF-44E3-9099-C40C66FF867C}">
                    <a14:compatExt spid="_x0000_s12871"/>
                  </a:ext>
                </a:extLst>
              </xdr:cNvPr>
              <xdr:cNvSpPr/>
            </xdr:nvSpPr>
            <xdr:spPr bwMode="auto">
              <a:xfrm>
                <a:off x="7673613" y="81829430"/>
                <a:ext cx="157911" cy="2637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6" name="Option Button 998" hidden="1">
                <a:extLst>
                  <a:ext uri="{63B3BB69-23CF-44E3-9099-C40C66FF867C}">
                    <a14:compatExt spid="_x0000_s13286"/>
                  </a:ext>
                </a:extLst>
              </xdr:cNvPr>
              <xdr:cNvSpPr/>
            </xdr:nvSpPr>
            <xdr:spPr bwMode="auto">
              <a:xfrm>
                <a:off x="8093720" y="81824876"/>
                <a:ext cx="157005" cy="2689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259</xdr:row>
          <xdr:rowOff>0</xdr:rowOff>
        </xdr:from>
        <xdr:to>
          <xdr:col>12</xdr:col>
          <xdr:colOff>428624</xdr:colOff>
          <xdr:row>260</xdr:row>
          <xdr:rowOff>7650</xdr:rowOff>
        </xdr:to>
        <xdr:grpSp>
          <xdr:nvGrpSpPr>
            <xdr:cNvPr id="94" name="Group 93"/>
            <xdr:cNvGrpSpPr/>
          </xdr:nvGrpSpPr>
          <xdr:grpSpPr>
            <a:xfrm>
              <a:off x="7258049" y="87582375"/>
              <a:ext cx="1276350" cy="579150"/>
              <a:chOff x="7115174" y="82267425"/>
              <a:chExt cx="1276350" cy="579150"/>
            </a:xfrm>
          </xdr:grpSpPr>
          <xdr:sp macro="" textlink="">
            <xdr:nvSpPr>
              <xdr:cNvPr id="12872" name="Group Box 584" hidden="1">
                <a:extLst>
                  <a:ext uri="{63B3BB69-23CF-44E3-9099-C40C66FF867C}">
                    <a14:compatExt spid="_x0000_s12872"/>
                  </a:ext>
                </a:extLst>
              </xdr:cNvPr>
              <xdr:cNvSpPr/>
            </xdr:nvSpPr>
            <xdr:spPr bwMode="auto">
              <a:xfrm>
                <a:off x="7115174" y="82267425"/>
                <a:ext cx="1276350" cy="579150"/>
              </a:xfrm>
              <a:prstGeom prst="rect">
                <a:avLst/>
              </a:prstGeom>
              <a:noFill/>
              <a:ln w="9525">
                <a:miter lim="800000"/>
                <a:headEnd/>
                <a:tailEnd/>
              </a:ln>
              <a:extLst>
                <a:ext uri="{909E8E84-426E-40DD-AFC4-6F175D3DCCD1}">
                  <a14:hiddenFill>
                    <a:noFill/>
                  </a14:hiddenFill>
                </a:ext>
              </a:extLst>
            </xdr:spPr>
          </xdr:sp>
          <xdr:sp macro="" textlink="">
            <xdr:nvSpPr>
              <xdr:cNvPr id="12873" name="Option Button 585" hidden="1">
                <a:extLst>
                  <a:ext uri="{63B3BB69-23CF-44E3-9099-C40C66FF867C}">
                    <a14:compatExt spid="_x0000_s12873"/>
                  </a:ext>
                </a:extLst>
              </xdr:cNvPr>
              <xdr:cNvSpPr/>
            </xdr:nvSpPr>
            <xdr:spPr bwMode="auto">
              <a:xfrm>
                <a:off x="7247249" y="82401265"/>
                <a:ext cx="157911" cy="2626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74" name="Option Button 586" hidden="1">
                <a:extLst>
                  <a:ext uri="{63B3BB69-23CF-44E3-9099-C40C66FF867C}">
                    <a14:compatExt spid="_x0000_s12874"/>
                  </a:ext>
                </a:extLst>
              </xdr:cNvPr>
              <xdr:cNvSpPr/>
            </xdr:nvSpPr>
            <xdr:spPr bwMode="auto">
              <a:xfrm>
                <a:off x="7673613" y="82401265"/>
                <a:ext cx="157911" cy="2626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7" name="Option Button 999" hidden="1">
                <a:extLst>
                  <a:ext uri="{63B3BB69-23CF-44E3-9099-C40C66FF867C}">
                    <a14:compatExt spid="_x0000_s13287"/>
                  </a:ext>
                </a:extLst>
              </xdr:cNvPr>
              <xdr:cNvSpPr/>
            </xdr:nvSpPr>
            <xdr:spPr bwMode="auto">
              <a:xfrm>
                <a:off x="8093720" y="82397705"/>
                <a:ext cx="157005" cy="2592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260</xdr:row>
          <xdr:rowOff>0</xdr:rowOff>
        </xdr:from>
        <xdr:to>
          <xdr:col>12</xdr:col>
          <xdr:colOff>428624</xdr:colOff>
          <xdr:row>261</xdr:row>
          <xdr:rowOff>4350</xdr:rowOff>
        </xdr:to>
        <xdr:grpSp>
          <xdr:nvGrpSpPr>
            <xdr:cNvPr id="95" name="Group 94"/>
            <xdr:cNvGrpSpPr/>
          </xdr:nvGrpSpPr>
          <xdr:grpSpPr>
            <a:xfrm>
              <a:off x="7258049" y="88153875"/>
              <a:ext cx="1276350" cy="385350"/>
              <a:chOff x="7115174" y="82838925"/>
              <a:chExt cx="1276350" cy="385350"/>
            </a:xfrm>
          </xdr:grpSpPr>
          <xdr:sp macro="" textlink="">
            <xdr:nvSpPr>
              <xdr:cNvPr id="12875" name="Group Box 587" hidden="1">
                <a:extLst>
                  <a:ext uri="{63B3BB69-23CF-44E3-9099-C40C66FF867C}">
                    <a14:compatExt spid="_x0000_s12875"/>
                  </a:ext>
                </a:extLst>
              </xdr:cNvPr>
              <xdr:cNvSpPr/>
            </xdr:nvSpPr>
            <xdr:spPr bwMode="auto">
              <a:xfrm>
                <a:off x="7115174" y="82838925"/>
                <a:ext cx="1276350" cy="385350"/>
              </a:xfrm>
              <a:prstGeom prst="rect">
                <a:avLst/>
              </a:prstGeom>
              <a:noFill/>
              <a:ln w="9525">
                <a:miter lim="800000"/>
                <a:headEnd/>
                <a:tailEnd/>
              </a:ln>
              <a:extLst>
                <a:ext uri="{909E8E84-426E-40DD-AFC4-6F175D3DCCD1}">
                  <a14:hiddenFill>
                    <a:noFill/>
                  </a14:hiddenFill>
                </a:ext>
              </a:extLst>
            </xdr:spPr>
          </xdr:sp>
          <xdr:sp macro="" textlink="">
            <xdr:nvSpPr>
              <xdr:cNvPr id="12876" name="Option Button 588" hidden="1">
                <a:extLst>
                  <a:ext uri="{63B3BB69-23CF-44E3-9099-C40C66FF867C}">
                    <a14:compatExt spid="_x0000_s12876"/>
                  </a:ext>
                </a:extLst>
              </xdr:cNvPr>
              <xdr:cNvSpPr/>
            </xdr:nvSpPr>
            <xdr:spPr bwMode="auto">
              <a:xfrm>
                <a:off x="7247249" y="82926180"/>
                <a:ext cx="157911" cy="17478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77" name="Option Button 589" hidden="1">
                <a:extLst>
                  <a:ext uri="{63B3BB69-23CF-44E3-9099-C40C66FF867C}">
                    <a14:compatExt spid="_x0000_s12877"/>
                  </a:ext>
                </a:extLst>
              </xdr:cNvPr>
              <xdr:cNvSpPr/>
            </xdr:nvSpPr>
            <xdr:spPr bwMode="auto">
              <a:xfrm>
                <a:off x="7673613" y="82926180"/>
                <a:ext cx="157911" cy="17478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8" name="Option Button 1000" hidden="1">
                <a:extLst>
                  <a:ext uri="{63B3BB69-23CF-44E3-9099-C40C66FF867C}">
                    <a14:compatExt spid="_x0000_s13288"/>
                  </a:ext>
                </a:extLst>
              </xdr:cNvPr>
              <xdr:cNvSpPr/>
            </xdr:nvSpPr>
            <xdr:spPr bwMode="auto">
              <a:xfrm>
                <a:off x="8093720" y="82925558"/>
                <a:ext cx="157005" cy="17300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261</xdr:row>
          <xdr:rowOff>0</xdr:rowOff>
        </xdr:from>
        <xdr:to>
          <xdr:col>12</xdr:col>
          <xdr:colOff>428625</xdr:colOff>
          <xdr:row>262</xdr:row>
          <xdr:rowOff>450</xdr:rowOff>
        </xdr:to>
        <xdr:grpSp>
          <xdr:nvGrpSpPr>
            <xdr:cNvPr id="128" name="Group 127"/>
            <xdr:cNvGrpSpPr/>
          </xdr:nvGrpSpPr>
          <xdr:grpSpPr>
            <a:xfrm>
              <a:off x="7258050" y="88534875"/>
              <a:ext cx="1276350" cy="381450"/>
              <a:chOff x="7115175" y="83219925"/>
              <a:chExt cx="1276350" cy="381450"/>
            </a:xfrm>
          </xdr:grpSpPr>
          <xdr:sp macro="" textlink="">
            <xdr:nvSpPr>
              <xdr:cNvPr id="12878" name="Group Box 590" hidden="1">
                <a:extLst>
                  <a:ext uri="{63B3BB69-23CF-44E3-9099-C40C66FF867C}">
                    <a14:compatExt spid="_x0000_s12878"/>
                  </a:ext>
                </a:extLst>
              </xdr:cNvPr>
              <xdr:cNvSpPr/>
            </xdr:nvSpPr>
            <xdr:spPr bwMode="auto">
              <a:xfrm>
                <a:off x="7115175" y="83219925"/>
                <a:ext cx="1276350" cy="381450"/>
              </a:xfrm>
              <a:prstGeom prst="rect">
                <a:avLst/>
              </a:prstGeom>
              <a:noFill/>
              <a:ln w="9525">
                <a:miter lim="800000"/>
                <a:headEnd/>
                <a:tailEnd/>
              </a:ln>
              <a:extLst>
                <a:ext uri="{909E8E84-426E-40DD-AFC4-6F175D3DCCD1}">
                  <a14:hiddenFill>
                    <a:noFill/>
                  </a14:hiddenFill>
                </a:ext>
              </a:extLst>
            </xdr:spPr>
          </xdr:sp>
          <xdr:sp macro="" textlink="">
            <xdr:nvSpPr>
              <xdr:cNvPr id="12879" name="Option Button 591" hidden="1">
                <a:extLst>
                  <a:ext uri="{63B3BB69-23CF-44E3-9099-C40C66FF867C}">
                    <a14:compatExt spid="_x0000_s12879"/>
                  </a:ext>
                </a:extLst>
              </xdr:cNvPr>
              <xdr:cNvSpPr/>
            </xdr:nvSpPr>
            <xdr:spPr bwMode="auto">
              <a:xfrm>
                <a:off x="7247267" y="83307722"/>
                <a:ext cx="157911" cy="17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80" name="Option Button 592" hidden="1">
                <a:extLst>
                  <a:ext uri="{63B3BB69-23CF-44E3-9099-C40C66FF867C}">
                    <a14:compatExt spid="_x0000_s12880"/>
                  </a:ext>
                </a:extLst>
              </xdr:cNvPr>
              <xdr:cNvSpPr/>
            </xdr:nvSpPr>
            <xdr:spPr bwMode="auto">
              <a:xfrm>
                <a:off x="7673632" y="83307722"/>
                <a:ext cx="157911" cy="17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9" name="Option Button 1001" hidden="1">
                <a:extLst>
                  <a:ext uri="{63B3BB69-23CF-44E3-9099-C40C66FF867C}">
                    <a14:compatExt spid="_x0000_s13289"/>
                  </a:ext>
                </a:extLst>
              </xdr:cNvPr>
              <xdr:cNvSpPr/>
            </xdr:nvSpPr>
            <xdr:spPr bwMode="auto">
              <a:xfrm>
                <a:off x="8093739" y="83304729"/>
                <a:ext cx="157005" cy="17644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262</xdr:row>
          <xdr:rowOff>0</xdr:rowOff>
        </xdr:from>
        <xdr:to>
          <xdr:col>12</xdr:col>
          <xdr:colOff>428624</xdr:colOff>
          <xdr:row>263</xdr:row>
          <xdr:rowOff>450</xdr:rowOff>
        </xdr:to>
        <xdr:grpSp>
          <xdr:nvGrpSpPr>
            <xdr:cNvPr id="129" name="Group 128"/>
            <xdr:cNvGrpSpPr/>
          </xdr:nvGrpSpPr>
          <xdr:grpSpPr>
            <a:xfrm>
              <a:off x="7258049" y="88915875"/>
              <a:ext cx="1276350" cy="381450"/>
              <a:chOff x="7115174" y="83600925"/>
              <a:chExt cx="1276350" cy="381450"/>
            </a:xfrm>
          </xdr:grpSpPr>
          <xdr:sp macro="" textlink="">
            <xdr:nvSpPr>
              <xdr:cNvPr id="12881" name="Group Box 593" hidden="1">
                <a:extLst>
                  <a:ext uri="{63B3BB69-23CF-44E3-9099-C40C66FF867C}">
                    <a14:compatExt spid="_x0000_s12881"/>
                  </a:ext>
                </a:extLst>
              </xdr:cNvPr>
              <xdr:cNvSpPr/>
            </xdr:nvSpPr>
            <xdr:spPr bwMode="auto">
              <a:xfrm>
                <a:off x="7115174" y="83600925"/>
                <a:ext cx="1276350" cy="381450"/>
              </a:xfrm>
              <a:prstGeom prst="rect">
                <a:avLst/>
              </a:prstGeom>
              <a:noFill/>
              <a:ln w="9525">
                <a:miter lim="800000"/>
                <a:headEnd/>
                <a:tailEnd/>
              </a:ln>
              <a:extLst>
                <a:ext uri="{909E8E84-426E-40DD-AFC4-6F175D3DCCD1}">
                  <a14:hiddenFill>
                    <a:noFill/>
                  </a14:hiddenFill>
                </a:ext>
              </a:extLst>
            </xdr:spPr>
          </xdr:sp>
          <xdr:sp macro="" textlink="">
            <xdr:nvSpPr>
              <xdr:cNvPr id="12882" name="Option Button 594" hidden="1">
                <a:extLst>
                  <a:ext uri="{63B3BB69-23CF-44E3-9099-C40C66FF867C}">
                    <a14:compatExt spid="_x0000_s12882"/>
                  </a:ext>
                </a:extLst>
              </xdr:cNvPr>
              <xdr:cNvSpPr/>
            </xdr:nvSpPr>
            <xdr:spPr bwMode="auto">
              <a:xfrm>
                <a:off x="7247249" y="83688725"/>
                <a:ext cx="157911" cy="17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83" name="Option Button 595" hidden="1">
                <a:extLst>
                  <a:ext uri="{63B3BB69-23CF-44E3-9099-C40C66FF867C}">
                    <a14:compatExt spid="_x0000_s12883"/>
                  </a:ext>
                </a:extLst>
              </xdr:cNvPr>
              <xdr:cNvSpPr/>
            </xdr:nvSpPr>
            <xdr:spPr bwMode="auto">
              <a:xfrm>
                <a:off x="7673613" y="83688725"/>
                <a:ext cx="157911" cy="17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90" name="Option Button 1002" hidden="1">
                <a:extLst>
                  <a:ext uri="{63B3BB69-23CF-44E3-9099-C40C66FF867C}">
                    <a14:compatExt spid="_x0000_s13290"/>
                  </a:ext>
                </a:extLst>
              </xdr:cNvPr>
              <xdr:cNvSpPr/>
            </xdr:nvSpPr>
            <xdr:spPr bwMode="auto">
              <a:xfrm>
                <a:off x="8093720" y="83685731"/>
                <a:ext cx="157005" cy="17644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263</xdr:row>
          <xdr:rowOff>0</xdr:rowOff>
        </xdr:from>
        <xdr:to>
          <xdr:col>12</xdr:col>
          <xdr:colOff>428624</xdr:colOff>
          <xdr:row>264</xdr:row>
          <xdr:rowOff>450</xdr:rowOff>
        </xdr:to>
        <xdr:grpSp>
          <xdr:nvGrpSpPr>
            <xdr:cNvPr id="130" name="Group 129"/>
            <xdr:cNvGrpSpPr/>
          </xdr:nvGrpSpPr>
          <xdr:grpSpPr>
            <a:xfrm>
              <a:off x="7258049" y="89296875"/>
              <a:ext cx="1276350" cy="571950"/>
              <a:chOff x="7115174" y="83981925"/>
              <a:chExt cx="1276350" cy="571950"/>
            </a:xfrm>
          </xdr:grpSpPr>
          <xdr:sp macro="" textlink="">
            <xdr:nvSpPr>
              <xdr:cNvPr id="12884" name="Group Box 596" hidden="1">
                <a:extLst>
                  <a:ext uri="{63B3BB69-23CF-44E3-9099-C40C66FF867C}">
                    <a14:compatExt spid="_x0000_s12884"/>
                  </a:ext>
                </a:extLst>
              </xdr:cNvPr>
              <xdr:cNvSpPr/>
            </xdr:nvSpPr>
            <xdr:spPr bwMode="auto">
              <a:xfrm>
                <a:off x="7115174" y="83981925"/>
                <a:ext cx="1276350" cy="571950"/>
              </a:xfrm>
              <a:prstGeom prst="rect">
                <a:avLst/>
              </a:prstGeom>
              <a:noFill/>
              <a:ln w="9525">
                <a:miter lim="800000"/>
                <a:headEnd/>
                <a:tailEnd/>
              </a:ln>
              <a:extLst>
                <a:ext uri="{909E8E84-426E-40DD-AFC4-6F175D3DCCD1}">
                  <a14:hiddenFill>
                    <a:noFill/>
                  </a14:hiddenFill>
                </a:ext>
              </a:extLst>
            </xdr:spPr>
          </xdr:sp>
          <xdr:sp macro="" textlink="">
            <xdr:nvSpPr>
              <xdr:cNvPr id="12885" name="Option Button 597" hidden="1">
                <a:extLst>
                  <a:ext uri="{63B3BB69-23CF-44E3-9099-C40C66FF867C}">
                    <a14:compatExt spid="_x0000_s12885"/>
                  </a:ext>
                </a:extLst>
              </xdr:cNvPr>
              <xdr:cNvSpPr/>
            </xdr:nvSpPr>
            <xdr:spPr bwMode="auto">
              <a:xfrm>
                <a:off x="7247249" y="84113075"/>
                <a:ext cx="157911" cy="2594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86" name="Option Button 598" hidden="1">
                <a:extLst>
                  <a:ext uri="{63B3BB69-23CF-44E3-9099-C40C66FF867C}">
                    <a14:compatExt spid="_x0000_s12886"/>
                  </a:ext>
                </a:extLst>
              </xdr:cNvPr>
              <xdr:cNvSpPr/>
            </xdr:nvSpPr>
            <xdr:spPr bwMode="auto">
              <a:xfrm>
                <a:off x="7673613" y="84113075"/>
                <a:ext cx="157911" cy="2594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91" name="Option Button 1003" hidden="1">
                <a:extLst>
                  <a:ext uri="{63B3BB69-23CF-44E3-9099-C40C66FF867C}">
                    <a14:compatExt spid="_x0000_s13291"/>
                  </a:ext>
                </a:extLst>
              </xdr:cNvPr>
              <xdr:cNvSpPr/>
            </xdr:nvSpPr>
            <xdr:spPr bwMode="auto">
              <a:xfrm>
                <a:off x="8093720" y="84108585"/>
                <a:ext cx="157005" cy="2645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263</xdr:row>
          <xdr:rowOff>564173</xdr:rowOff>
        </xdr:from>
        <xdr:to>
          <xdr:col>12</xdr:col>
          <xdr:colOff>431059</xdr:colOff>
          <xdr:row>265</xdr:row>
          <xdr:rowOff>450</xdr:rowOff>
        </xdr:to>
        <xdr:grpSp>
          <xdr:nvGrpSpPr>
            <xdr:cNvPr id="131" name="Group 130"/>
            <xdr:cNvGrpSpPr/>
          </xdr:nvGrpSpPr>
          <xdr:grpSpPr>
            <a:xfrm>
              <a:off x="7267575" y="89861048"/>
              <a:ext cx="1269259" cy="388777"/>
              <a:chOff x="7124700" y="84546098"/>
              <a:chExt cx="1269259" cy="388777"/>
            </a:xfrm>
          </xdr:grpSpPr>
          <xdr:sp macro="" textlink="">
            <xdr:nvSpPr>
              <xdr:cNvPr id="12887" name="Group Box 599" hidden="1">
                <a:extLst>
                  <a:ext uri="{63B3BB69-23CF-44E3-9099-C40C66FF867C}">
                    <a14:compatExt spid="_x0000_s12887"/>
                  </a:ext>
                </a:extLst>
              </xdr:cNvPr>
              <xdr:cNvSpPr/>
            </xdr:nvSpPr>
            <xdr:spPr bwMode="auto">
              <a:xfrm>
                <a:off x="7124700" y="84546098"/>
                <a:ext cx="1269259" cy="388777"/>
              </a:xfrm>
              <a:prstGeom prst="rect">
                <a:avLst/>
              </a:prstGeom>
              <a:noFill/>
              <a:ln w="9525">
                <a:miter lim="800000"/>
                <a:headEnd/>
                <a:tailEnd/>
              </a:ln>
              <a:extLst>
                <a:ext uri="{909E8E84-426E-40DD-AFC4-6F175D3DCCD1}">
                  <a14:hiddenFill>
                    <a:noFill/>
                  </a14:hiddenFill>
                </a:ext>
              </a:extLst>
            </xdr:spPr>
          </xdr:sp>
          <xdr:sp macro="" textlink="">
            <xdr:nvSpPr>
              <xdr:cNvPr id="12888" name="Option Button 600" hidden="1">
                <a:extLst>
                  <a:ext uri="{63B3BB69-23CF-44E3-9099-C40C66FF867C}">
                    <a14:compatExt spid="_x0000_s12888"/>
                  </a:ext>
                </a:extLst>
              </xdr:cNvPr>
              <xdr:cNvSpPr/>
            </xdr:nvSpPr>
            <xdr:spPr bwMode="auto">
              <a:xfrm>
                <a:off x="7250071" y="84635385"/>
                <a:ext cx="157611" cy="17633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89" name="Option Button 601" hidden="1">
                <a:extLst>
                  <a:ext uri="{63B3BB69-23CF-44E3-9099-C40C66FF867C}">
                    <a14:compatExt spid="_x0000_s12889"/>
                  </a:ext>
                </a:extLst>
              </xdr:cNvPr>
              <xdr:cNvSpPr/>
            </xdr:nvSpPr>
            <xdr:spPr bwMode="auto">
              <a:xfrm>
                <a:off x="7675372" y="84635385"/>
                <a:ext cx="157611" cy="17633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92" name="Option Button 1004" hidden="1">
                <a:extLst>
                  <a:ext uri="{63B3BB69-23CF-44E3-9099-C40C66FF867C}">
                    <a14:compatExt spid="_x0000_s13292"/>
                  </a:ext>
                </a:extLst>
              </xdr:cNvPr>
              <xdr:cNvSpPr/>
            </xdr:nvSpPr>
            <xdr:spPr bwMode="auto">
              <a:xfrm>
                <a:off x="8094391" y="84632333"/>
                <a:ext cx="156707" cy="17983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2931</xdr:colOff>
          <xdr:row>265</xdr:row>
          <xdr:rowOff>0</xdr:rowOff>
        </xdr:from>
        <xdr:to>
          <xdr:col>12</xdr:col>
          <xdr:colOff>431010</xdr:colOff>
          <xdr:row>265</xdr:row>
          <xdr:rowOff>352425</xdr:rowOff>
        </xdr:to>
        <xdr:grpSp>
          <xdr:nvGrpSpPr>
            <xdr:cNvPr id="132" name="Group 131"/>
            <xdr:cNvGrpSpPr/>
          </xdr:nvGrpSpPr>
          <xdr:grpSpPr>
            <a:xfrm>
              <a:off x="7260981" y="90249468"/>
              <a:ext cx="1275804" cy="352425"/>
              <a:chOff x="7118106" y="84938493"/>
              <a:chExt cx="1275804" cy="371474"/>
            </a:xfrm>
          </xdr:grpSpPr>
          <xdr:sp macro="" textlink="">
            <xdr:nvSpPr>
              <xdr:cNvPr id="12890" name="Group Box 602" hidden="1">
                <a:extLst>
                  <a:ext uri="{63B3BB69-23CF-44E3-9099-C40C66FF867C}">
                    <a14:compatExt spid="_x0000_s12890"/>
                  </a:ext>
                </a:extLst>
              </xdr:cNvPr>
              <xdr:cNvSpPr/>
            </xdr:nvSpPr>
            <xdr:spPr bwMode="auto">
              <a:xfrm>
                <a:off x="7118106" y="84938493"/>
                <a:ext cx="1275804" cy="371474"/>
              </a:xfrm>
              <a:prstGeom prst="rect">
                <a:avLst/>
              </a:prstGeom>
              <a:noFill/>
              <a:ln w="9525">
                <a:miter lim="800000"/>
                <a:headEnd/>
                <a:tailEnd/>
              </a:ln>
              <a:extLst>
                <a:ext uri="{909E8E84-426E-40DD-AFC4-6F175D3DCCD1}">
                  <a14:hiddenFill>
                    <a:noFill/>
                  </a14:hiddenFill>
                </a:ext>
              </a:extLst>
            </xdr:spPr>
          </xdr:sp>
          <xdr:sp macro="" textlink="">
            <xdr:nvSpPr>
              <xdr:cNvPr id="12891" name="Option Button 603" hidden="1">
                <a:extLst>
                  <a:ext uri="{63B3BB69-23CF-44E3-9099-C40C66FF867C}">
                    <a14:compatExt spid="_x0000_s12891"/>
                  </a:ext>
                </a:extLst>
              </xdr:cNvPr>
              <xdr:cNvSpPr/>
            </xdr:nvSpPr>
            <xdr:spPr bwMode="auto">
              <a:xfrm>
                <a:off x="7250078" y="85022424"/>
                <a:ext cx="157843" cy="1728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92" name="Option Button 604" hidden="1">
                <a:extLst>
                  <a:ext uri="{63B3BB69-23CF-44E3-9099-C40C66FF867C}">
                    <a14:compatExt spid="_x0000_s12892"/>
                  </a:ext>
                </a:extLst>
              </xdr:cNvPr>
              <xdr:cNvSpPr/>
            </xdr:nvSpPr>
            <xdr:spPr bwMode="auto">
              <a:xfrm>
                <a:off x="7676203" y="85022424"/>
                <a:ext cx="157843" cy="1728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94" name="Option Button 1006" hidden="1">
                <a:extLst>
                  <a:ext uri="{63B3BB69-23CF-44E3-9099-C40C66FF867C}">
                    <a14:compatExt spid="_x0000_s13294"/>
                  </a:ext>
                </a:extLst>
              </xdr:cNvPr>
              <xdr:cNvSpPr/>
            </xdr:nvSpPr>
            <xdr:spPr bwMode="auto">
              <a:xfrm>
                <a:off x="8096064" y="85020082"/>
                <a:ext cx="156939" cy="1705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344</xdr:row>
          <xdr:rowOff>0</xdr:rowOff>
        </xdr:from>
        <xdr:to>
          <xdr:col>12</xdr:col>
          <xdr:colOff>428625</xdr:colOff>
          <xdr:row>345</xdr:row>
          <xdr:rowOff>7650</xdr:rowOff>
        </xdr:to>
        <xdr:grpSp>
          <xdr:nvGrpSpPr>
            <xdr:cNvPr id="133" name="Group 132"/>
            <xdr:cNvGrpSpPr/>
          </xdr:nvGrpSpPr>
          <xdr:grpSpPr>
            <a:xfrm>
              <a:off x="7267575" y="115604908"/>
              <a:ext cx="1266825" cy="388650"/>
              <a:chOff x="7124700" y="108402881"/>
              <a:chExt cx="1266825" cy="579150"/>
            </a:xfrm>
          </xdr:grpSpPr>
          <xdr:sp macro="" textlink="">
            <xdr:nvSpPr>
              <xdr:cNvPr id="12911" name="Group Box 623" hidden="1">
                <a:extLst>
                  <a:ext uri="{63B3BB69-23CF-44E3-9099-C40C66FF867C}">
                    <a14:compatExt spid="_x0000_s12911"/>
                  </a:ext>
                </a:extLst>
              </xdr:cNvPr>
              <xdr:cNvSpPr/>
            </xdr:nvSpPr>
            <xdr:spPr bwMode="auto">
              <a:xfrm>
                <a:off x="7124700" y="108402881"/>
                <a:ext cx="1266825" cy="579150"/>
              </a:xfrm>
              <a:prstGeom prst="rect">
                <a:avLst/>
              </a:prstGeom>
              <a:noFill/>
              <a:ln w="9525">
                <a:miter lim="800000"/>
                <a:headEnd/>
                <a:tailEnd/>
              </a:ln>
              <a:extLst>
                <a:ext uri="{909E8E84-426E-40DD-AFC4-6F175D3DCCD1}">
                  <a14:hiddenFill>
                    <a:noFill/>
                  </a14:hiddenFill>
                </a:ext>
              </a:extLst>
            </xdr:spPr>
          </xdr:sp>
          <xdr:sp macro="" textlink="">
            <xdr:nvSpPr>
              <xdr:cNvPr id="12912" name="Option Button 624" hidden="1">
                <a:extLst>
                  <a:ext uri="{63B3BB69-23CF-44E3-9099-C40C66FF867C}">
                    <a14:compatExt spid="_x0000_s12912"/>
                  </a:ext>
                </a:extLst>
              </xdr:cNvPr>
              <xdr:cNvSpPr/>
            </xdr:nvSpPr>
            <xdr:spPr bwMode="auto">
              <a:xfrm>
                <a:off x="7246813" y="108538158"/>
                <a:ext cx="157611" cy="2626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13" name="Option Button 625" hidden="1">
                <a:extLst>
                  <a:ext uri="{63B3BB69-23CF-44E3-9099-C40C66FF867C}">
                    <a14:compatExt spid="_x0000_s12913"/>
                  </a:ext>
                </a:extLst>
              </xdr:cNvPr>
              <xdr:cNvSpPr/>
            </xdr:nvSpPr>
            <xdr:spPr bwMode="auto">
              <a:xfrm>
                <a:off x="7662588" y="108538158"/>
                <a:ext cx="157611" cy="2626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0" name="Option Button 1012" hidden="1">
                <a:extLst>
                  <a:ext uri="{63B3BB69-23CF-44E3-9099-C40C66FF867C}">
                    <a14:compatExt spid="_x0000_s13300"/>
                  </a:ext>
                </a:extLst>
              </xdr:cNvPr>
              <xdr:cNvSpPr/>
            </xdr:nvSpPr>
            <xdr:spPr bwMode="auto">
              <a:xfrm>
                <a:off x="8081608" y="108534598"/>
                <a:ext cx="156707" cy="25929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345</xdr:row>
          <xdr:rowOff>0</xdr:rowOff>
        </xdr:from>
        <xdr:to>
          <xdr:col>12</xdr:col>
          <xdr:colOff>426177</xdr:colOff>
          <xdr:row>346</xdr:row>
          <xdr:rowOff>9975</xdr:rowOff>
        </xdr:to>
        <xdr:grpSp>
          <xdr:nvGrpSpPr>
            <xdr:cNvPr id="135" name="Group 134"/>
            <xdr:cNvGrpSpPr/>
          </xdr:nvGrpSpPr>
          <xdr:grpSpPr>
            <a:xfrm>
              <a:off x="7258049" y="115985925"/>
              <a:ext cx="1273903" cy="390975"/>
              <a:chOff x="7115174" y="108975525"/>
              <a:chExt cx="1273903" cy="390975"/>
            </a:xfrm>
          </xdr:grpSpPr>
          <xdr:sp macro="" textlink="">
            <xdr:nvSpPr>
              <xdr:cNvPr id="12905" name="Group Box 617" hidden="1">
                <a:extLst>
                  <a:ext uri="{63B3BB69-23CF-44E3-9099-C40C66FF867C}">
                    <a14:compatExt spid="_x0000_s12905"/>
                  </a:ext>
                </a:extLst>
              </xdr:cNvPr>
              <xdr:cNvSpPr/>
            </xdr:nvSpPr>
            <xdr:spPr bwMode="auto">
              <a:xfrm>
                <a:off x="7115174" y="108975525"/>
                <a:ext cx="1273903" cy="390975"/>
              </a:xfrm>
              <a:prstGeom prst="rect">
                <a:avLst/>
              </a:prstGeom>
              <a:noFill/>
              <a:ln w="9525">
                <a:miter lim="800000"/>
                <a:headEnd/>
                <a:tailEnd/>
              </a:ln>
              <a:extLst>
                <a:ext uri="{909E8E84-426E-40DD-AFC4-6F175D3DCCD1}">
                  <a14:hiddenFill>
                    <a:noFill/>
                  </a14:hiddenFill>
                </a:ext>
              </a:extLst>
            </xdr:spPr>
          </xdr:sp>
          <xdr:sp macro="" textlink="">
            <xdr:nvSpPr>
              <xdr:cNvPr id="12906" name="Option Button 618" hidden="1">
                <a:extLst>
                  <a:ext uri="{63B3BB69-23CF-44E3-9099-C40C66FF867C}">
                    <a14:compatExt spid="_x0000_s12906"/>
                  </a:ext>
                </a:extLst>
              </xdr:cNvPr>
              <xdr:cNvSpPr/>
            </xdr:nvSpPr>
            <xdr:spPr bwMode="auto">
              <a:xfrm>
                <a:off x="7244035" y="109065530"/>
                <a:ext cx="157911"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07" name="Option Button 619" hidden="1">
                <a:extLst>
                  <a:ext uri="{63B3BB69-23CF-44E3-9099-C40C66FF867C}">
                    <a14:compatExt spid="_x0000_s12907"/>
                  </a:ext>
                </a:extLst>
              </xdr:cNvPr>
              <xdr:cNvSpPr/>
            </xdr:nvSpPr>
            <xdr:spPr bwMode="auto">
              <a:xfrm>
                <a:off x="7660874" y="109065530"/>
                <a:ext cx="157911"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1" name="Option Button 1013" hidden="1">
                <a:extLst>
                  <a:ext uri="{63B3BB69-23CF-44E3-9099-C40C66FF867C}">
                    <a14:compatExt spid="_x0000_s13301"/>
                  </a:ext>
                </a:extLst>
              </xdr:cNvPr>
              <xdr:cNvSpPr/>
            </xdr:nvSpPr>
            <xdr:spPr bwMode="auto">
              <a:xfrm>
                <a:off x="8080981" y="109062461"/>
                <a:ext cx="157006" cy="18084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346</xdr:row>
          <xdr:rowOff>0</xdr:rowOff>
        </xdr:from>
        <xdr:to>
          <xdr:col>12</xdr:col>
          <xdr:colOff>428625</xdr:colOff>
          <xdr:row>347</xdr:row>
          <xdr:rowOff>7650</xdr:rowOff>
        </xdr:to>
        <xdr:grpSp>
          <xdr:nvGrpSpPr>
            <xdr:cNvPr id="137" name="Group 136"/>
            <xdr:cNvGrpSpPr/>
          </xdr:nvGrpSpPr>
          <xdr:grpSpPr>
            <a:xfrm>
              <a:off x="7267575" y="116366911"/>
              <a:ext cx="1266825" cy="388650"/>
              <a:chOff x="7124700" y="109355774"/>
              <a:chExt cx="1266825" cy="579151"/>
            </a:xfrm>
          </xdr:grpSpPr>
          <xdr:sp macro="" textlink="">
            <xdr:nvSpPr>
              <xdr:cNvPr id="12908" name="Group Box 620" hidden="1">
                <a:extLst>
                  <a:ext uri="{63B3BB69-23CF-44E3-9099-C40C66FF867C}">
                    <a14:compatExt spid="_x0000_s12908"/>
                  </a:ext>
                </a:extLst>
              </xdr:cNvPr>
              <xdr:cNvSpPr/>
            </xdr:nvSpPr>
            <xdr:spPr bwMode="auto">
              <a:xfrm>
                <a:off x="7124700" y="109355774"/>
                <a:ext cx="1266825" cy="579151"/>
              </a:xfrm>
              <a:prstGeom prst="rect">
                <a:avLst/>
              </a:prstGeom>
              <a:noFill/>
              <a:ln w="9525">
                <a:miter lim="800000"/>
                <a:headEnd/>
                <a:tailEnd/>
              </a:ln>
              <a:extLst>
                <a:ext uri="{909E8E84-426E-40DD-AFC4-6F175D3DCCD1}">
                  <a14:hiddenFill>
                    <a:noFill/>
                  </a14:hiddenFill>
                </a:ext>
              </a:extLst>
            </xdr:spPr>
          </xdr:sp>
          <xdr:sp macro="" textlink="">
            <xdr:nvSpPr>
              <xdr:cNvPr id="12909" name="Option Button 621" hidden="1">
                <a:extLst>
                  <a:ext uri="{63B3BB69-23CF-44E3-9099-C40C66FF867C}">
                    <a14:compatExt spid="_x0000_s12909"/>
                  </a:ext>
                </a:extLst>
              </xdr:cNvPr>
              <xdr:cNvSpPr/>
            </xdr:nvSpPr>
            <xdr:spPr bwMode="auto">
              <a:xfrm>
                <a:off x="7246813" y="109490644"/>
                <a:ext cx="157611" cy="2626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10" name="Option Button 622" hidden="1">
                <a:extLst>
                  <a:ext uri="{63B3BB69-23CF-44E3-9099-C40C66FF867C}">
                    <a14:compatExt spid="_x0000_s12910"/>
                  </a:ext>
                </a:extLst>
              </xdr:cNvPr>
              <xdr:cNvSpPr/>
            </xdr:nvSpPr>
            <xdr:spPr bwMode="auto">
              <a:xfrm>
                <a:off x="7662588" y="109490644"/>
                <a:ext cx="157611" cy="2626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2" name="Option Button 1014" hidden="1">
                <a:extLst>
                  <a:ext uri="{63B3BB69-23CF-44E3-9099-C40C66FF867C}">
                    <a14:compatExt spid="_x0000_s13302"/>
                  </a:ext>
                </a:extLst>
              </xdr:cNvPr>
              <xdr:cNvSpPr/>
            </xdr:nvSpPr>
            <xdr:spPr bwMode="auto">
              <a:xfrm>
                <a:off x="8081608" y="109487087"/>
                <a:ext cx="156707" cy="2592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347</xdr:row>
          <xdr:rowOff>0</xdr:rowOff>
        </xdr:from>
        <xdr:to>
          <xdr:col>12</xdr:col>
          <xdr:colOff>428625</xdr:colOff>
          <xdr:row>348</xdr:row>
          <xdr:rowOff>7650</xdr:rowOff>
        </xdr:to>
        <xdr:grpSp>
          <xdr:nvGrpSpPr>
            <xdr:cNvPr id="138" name="Group 137"/>
            <xdr:cNvGrpSpPr/>
          </xdr:nvGrpSpPr>
          <xdr:grpSpPr>
            <a:xfrm>
              <a:off x="7267575" y="116747925"/>
              <a:ext cx="1266825" cy="579150"/>
              <a:chOff x="7124700" y="109926730"/>
              <a:chExt cx="1266825" cy="579150"/>
            </a:xfrm>
          </xdr:grpSpPr>
          <xdr:sp macro="" textlink="">
            <xdr:nvSpPr>
              <xdr:cNvPr id="12914" name="Group Box 626" hidden="1">
                <a:extLst>
                  <a:ext uri="{63B3BB69-23CF-44E3-9099-C40C66FF867C}">
                    <a14:compatExt spid="_x0000_s12914"/>
                  </a:ext>
                </a:extLst>
              </xdr:cNvPr>
              <xdr:cNvSpPr/>
            </xdr:nvSpPr>
            <xdr:spPr bwMode="auto">
              <a:xfrm>
                <a:off x="7124700" y="109926730"/>
                <a:ext cx="1266825" cy="579150"/>
              </a:xfrm>
              <a:prstGeom prst="rect">
                <a:avLst/>
              </a:prstGeom>
              <a:noFill/>
              <a:ln w="9525">
                <a:miter lim="800000"/>
                <a:headEnd/>
                <a:tailEnd/>
              </a:ln>
              <a:extLst>
                <a:ext uri="{909E8E84-426E-40DD-AFC4-6F175D3DCCD1}">
                  <a14:hiddenFill>
                    <a:noFill/>
                  </a14:hiddenFill>
                </a:ext>
              </a:extLst>
            </xdr:spPr>
          </xdr:sp>
          <xdr:sp macro="" textlink="">
            <xdr:nvSpPr>
              <xdr:cNvPr id="12915" name="Option Button 627" hidden="1">
                <a:extLst>
                  <a:ext uri="{63B3BB69-23CF-44E3-9099-C40C66FF867C}">
                    <a14:compatExt spid="_x0000_s12915"/>
                  </a:ext>
                </a:extLst>
              </xdr:cNvPr>
              <xdr:cNvSpPr/>
            </xdr:nvSpPr>
            <xdr:spPr bwMode="auto">
              <a:xfrm>
                <a:off x="7246813" y="110062164"/>
                <a:ext cx="157611" cy="2626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16" name="Option Button 628" hidden="1">
                <a:extLst>
                  <a:ext uri="{63B3BB69-23CF-44E3-9099-C40C66FF867C}">
                    <a14:compatExt spid="_x0000_s12916"/>
                  </a:ext>
                </a:extLst>
              </xdr:cNvPr>
              <xdr:cNvSpPr/>
            </xdr:nvSpPr>
            <xdr:spPr bwMode="auto">
              <a:xfrm>
                <a:off x="7662588" y="110062164"/>
                <a:ext cx="157611" cy="2626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3" name="Option Button 1015" hidden="1">
                <a:extLst>
                  <a:ext uri="{63B3BB69-23CF-44E3-9099-C40C66FF867C}">
                    <a14:compatExt spid="_x0000_s13303"/>
                  </a:ext>
                </a:extLst>
              </xdr:cNvPr>
              <xdr:cNvSpPr/>
            </xdr:nvSpPr>
            <xdr:spPr bwMode="auto">
              <a:xfrm>
                <a:off x="8081608" y="110058607"/>
                <a:ext cx="156707" cy="25929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348</xdr:row>
          <xdr:rowOff>0</xdr:rowOff>
        </xdr:from>
        <xdr:to>
          <xdr:col>12</xdr:col>
          <xdr:colOff>428625</xdr:colOff>
          <xdr:row>349</xdr:row>
          <xdr:rowOff>7650</xdr:rowOff>
        </xdr:to>
        <xdr:grpSp>
          <xdr:nvGrpSpPr>
            <xdr:cNvPr id="139" name="Group 138"/>
            <xdr:cNvGrpSpPr/>
          </xdr:nvGrpSpPr>
          <xdr:grpSpPr>
            <a:xfrm>
              <a:off x="7267575" y="117319475"/>
              <a:ext cx="1266825" cy="388650"/>
              <a:chOff x="7124700" y="110500165"/>
              <a:chExt cx="1266825" cy="388652"/>
            </a:xfrm>
          </xdr:grpSpPr>
          <xdr:sp macro="" textlink="">
            <xdr:nvSpPr>
              <xdr:cNvPr id="12917" name="Group Box 629" hidden="1">
                <a:extLst>
                  <a:ext uri="{63B3BB69-23CF-44E3-9099-C40C66FF867C}">
                    <a14:compatExt spid="_x0000_s12917"/>
                  </a:ext>
                </a:extLst>
              </xdr:cNvPr>
              <xdr:cNvSpPr/>
            </xdr:nvSpPr>
            <xdr:spPr bwMode="auto">
              <a:xfrm>
                <a:off x="7124700" y="110500165"/>
                <a:ext cx="1266825" cy="388652"/>
              </a:xfrm>
              <a:prstGeom prst="rect">
                <a:avLst/>
              </a:prstGeom>
              <a:noFill/>
              <a:ln w="9525">
                <a:miter lim="800000"/>
                <a:headEnd/>
                <a:tailEnd/>
              </a:ln>
              <a:extLst>
                <a:ext uri="{909E8E84-426E-40DD-AFC4-6F175D3DCCD1}">
                  <a14:hiddenFill>
                    <a:noFill/>
                  </a14:hiddenFill>
                </a:ext>
              </a:extLst>
            </xdr:spPr>
          </xdr:sp>
          <xdr:sp macro="" textlink="">
            <xdr:nvSpPr>
              <xdr:cNvPr id="12918" name="Option Button 630" hidden="1">
                <a:extLst>
                  <a:ext uri="{63B3BB69-23CF-44E3-9099-C40C66FF867C}">
                    <a14:compatExt spid="_x0000_s12918"/>
                  </a:ext>
                </a:extLst>
              </xdr:cNvPr>
              <xdr:cNvSpPr/>
            </xdr:nvSpPr>
            <xdr:spPr bwMode="auto">
              <a:xfrm>
                <a:off x="7246813" y="110589227"/>
                <a:ext cx="157611" cy="1762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19" name="Option Button 631" hidden="1">
                <a:extLst>
                  <a:ext uri="{63B3BB69-23CF-44E3-9099-C40C66FF867C}">
                    <a14:compatExt spid="_x0000_s12919"/>
                  </a:ext>
                </a:extLst>
              </xdr:cNvPr>
              <xdr:cNvSpPr/>
            </xdr:nvSpPr>
            <xdr:spPr bwMode="auto">
              <a:xfrm>
                <a:off x="7662588" y="110589227"/>
                <a:ext cx="157611" cy="1762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4" name="Option Button 1016" hidden="1">
                <a:extLst>
                  <a:ext uri="{63B3BB69-23CF-44E3-9099-C40C66FF867C}">
                    <a14:compatExt spid="_x0000_s13304"/>
                  </a:ext>
                </a:extLst>
              </xdr:cNvPr>
              <xdr:cNvSpPr/>
            </xdr:nvSpPr>
            <xdr:spPr bwMode="auto">
              <a:xfrm>
                <a:off x="8081608" y="110586840"/>
                <a:ext cx="156707" cy="174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349</xdr:row>
          <xdr:rowOff>0</xdr:rowOff>
        </xdr:from>
        <xdr:to>
          <xdr:col>12</xdr:col>
          <xdr:colOff>426177</xdr:colOff>
          <xdr:row>350</xdr:row>
          <xdr:rowOff>14654</xdr:rowOff>
        </xdr:to>
        <xdr:grpSp>
          <xdr:nvGrpSpPr>
            <xdr:cNvPr id="140" name="Group 139"/>
            <xdr:cNvGrpSpPr/>
          </xdr:nvGrpSpPr>
          <xdr:grpSpPr>
            <a:xfrm>
              <a:off x="7258050" y="117700425"/>
              <a:ext cx="1273902" cy="395654"/>
              <a:chOff x="7115175" y="110880525"/>
              <a:chExt cx="1273902" cy="395654"/>
            </a:xfrm>
          </xdr:grpSpPr>
          <xdr:sp macro="" textlink="">
            <xdr:nvSpPr>
              <xdr:cNvPr id="12920" name="Group Box 632" hidden="1">
                <a:extLst>
                  <a:ext uri="{63B3BB69-23CF-44E3-9099-C40C66FF867C}">
                    <a14:compatExt spid="_x0000_s12920"/>
                  </a:ext>
                </a:extLst>
              </xdr:cNvPr>
              <xdr:cNvSpPr/>
            </xdr:nvSpPr>
            <xdr:spPr bwMode="auto">
              <a:xfrm>
                <a:off x="7115175" y="110880525"/>
                <a:ext cx="1273902" cy="395654"/>
              </a:xfrm>
              <a:prstGeom prst="rect">
                <a:avLst/>
              </a:prstGeom>
              <a:noFill/>
              <a:ln w="9525">
                <a:miter lim="800000"/>
                <a:headEnd/>
                <a:tailEnd/>
              </a:ln>
              <a:extLst>
                <a:ext uri="{909E8E84-426E-40DD-AFC4-6F175D3DCCD1}">
                  <a14:hiddenFill>
                    <a:noFill/>
                  </a14:hiddenFill>
                </a:ext>
              </a:extLst>
            </xdr:spPr>
          </xdr:sp>
          <xdr:sp macro="" textlink="">
            <xdr:nvSpPr>
              <xdr:cNvPr id="12921" name="Option Button 633" hidden="1">
                <a:extLst>
                  <a:ext uri="{63B3BB69-23CF-44E3-9099-C40C66FF867C}">
                    <a14:compatExt spid="_x0000_s12921"/>
                  </a:ext>
                </a:extLst>
              </xdr:cNvPr>
              <xdr:cNvSpPr/>
            </xdr:nvSpPr>
            <xdr:spPr bwMode="auto">
              <a:xfrm>
                <a:off x="7244023" y="110971535"/>
                <a:ext cx="157911" cy="1794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22" name="Option Button 634" hidden="1">
                <a:extLst>
                  <a:ext uri="{63B3BB69-23CF-44E3-9099-C40C66FF867C}">
                    <a14:compatExt spid="_x0000_s12922"/>
                  </a:ext>
                </a:extLst>
              </xdr:cNvPr>
              <xdr:cNvSpPr/>
            </xdr:nvSpPr>
            <xdr:spPr bwMode="auto">
              <a:xfrm>
                <a:off x="7660862" y="110971535"/>
                <a:ext cx="157911" cy="1794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5" name="Option Button 1017" hidden="1">
                <a:extLst>
                  <a:ext uri="{63B3BB69-23CF-44E3-9099-C40C66FF867C}">
                    <a14:compatExt spid="_x0000_s13305"/>
                  </a:ext>
                </a:extLst>
              </xdr:cNvPr>
              <xdr:cNvSpPr/>
            </xdr:nvSpPr>
            <xdr:spPr bwMode="auto">
              <a:xfrm>
                <a:off x="8080969" y="110968429"/>
                <a:ext cx="157005" cy="18301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351</xdr:row>
          <xdr:rowOff>1</xdr:rowOff>
        </xdr:from>
        <xdr:to>
          <xdr:col>12</xdr:col>
          <xdr:colOff>428625</xdr:colOff>
          <xdr:row>351</xdr:row>
          <xdr:rowOff>352425</xdr:rowOff>
        </xdr:to>
        <xdr:grpSp>
          <xdr:nvGrpSpPr>
            <xdr:cNvPr id="143" name="Group 142"/>
            <xdr:cNvGrpSpPr/>
          </xdr:nvGrpSpPr>
          <xdr:grpSpPr>
            <a:xfrm>
              <a:off x="7267575" y="118462439"/>
              <a:ext cx="1266825" cy="352424"/>
              <a:chOff x="7124700" y="111643203"/>
              <a:chExt cx="1266825" cy="381000"/>
            </a:xfrm>
          </xdr:grpSpPr>
          <xdr:sp macro="" textlink="">
            <xdr:nvSpPr>
              <xdr:cNvPr id="12923" name="Group Box 635" hidden="1">
                <a:extLst>
                  <a:ext uri="{63B3BB69-23CF-44E3-9099-C40C66FF867C}">
                    <a14:compatExt spid="_x0000_s12923"/>
                  </a:ext>
                </a:extLst>
              </xdr:cNvPr>
              <xdr:cNvSpPr/>
            </xdr:nvSpPr>
            <xdr:spPr bwMode="auto">
              <a:xfrm>
                <a:off x="7124700" y="111643203"/>
                <a:ext cx="1266825" cy="381000"/>
              </a:xfrm>
              <a:prstGeom prst="rect">
                <a:avLst/>
              </a:prstGeom>
              <a:noFill/>
              <a:ln w="9525">
                <a:miter lim="800000"/>
                <a:headEnd/>
                <a:tailEnd/>
              </a:ln>
              <a:extLst>
                <a:ext uri="{909E8E84-426E-40DD-AFC4-6F175D3DCCD1}">
                  <a14:hiddenFill>
                    <a:noFill/>
                  </a14:hiddenFill>
                </a:ext>
              </a:extLst>
            </xdr:spPr>
          </xdr:sp>
          <xdr:sp macro="" textlink="">
            <xdr:nvSpPr>
              <xdr:cNvPr id="12924" name="Option Button 636" hidden="1">
                <a:extLst>
                  <a:ext uri="{63B3BB69-23CF-44E3-9099-C40C66FF867C}">
                    <a14:compatExt spid="_x0000_s12924"/>
                  </a:ext>
                </a:extLst>
              </xdr:cNvPr>
              <xdr:cNvSpPr/>
            </xdr:nvSpPr>
            <xdr:spPr bwMode="auto">
              <a:xfrm>
                <a:off x="7246813" y="111729397"/>
                <a:ext cx="157611" cy="18924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25" name="Option Button 637" hidden="1">
                <a:extLst>
                  <a:ext uri="{63B3BB69-23CF-44E3-9099-C40C66FF867C}">
                    <a14:compatExt spid="_x0000_s12925"/>
                  </a:ext>
                </a:extLst>
              </xdr:cNvPr>
              <xdr:cNvSpPr/>
            </xdr:nvSpPr>
            <xdr:spPr bwMode="auto">
              <a:xfrm>
                <a:off x="7662588" y="111729397"/>
                <a:ext cx="157611" cy="18924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6" name="Option Button 1018" hidden="1">
                <a:extLst>
                  <a:ext uri="{63B3BB69-23CF-44E3-9099-C40C66FF867C}">
                    <a14:compatExt spid="_x0000_s13306"/>
                  </a:ext>
                </a:extLst>
              </xdr:cNvPr>
              <xdr:cNvSpPr/>
            </xdr:nvSpPr>
            <xdr:spPr bwMode="auto">
              <a:xfrm>
                <a:off x="8081608" y="111726526"/>
                <a:ext cx="156707" cy="1903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436</xdr:row>
          <xdr:rowOff>0</xdr:rowOff>
        </xdr:from>
        <xdr:to>
          <xdr:col>12</xdr:col>
          <xdr:colOff>447675</xdr:colOff>
          <xdr:row>436</xdr:row>
          <xdr:rowOff>561975</xdr:rowOff>
        </xdr:to>
        <xdr:grpSp>
          <xdr:nvGrpSpPr>
            <xdr:cNvPr id="144" name="Group 143"/>
            <xdr:cNvGrpSpPr/>
          </xdr:nvGrpSpPr>
          <xdr:grpSpPr>
            <a:xfrm>
              <a:off x="7258050" y="148247100"/>
              <a:ext cx="1295400" cy="561975"/>
              <a:chOff x="7115175" y="138899435"/>
              <a:chExt cx="1295400" cy="561975"/>
            </a:xfrm>
          </xdr:grpSpPr>
          <xdr:sp macro="" textlink="">
            <xdr:nvSpPr>
              <xdr:cNvPr id="12932" name="Group Box 644" hidden="1">
                <a:extLst>
                  <a:ext uri="{63B3BB69-23CF-44E3-9099-C40C66FF867C}">
                    <a14:compatExt spid="_x0000_s12932"/>
                  </a:ext>
                </a:extLst>
              </xdr:cNvPr>
              <xdr:cNvSpPr/>
            </xdr:nvSpPr>
            <xdr:spPr bwMode="auto">
              <a:xfrm>
                <a:off x="7115175" y="138899435"/>
                <a:ext cx="1295400" cy="561975"/>
              </a:xfrm>
              <a:prstGeom prst="rect">
                <a:avLst/>
              </a:prstGeom>
              <a:noFill/>
              <a:ln w="9525">
                <a:miter lim="800000"/>
                <a:headEnd/>
                <a:tailEnd/>
              </a:ln>
              <a:extLst>
                <a:ext uri="{909E8E84-426E-40DD-AFC4-6F175D3DCCD1}">
                  <a14:hiddenFill>
                    <a:noFill/>
                  </a14:hiddenFill>
                </a:ext>
              </a:extLst>
            </xdr:spPr>
          </xdr:sp>
          <xdr:sp macro="" textlink="">
            <xdr:nvSpPr>
              <xdr:cNvPr id="12933" name="Option Button 645" hidden="1">
                <a:extLst>
                  <a:ext uri="{63B3BB69-23CF-44E3-9099-C40C66FF867C}">
                    <a14:compatExt spid="_x0000_s12933"/>
                  </a:ext>
                </a:extLst>
              </xdr:cNvPr>
              <xdr:cNvSpPr/>
            </xdr:nvSpPr>
            <xdr:spPr bwMode="auto">
              <a:xfrm>
                <a:off x="7239000" y="138988804"/>
                <a:ext cx="323850"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34" name="Option Button 646" hidden="1">
                <a:extLst>
                  <a:ext uri="{63B3BB69-23CF-44E3-9099-C40C66FF867C}">
                    <a14:compatExt spid="_x0000_s12934"/>
                  </a:ext>
                </a:extLst>
              </xdr:cNvPr>
              <xdr:cNvSpPr/>
            </xdr:nvSpPr>
            <xdr:spPr bwMode="auto">
              <a:xfrm>
                <a:off x="7667625" y="138988804"/>
                <a:ext cx="161925"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7" name="Option Button 1019" hidden="1">
                <a:extLst>
                  <a:ext uri="{63B3BB69-23CF-44E3-9099-C40C66FF867C}">
                    <a14:compatExt spid="_x0000_s13307"/>
                  </a:ext>
                </a:extLst>
              </xdr:cNvPr>
              <xdr:cNvSpPr/>
            </xdr:nvSpPr>
            <xdr:spPr bwMode="auto">
              <a:xfrm>
                <a:off x="8074670" y="138988804"/>
                <a:ext cx="226695"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2931</xdr:colOff>
          <xdr:row>436</xdr:row>
          <xdr:rowOff>564173</xdr:rowOff>
        </xdr:from>
        <xdr:to>
          <xdr:col>12</xdr:col>
          <xdr:colOff>450052</xdr:colOff>
          <xdr:row>438</xdr:row>
          <xdr:rowOff>15000</xdr:rowOff>
        </xdr:to>
        <xdr:grpSp>
          <xdr:nvGrpSpPr>
            <xdr:cNvPr id="145" name="Group 144"/>
            <xdr:cNvGrpSpPr/>
          </xdr:nvGrpSpPr>
          <xdr:grpSpPr>
            <a:xfrm>
              <a:off x="7260981" y="148811274"/>
              <a:ext cx="1294846" cy="403327"/>
              <a:chOff x="7118106" y="139468234"/>
              <a:chExt cx="1294846" cy="593828"/>
            </a:xfrm>
          </xdr:grpSpPr>
          <xdr:sp macro="" textlink="">
            <xdr:nvSpPr>
              <xdr:cNvPr id="13163" name="Group Box 875" hidden="1">
                <a:extLst>
                  <a:ext uri="{63B3BB69-23CF-44E3-9099-C40C66FF867C}">
                    <a14:compatExt spid="_x0000_s13163"/>
                  </a:ext>
                </a:extLst>
              </xdr:cNvPr>
              <xdr:cNvSpPr/>
            </xdr:nvSpPr>
            <xdr:spPr bwMode="auto">
              <a:xfrm>
                <a:off x="7118106" y="139468234"/>
                <a:ext cx="1294846" cy="593828"/>
              </a:xfrm>
              <a:prstGeom prst="rect">
                <a:avLst/>
              </a:prstGeom>
              <a:noFill/>
              <a:ln w="9525">
                <a:miter lim="800000"/>
                <a:headEnd/>
                <a:tailEnd/>
              </a:ln>
              <a:extLst>
                <a:ext uri="{909E8E84-426E-40DD-AFC4-6F175D3DCCD1}">
                  <a14:hiddenFill>
                    <a:noFill/>
                  </a14:hiddenFill>
                </a:ext>
              </a:extLst>
            </xdr:spPr>
          </xdr:sp>
          <xdr:sp macro="" textlink="">
            <xdr:nvSpPr>
              <xdr:cNvPr id="13164" name="Option Button 876" hidden="1">
                <a:extLst>
                  <a:ext uri="{63B3BB69-23CF-44E3-9099-C40C66FF867C}">
                    <a14:compatExt spid="_x0000_s13164"/>
                  </a:ext>
                </a:extLst>
              </xdr:cNvPr>
              <xdr:cNvSpPr/>
            </xdr:nvSpPr>
            <xdr:spPr bwMode="auto">
              <a:xfrm>
                <a:off x="7239000" y="139602912"/>
                <a:ext cx="157843" cy="26934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165" name="Option Button 877" hidden="1">
                <a:extLst>
                  <a:ext uri="{63B3BB69-23CF-44E3-9099-C40C66FF867C}">
                    <a14:compatExt spid="_x0000_s13165"/>
                  </a:ext>
                </a:extLst>
              </xdr:cNvPr>
              <xdr:cNvSpPr/>
            </xdr:nvSpPr>
            <xdr:spPr bwMode="auto">
              <a:xfrm>
                <a:off x="7667625" y="139602912"/>
                <a:ext cx="157843" cy="26934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8" name="Option Button 1020" hidden="1">
                <a:extLst>
                  <a:ext uri="{63B3BB69-23CF-44E3-9099-C40C66FF867C}">
                    <a14:compatExt spid="_x0000_s13308"/>
                  </a:ext>
                </a:extLst>
              </xdr:cNvPr>
              <xdr:cNvSpPr/>
            </xdr:nvSpPr>
            <xdr:spPr bwMode="auto">
              <a:xfrm>
                <a:off x="8074670" y="139609994"/>
                <a:ext cx="156939" cy="2571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439</xdr:row>
          <xdr:rowOff>9525</xdr:rowOff>
        </xdr:from>
        <xdr:to>
          <xdr:col>12</xdr:col>
          <xdr:colOff>447674</xdr:colOff>
          <xdr:row>440</xdr:row>
          <xdr:rowOff>17175</xdr:rowOff>
        </xdr:to>
        <xdr:grpSp>
          <xdr:nvGrpSpPr>
            <xdr:cNvPr id="146" name="Group 145"/>
            <xdr:cNvGrpSpPr/>
          </xdr:nvGrpSpPr>
          <xdr:grpSpPr>
            <a:xfrm>
              <a:off x="7258049" y="149590125"/>
              <a:ext cx="1295400" cy="255300"/>
              <a:chOff x="7115174" y="140436380"/>
              <a:chExt cx="1295400" cy="255300"/>
            </a:xfrm>
          </xdr:grpSpPr>
          <xdr:sp macro="" textlink="">
            <xdr:nvSpPr>
              <xdr:cNvPr id="12926" name="Group Box 638" hidden="1">
                <a:extLst>
                  <a:ext uri="{63B3BB69-23CF-44E3-9099-C40C66FF867C}">
                    <a14:compatExt spid="_x0000_s12926"/>
                  </a:ext>
                </a:extLst>
              </xdr:cNvPr>
              <xdr:cNvSpPr/>
            </xdr:nvSpPr>
            <xdr:spPr bwMode="auto">
              <a:xfrm>
                <a:off x="7115174" y="140436380"/>
                <a:ext cx="1295400" cy="255300"/>
              </a:xfrm>
              <a:prstGeom prst="rect">
                <a:avLst/>
              </a:prstGeom>
              <a:noFill/>
              <a:ln w="9525">
                <a:miter lim="800000"/>
                <a:headEnd/>
                <a:tailEnd/>
              </a:ln>
              <a:extLst>
                <a:ext uri="{909E8E84-426E-40DD-AFC4-6F175D3DCCD1}">
                  <a14:hiddenFill>
                    <a:noFill/>
                  </a14:hiddenFill>
                </a:ext>
              </a:extLst>
            </xdr:spPr>
          </xdr:sp>
          <xdr:sp macro="" textlink="">
            <xdr:nvSpPr>
              <xdr:cNvPr id="12927" name="Option Button 639" hidden="1">
                <a:extLst>
                  <a:ext uri="{63B3BB69-23CF-44E3-9099-C40C66FF867C}">
                    <a14:compatExt spid="_x0000_s12927"/>
                  </a:ext>
                </a:extLst>
              </xdr:cNvPr>
              <xdr:cNvSpPr/>
            </xdr:nvSpPr>
            <xdr:spPr bwMode="auto">
              <a:xfrm>
                <a:off x="7239000" y="140492996"/>
                <a:ext cx="157911" cy="1157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28" name="Option Button 640" hidden="1">
                <a:extLst>
                  <a:ext uri="{63B3BB69-23CF-44E3-9099-C40C66FF867C}">
                    <a14:compatExt spid="_x0000_s12928"/>
                  </a:ext>
                </a:extLst>
              </xdr:cNvPr>
              <xdr:cNvSpPr/>
            </xdr:nvSpPr>
            <xdr:spPr bwMode="auto">
              <a:xfrm>
                <a:off x="7667625" y="140492996"/>
                <a:ext cx="157911" cy="1157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9" name="Option Button 1021" hidden="1">
                <a:extLst>
                  <a:ext uri="{63B3BB69-23CF-44E3-9099-C40C66FF867C}">
                    <a14:compatExt spid="_x0000_s13309"/>
                  </a:ext>
                </a:extLst>
              </xdr:cNvPr>
              <xdr:cNvSpPr/>
            </xdr:nvSpPr>
            <xdr:spPr bwMode="auto">
              <a:xfrm>
                <a:off x="8074670" y="140491155"/>
                <a:ext cx="157005" cy="1188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440</xdr:row>
          <xdr:rowOff>9525</xdr:rowOff>
        </xdr:from>
        <xdr:to>
          <xdr:col>12</xdr:col>
          <xdr:colOff>447674</xdr:colOff>
          <xdr:row>441</xdr:row>
          <xdr:rowOff>9525</xdr:rowOff>
        </xdr:to>
        <xdr:grpSp>
          <xdr:nvGrpSpPr>
            <xdr:cNvPr id="147" name="Group 146"/>
            <xdr:cNvGrpSpPr/>
          </xdr:nvGrpSpPr>
          <xdr:grpSpPr>
            <a:xfrm>
              <a:off x="7258049" y="149837775"/>
              <a:ext cx="1295400" cy="571500"/>
              <a:chOff x="7115174" y="140684250"/>
              <a:chExt cx="1295400" cy="571500"/>
            </a:xfrm>
          </xdr:grpSpPr>
          <xdr:sp macro="" textlink="">
            <xdr:nvSpPr>
              <xdr:cNvPr id="12929" name="Group Box 641" hidden="1">
                <a:extLst>
                  <a:ext uri="{63B3BB69-23CF-44E3-9099-C40C66FF867C}">
                    <a14:compatExt spid="_x0000_s12929"/>
                  </a:ext>
                </a:extLst>
              </xdr:cNvPr>
              <xdr:cNvSpPr/>
            </xdr:nvSpPr>
            <xdr:spPr bwMode="auto">
              <a:xfrm>
                <a:off x="7115174" y="140684250"/>
                <a:ext cx="1295400" cy="571500"/>
              </a:xfrm>
              <a:prstGeom prst="rect">
                <a:avLst/>
              </a:prstGeom>
              <a:noFill/>
              <a:ln w="9525">
                <a:miter lim="800000"/>
                <a:headEnd/>
                <a:tailEnd/>
              </a:ln>
              <a:extLst>
                <a:ext uri="{909E8E84-426E-40DD-AFC4-6F175D3DCCD1}">
                  <a14:hiddenFill>
                    <a:noFill/>
                  </a14:hiddenFill>
                </a:ext>
              </a:extLst>
            </xdr:spPr>
          </xdr:sp>
          <xdr:sp macro="" textlink="">
            <xdr:nvSpPr>
              <xdr:cNvPr id="12930" name="Option Button 642" hidden="1">
                <a:extLst>
                  <a:ext uri="{63B3BB69-23CF-44E3-9099-C40C66FF867C}">
                    <a14:compatExt spid="_x0000_s12930"/>
                  </a:ext>
                </a:extLst>
              </xdr:cNvPr>
              <xdr:cNvSpPr/>
            </xdr:nvSpPr>
            <xdr:spPr bwMode="auto">
              <a:xfrm>
                <a:off x="7239000" y="140815274"/>
                <a:ext cx="157911" cy="2592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31" name="Option Button 643" hidden="1">
                <a:extLst>
                  <a:ext uri="{63B3BB69-23CF-44E3-9099-C40C66FF867C}">
                    <a14:compatExt spid="_x0000_s12931"/>
                  </a:ext>
                </a:extLst>
              </xdr:cNvPr>
              <xdr:cNvSpPr/>
            </xdr:nvSpPr>
            <xdr:spPr bwMode="auto">
              <a:xfrm>
                <a:off x="7667625" y="140815274"/>
                <a:ext cx="157911" cy="2592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10" name="Option Button 1022" hidden="1">
                <a:extLst>
                  <a:ext uri="{63B3BB69-23CF-44E3-9099-C40C66FF867C}">
                    <a14:compatExt spid="_x0000_s13310"/>
                  </a:ext>
                </a:extLst>
              </xdr:cNvPr>
              <xdr:cNvSpPr/>
            </xdr:nvSpPr>
            <xdr:spPr bwMode="auto">
              <a:xfrm>
                <a:off x="8074670" y="140814119"/>
                <a:ext cx="157005" cy="2597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442</xdr:row>
          <xdr:rowOff>0</xdr:rowOff>
        </xdr:from>
        <xdr:to>
          <xdr:col>12</xdr:col>
          <xdr:colOff>447674</xdr:colOff>
          <xdr:row>443</xdr:row>
          <xdr:rowOff>0</xdr:rowOff>
        </xdr:to>
        <xdr:grpSp>
          <xdr:nvGrpSpPr>
            <xdr:cNvPr id="148" name="Group 147"/>
            <xdr:cNvGrpSpPr/>
          </xdr:nvGrpSpPr>
          <xdr:grpSpPr>
            <a:xfrm>
              <a:off x="7258049" y="150647131"/>
              <a:ext cx="1295400" cy="380999"/>
              <a:chOff x="7115174" y="141487735"/>
              <a:chExt cx="1295400" cy="255299"/>
            </a:xfrm>
          </xdr:grpSpPr>
          <xdr:sp macro="" textlink="">
            <xdr:nvSpPr>
              <xdr:cNvPr id="12935" name="Group Box 647" hidden="1">
                <a:extLst>
                  <a:ext uri="{63B3BB69-23CF-44E3-9099-C40C66FF867C}">
                    <a14:compatExt spid="_x0000_s12935"/>
                  </a:ext>
                </a:extLst>
              </xdr:cNvPr>
              <xdr:cNvSpPr/>
            </xdr:nvSpPr>
            <xdr:spPr bwMode="auto">
              <a:xfrm>
                <a:off x="7115174" y="141487735"/>
                <a:ext cx="1295400" cy="255299"/>
              </a:xfrm>
              <a:prstGeom prst="rect">
                <a:avLst/>
              </a:prstGeom>
              <a:noFill/>
              <a:ln w="9525">
                <a:miter lim="800000"/>
                <a:headEnd/>
                <a:tailEnd/>
              </a:ln>
              <a:extLst>
                <a:ext uri="{909E8E84-426E-40DD-AFC4-6F175D3DCCD1}">
                  <a14:hiddenFill>
                    <a:noFill/>
                  </a14:hiddenFill>
                </a:ext>
              </a:extLst>
            </xdr:spPr>
          </xdr:sp>
          <xdr:sp macro="" textlink="">
            <xdr:nvSpPr>
              <xdr:cNvPr id="12936" name="Option Button 648" hidden="1">
                <a:extLst>
                  <a:ext uri="{63B3BB69-23CF-44E3-9099-C40C66FF867C}">
                    <a14:compatExt spid="_x0000_s12936"/>
                  </a:ext>
                </a:extLst>
              </xdr:cNvPr>
              <xdr:cNvSpPr/>
            </xdr:nvSpPr>
            <xdr:spPr bwMode="auto">
              <a:xfrm>
                <a:off x="7239000" y="141543013"/>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37" name="Option Button 649" hidden="1">
                <a:extLst>
                  <a:ext uri="{63B3BB69-23CF-44E3-9099-C40C66FF867C}">
                    <a14:compatExt spid="_x0000_s12937"/>
                  </a:ext>
                </a:extLst>
              </xdr:cNvPr>
              <xdr:cNvSpPr/>
            </xdr:nvSpPr>
            <xdr:spPr bwMode="auto">
              <a:xfrm>
                <a:off x="7667625" y="141543013"/>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11" name="Option Button 1023" hidden="1">
                <a:extLst>
                  <a:ext uri="{63B3BB69-23CF-44E3-9099-C40C66FF867C}">
                    <a14:compatExt spid="_x0000_s13311"/>
                  </a:ext>
                </a:extLst>
              </xdr:cNvPr>
              <xdr:cNvSpPr/>
            </xdr:nvSpPr>
            <xdr:spPr bwMode="auto">
              <a:xfrm>
                <a:off x="8074670" y="141541444"/>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442</xdr:row>
          <xdr:rowOff>361950</xdr:rowOff>
        </xdr:from>
        <xdr:to>
          <xdr:col>12</xdr:col>
          <xdr:colOff>447674</xdr:colOff>
          <xdr:row>444</xdr:row>
          <xdr:rowOff>0</xdr:rowOff>
        </xdr:to>
        <xdr:grpSp>
          <xdr:nvGrpSpPr>
            <xdr:cNvPr id="149" name="Group 148"/>
            <xdr:cNvGrpSpPr/>
          </xdr:nvGrpSpPr>
          <xdr:grpSpPr>
            <a:xfrm>
              <a:off x="7258049" y="151009565"/>
              <a:ext cx="1295400" cy="400050"/>
              <a:chOff x="7115174" y="141738027"/>
              <a:chExt cx="1295400" cy="255300"/>
            </a:xfrm>
          </xdr:grpSpPr>
          <xdr:sp macro="" textlink="">
            <xdr:nvSpPr>
              <xdr:cNvPr id="12938" name="Group Box 650" hidden="1">
                <a:extLst>
                  <a:ext uri="{63B3BB69-23CF-44E3-9099-C40C66FF867C}">
                    <a14:compatExt spid="_x0000_s12938"/>
                  </a:ext>
                </a:extLst>
              </xdr:cNvPr>
              <xdr:cNvSpPr/>
            </xdr:nvSpPr>
            <xdr:spPr bwMode="auto">
              <a:xfrm>
                <a:off x="7115174" y="141738027"/>
                <a:ext cx="1295400" cy="255300"/>
              </a:xfrm>
              <a:prstGeom prst="rect">
                <a:avLst/>
              </a:prstGeom>
              <a:noFill/>
              <a:ln w="9525">
                <a:miter lim="800000"/>
                <a:headEnd/>
                <a:tailEnd/>
              </a:ln>
              <a:extLst>
                <a:ext uri="{909E8E84-426E-40DD-AFC4-6F175D3DCCD1}">
                  <a14:hiddenFill>
                    <a:noFill/>
                  </a14:hiddenFill>
                </a:ext>
              </a:extLst>
            </xdr:spPr>
          </xdr:sp>
          <xdr:sp macro="" textlink="">
            <xdr:nvSpPr>
              <xdr:cNvPr id="12939" name="Option Button 651" hidden="1">
                <a:extLst>
                  <a:ext uri="{63B3BB69-23CF-44E3-9099-C40C66FF867C}">
                    <a14:compatExt spid="_x0000_s12939"/>
                  </a:ext>
                </a:extLst>
              </xdr:cNvPr>
              <xdr:cNvSpPr/>
            </xdr:nvSpPr>
            <xdr:spPr bwMode="auto">
              <a:xfrm>
                <a:off x="7239000" y="141790579"/>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40" name="Option Button 652" hidden="1">
                <a:extLst>
                  <a:ext uri="{63B3BB69-23CF-44E3-9099-C40C66FF867C}">
                    <a14:compatExt spid="_x0000_s12940"/>
                  </a:ext>
                </a:extLst>
              </xdr:cNvPr>
              <xdr:cNvSpPr/>
            </xdr:nvSpPr>
            <xdr:spPr bwMode="auto">
              <a:xfrm>
                <a:off x="7667625" y="141790579"/>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0" name="Option Button 1024" hidden="1">
                <a:extLst>
                  <a:ext uri="{63B3BB69-23CF-44E3-9099-C40C66FF867C}">
                    <a14:compatExt spid="_x0000_s15360"/>
                  </a:ext>
                </a:extLst>
              </xdr:cNvPr>
              <xdr:cNvSpPr/>
            </xdr:nvSpPr>
            <xdr:spPr bwMode="auto">
              <a:xfrm>
                <a:off x="8074670" y="141789010"/>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444</xdr:row>
          <xdr:rowOff>0</xdr:rowOff>
        </xdr:from>
        <xdr:to>
          <xdr:col>12</xdr:col>
          <xdr:colOff>447674</xdr:colOff>
          <xdr:row>444</xdr:row>
          <xdr:rowOff>245775</xdr:rowOff>
        </xdr:to>
        <xdr:grpSp>
          <xdr:nvGrpSpPr>
            <xdr:cNvPr id="150" name="Group 149"/>
            <xdr:cNvGrpSpPr/>
          </xdr:nvGrpSpPr>
          <xdr:grpSpPr>
            <a:xfrm>
              <a:off x="7258049" y="151409625"/>
              <a:ext cx="1295400" cy="245775"/>
              <a:chOff x="7115174" y="141989948"/>
              <a:chExt cx="1295400" cy="255300"/>
            </a:xfrm>
          </xdr:grpSpPr>
          <xdr:sp macro="" textlink="">
            <xdr:nvSpPr>
              <xdr:cNvPr id="12941" name="Group Box 653" hidden="1">
                <a:extLst>
                  <a:ext uri="{63B3BB69-23CF-44E3-9099-C40C66FF867C}">
                    <a14:compatExt spid="_x0000_s12941"/>
                  </a:ext>
                </a:extLst>
              </xdr:cNvPr>
              <xdr:cNvSpPr/>
            </xdr:nvSpPr>
            <xdr:spPr bwMode="auto">
              <a:xfrm>
                <a:off x="7115174" y="141989948"/>
                <a:ext cx="1295400" cy="255300"/>
              </a:xfrm>
              <a:prstGeom prst="rect">
                <a:avLst/>
              </a:prstGeom>
              <a:noFill/>
              <a:ln w="9525">
                <a:miter lim="800000"/>
                <a:headEnd/>
                <a:tailEnd/>
              </a:ln>
              <a:extLst>
                <a:ext uri="{909E8E84-426E-40DD-AFC4-6F175D3DCCD1}">
                  <a14:hiddenFill>
                    <a:noFill/>
                  </a14:hiddenFill>
                </a:ext>
              </a:extLst>
            </xdr:spPr>
          </xdr:sp>
          <xdr:sp macro="" textlink="">
            <xdr:nvSpPr>
              <xdr:cNvPr id="12942" name="Option Button 654" hidden="1">
                <a:extLst>
                  <a:ext uri="{63B3BB69-23CF-44E3-9099-C40C66FF867C}">
                    <a14:compatExt spid="_x0000_s12942"/>
                  </a:ext>
                </a:extLst>
              </xdr:cNvPr>
              <xdr:cNvSpPr/>
            </xdr:nvSpPr>
            <xdr:spPr bwMode="auto">
              <a:xfrm>
                <a:off x="7239000" y="142038237"/>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43" name="Option Button 655" hidden="1">
                <a:extLst>
                  <a:ext uri="{63B3BB69-23CF-44E3-9099-C40C66FF867C}">
                    <a14:compatExt spid="_x0000_s12943"/>
                  </a:ext>
                </a:extLst>
              </xdr:cNvPr>
              <xdr:cNvSpPr/>
            </xdr:nvSpPr>
            <xdr:spPr bwMode="auto">
              <a:xfrm>
                <a:off x="7667625" y="142038237"/>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1" name="Option Button 1025" hidden="1">
                <a:extLst>
                  <a:ext uri="{63B3BB69-23CF-44E3-9099-C40C66FF867C}">
                    <a14:compatExt spid="_x0000_s15361"/>
                  </a:ext>
                </a:extLst>
              </xdr:cNvPr>
              <xdr:cNvSpPr/>
            </xdr:nvSpPr>
            <xdr:spPr bwMode="auto">
              <a:xfrm>
                <a:off x="8074670" y="142036668"/>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2931</xdr:colOff>
          <xdr:row>445</xdr:row>
          <xdr:rowOff>238125</xdr:rowOff>
        </xdr:from>
        <xdr:to>
          <xdr:col>12</xdr:col>
          <xdr:colOff>450052</xdr:colOff>
          <xdr:row>447</xdr:row>
          <xdr:rowOff>0</xdr:rowOff>
        </xdr:to>
        <xdr:grpSp>
          <xdr:nvGrpSpPr>
            <xdr:cNvPr id="151" name="Group 150"/>
            <xdr:cNvGrpSpPr/>
          </xdr:nvGrpSpPr>
          <xdr:grpSpPr>
            <a:xfrm>
              <a:off x="7260981" y="151895175"/>
              <a:ext cx="1294846" cy="390525"/>
              <a:chOff x="7118106" y="142478566"/>
              <a:chExt cx="1294846" cy="390525"/>
            </a:xfrm>
          </xdr:grpSpPr>
          <xdr:sp macro="" textlink="">
            <xdr:nvSpPr>
              <xdr:cNvPr id="12947" name="Group Box 659" hidden="1">
                <a:extLst>
                  <a:ext uri="{63B3BB69-23CF-44E3-9099-C40C66FF867C}">
                    <a14:compatExt spid="_x0000_s12947"/>
                  </a:ext>
                </a:extLst>
              </xdr:cNvPr>
              <xdr:cNvSpPr/>
            </xdr:nvSpPr>
            <xdr:spPr bwMode="auto">
              <a:xfrm>
                <a:off x="7118106" y="142478566"/>
                <a:ext cx="1294846" cy="390525"/>
              </a:xfrm>
              <a:prstGeom prst="rect">
                <a:avLst/>
              </a:prstGeom>
              <a:noFill/>
              <a:ln w="9525">
                <a:miter lim="800000"/>
                <a:headEnd/>
                <a:tailEnd/>
              </a:ln>
              <a:extLst>
                <a:ext uri="{909E8E84-426E-40DD-AFC4-6F175D3DCCD1}">
                  <a14:hiddenFill>
                    <a:noFill/>
                  </a14:hiddenFill>
                </a:ext>
              </a:extLst>
            </xdr:spPr>
          </xdr:sp>
          <xdr:sp macro="" textlink="">
            <xdr:nvSpPr>
              <xdr:cNvPr id="12948" name="Option Button 660" hidden="1">
                <a:extLst>
                  <a:ext uri="{63B3BB69-23CF-44E3-9099-C40C66FF867C}">
                    <a14:compatExt spid="_x0000_s12948"/>
                  </a:ext>
                </a:extLst>
              </xdr:cNvPr>
              <xdr:cNvSpPr/>
            </xdr:nvSpPr>
            <xdr:spPr bwMode="auto">
              <a:xfrm>
                <a:off x="7239000" y="142565104"/>
                <a:ext cx="157843" cy="17713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49" name="Option Button 661" hidden="1">
                <a:extLst>
                  <a:ext uri="{63B3BB69-23CF-44E3-9099-C40C66FF867C}">
                    <a14:compatExt spid="_x0000_s12949"/>
                  </a:ext>
                </a:extLst>
              </xdr:cNvPr>
              <xdr:cNvSpPr/>
            </xdr:nvSpPr>
            <xdr:spPr bwMode="auto">
              <a:xfrm>
                <a:off x="7667625" y="142565104"/>
                <a:ext cx="157843" cy="17713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3" name="Option Button 1027" hidden="1">
                <a:extLst>
                  <a:ext uri="{63B3BB69-23CF-44E3-9099-C40C66FF867C}">
                    <a14:compatExt spid="_x0000_s15363"/>
                  </a:ext>
                </a:extLst>
              </xdr:cNvPr>
              <xdr:cNvSpPr/>
            </xdr:nvSpPr>
            <xdr:spPr bwMode="auto">
              <a:xfrm>
                <a:off x="8074670" y="142562705"/>
                <a:ext cx="156939" cy="1748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447</xdr:row>
          <xdr:rowOff>238125</xdr:rowOff>
        </xdr:from>
        <xdr:to>
          <xdr:col>12</xdr:col>
          <xdr:colOff>450003</xdr:colOff>
          <xdr:row>449</xdr:row>
          <xdr:rowOff>450</xdr:rowOff>
        </xdr:to>
        <xdr:grpSp>
          <xdr:nvGrpSpPr>
            <xdr:cNvPr id="152" name="Group 151"/>
            <xdr:cNvGrpSpPr/>
          </xdr:nvGrpSpPr>
          <xdr:grpSpPr>
            <a:xfrm>
              <a:off x="7267575" y="152523825"/>
              <a:ext cx="1288203" cy="390975"/>
              <a:chOff x="7124700" y="143103600"/>
              <a:chExt cx="1288203" cy="390975"/>
            </a:xfrm>
          </xdr:grpSpPr>
          <xdr:sp macro="" textlink="">
            <xdr:nvSpPr>
              <xdr:cNvPr id="12953" name="Group Box 665" hidden="1">
                <a:extLst>
                  <a:ext uri="{63B3BB69-23CF-44E3-9099-C40C66FF867C}">
                    <a14:compatExt spid="_x0000_s12953"/>
                  </a:ext>
                </a:extLst>
              </xdr:cNvPr>
              <xdr:cNvSpPr/>
            </xdr:nvSpPr>
            <xdr:spPr bwMode="auto">
              <a:xfrm>
                <a:off x="7124700" y="143103600"/>
                <a:ext cx="1288203" cy="390975"/>
              </a:xfrm>
              <a:prstGeom prst="rect">
                <a:avLst/>
              </a:prstGeom>
              <a:noFill/>
              <a:ln w="9525">
                <a:miter lim="800000"/>
                <a:headEnd/>
                <a:tailEnd/>
              </a:ln>
              <a:extLst>
                <a:ext uri="{909E8E84-426E-40DD-AFC4-6F175D3DCCD1}">
                  <a14:hiddenFill>
                    <a:noFill/>
                  </a14:hiddenFill>
                </a:ext>
              </a:extLst>
            </xdr:spPr>
          </xdr:sp>
          <xdr:sp macro="" textlink="">
            <xdr:nvSpPr>
              <xdr:cNvPr id="12954" name="Option Button 666" hidden="1">
                <a:extLst>
                  <a:ext uri="{63B3BB69-23CF-44E3-9099-C40C66FF867C}">
                    <a14:compatExt spid="_x0000_s12954"/>
                  </a:ext>
                </a:extLst>
              </xdr:cNvPr>
              <xdr:cNvSpPr/>
            </xdr:nvSpPr>
            <xdr:spPr bwMode="auto">
              <a:xfrm>
                <a:off x="7239000" y="143192681"/>
                <a:ext cx="157611" cy="1773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55" name="Option Button 667" hidden="1">
                <a:extLst>
                  <a:ext uri="{63B3BB69-23CF-44E3-9099-C40C66FF867C}">
                    <a14:compatExt spid="_x0000_s12955"/>
                  </a:ext>
                </a:extLst>
              </xdr:cNvPr>
              <xdr:cNvSpPr/>
            </xdr:nvSpPr>
            <xdr:spPr bwMode="auto">
              <a:xfrm>
                <a:off x="7667625" y="143192681"/>
                <a:ext cx="157611" cy="1773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4" name="Option Button 1028" hidden="1">
                <a:extLst>
                  <a:ext uri="{63B3BB69-23CF-44E3-9099-C40C66FF867C}">
                    <a14:compatExt spid="_x0000_s15364"/>
                  </a:ext>
                </a:extLst>
              </xdr:cNvPr>
              <xdr:cNvSpPr/>
            </xdr:nvSpPr>
            <xdr:spPr bwMode="auto">
              <a:xfrm>
                <a:off x="8074670" y="143189222"/>
                <a:ext cx="156707"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450</xdr:row>
          <xdr:rowOff>0</xdr:rowOff>
        </xdr:from>
        <xdr:to>
          <xdr:col>12</xdr:col>
          <xdr:colOff>447675</xdr:colOff>
          <xdr:row>451</xdr:row>
          <xdr:rowOff>4350</xdr:rowOff>
        </xdr:to>
        <xdr:grpSp>
          <xdr:nvGrpSpPr>
            <xdr:cNvPr id="153" name="Group 152"/>
            <xdr:cNvGrpSpPr/>
          </xdr:nvGrpSpPr>
          <xdr:grpSpPr>
            <a:xfrm>
              <a:off x="7258050" y="153162000"/>
              <a:ext cx="1295400" cy="385350"/>
              <a:chOff x="7115175" y="143745196"/>
              <a:chExt cx="1295400" cy="385350"/>
            </a:xfrm>
          </xdr:grpSpPr>
          <xdr:sp macro="" textlink="">
            <xdr:nvSpPr>
              <xdr:cNvPr id="12956" name="Group Box 668" hidden="1">
                <a:extLst>
                  <a:ext uri="{63B3BB69-23CF-44E3-9099-C40C66FF867C}">
                    <a14:compatExt spid="_x0000_s12956"/>
                  </a:ext>
                </a:extLst>
              </xdr:cNvPr>
              <xdr:cNvSpPr/>
            </xdr:nvSpPr>
            <xdr:spPr bwMode="auto">
              <a:xfrm>
                <a:off x="7115175" y="143745196"/>
                <a:ext cx="1295400" cy="385350"/>
              </a:xfrm>
              <a:prstGeom prst="rect">
                <a:avLst/>
              </a:prstGeom>
              <a:noFill/>
              <a:ln w="9525">
                <a:miter lim="800000"/>
                <a:headEnd/>
                <a:tailEnd/>
              </a:ln>
              <a:extLst>
                <a:ext uri="{909E8E84-426E-40DD-AFC4-6F175D3DCCD1}">
                  <a14:hiddenFill>
                    <a:noFill/>
                  </a14:hiddenFill>
                </a:ext>
              </a:extLst>
            </xdr:spPr>
          </xdr:sp>
          <xdr:sp macro="" textlink="">
            <xdr:nvSpPr>
              <xdr:cNvPr id="12957" name="Option Button 669" hidden="1">
                <a:extLst>
                  <a:ext uri="{63B3BB69-23CF-44E3-9099-C40C66FF867C}">
                    <a14:compatExt spid="_x0000_s12957"/>
                  </a:ext>
                </a:extLst>
              </xdr:cNvPr>
              <xdr:cNvSpPr/>
            </xdr:nvSpPr>
            <xdr:spPr bwMode="auto">
              <a:xfrm>
                <a:off x="7239000" y="143829933"/>
                <a:ext cx="157911"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58" name="Option Button 670" hidden="1">
                <a:extLst>
                  <a:ext uri="{63B3BB69-23CF-44E3-9099-C40C66FF867C}">
                    <a14:compatExt spid="_x0000_s12958"/>
                  </a:ext>
                </a:extLst>
              </xdr:cNvPr>
              <xdr:cNvSpPr/>
            </xdr:nvSpPr>
            <xdr:spPr bwMode="auto">
              <a:xfrm>
                <a:off x="7667625" y="143829933"/>
                <a:ext cx="157911"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6" name="Option Button 1030" hidden="1">
                <a:extLst>
                  <a:ext uri="{63B3BB69-23CF-44E3-9099-C40C66FF867C}">
                    <a14:compatExt spid="_x0000_s15366"/>
                  </a:ext>
                </a:extLst>
              </xdr:cNvPr>
              <xdr:cNvSpPr/>
            </xdr:nvSpPr>
            <xdr:spPr bwMode="auto">
              <a:xfrm>
                <a:off x="8074670" y="143829690"/>
                <a:ext cx="157005"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451</xdr:row>
          <xdr:rowOff>0</xdr:rowOff>
        </xdr:from>
        <xdr:to>
          <xdr:col>12</xdr:col>
          <xdr:colOff>450003</xdr:colOff>
          <xdr:row>452</xdr:row>
          <xdr:rowOff>9975</xdr:rowOff>
        </xdr:to>
        <xdr:grpSp>
          <xdr:nvGrpSpPr>
            <xdr:cNvPr id="154" name="Group 153"/>
            <xdr:cNvGrpSpPr/>
          </xdr:nvGrpSpPr>
          <xdr:grpSpPr>
            <a:xfrm>
              <a:off x="7267575" y="153543000"/>
              <a:ext cx="1288203" cy="390975"/>
              <a:chOff x="7124700" y="144122775"/>
              <a:chExt cx="1288203" cy="390975"/>
            </a:xfrm>
          </xdr:grpSpPr>
          <xdr:sp macro="" textlink="">
            <xdr:nvSpPr>
              <xdr:cNvPr id="12962" name="Group Box 674" hidden="1">
                <a:extLst>
                  <a:ext uri="{63B3BB69-23CF-44E3-9099-C40C66FF867C}">
                    <a14:compatExt spid="_x0000_s12962"/>
                  </a:ext>
                </a:extLst>
              </xdr:cNvPr>
              <xdr:cNvSpPr/>
            </xdr:nvSpPr>
            <xdr:spPr bwMode="auto">
              <a:xfrm>
                <a:off x="7124700" y="144122775"/>
                <a:ext cx="1288203" cy="390975"/>
              </a:xfrm>
              <a:prstGeom prst="rect">
                <a:avLst/>
              </a:prstGeom>
              <a:noFill/>
              <a:ln w="9525">
                <a:miter lim="800000"/>
                <a:headEnd/>
                <a:tailEnd/>
              </a:ln>
              <a:extLst>
                <a:ext uri="{909E8E84-426E-40DD-AFC4-6F175D3DCCD1}">
                  <a14:hiddenFill>
                    <a:noFill/>
                  </a14:hiddenFill>
                </a:ext>
              </a:extLst>
            </xdr:spPr>
          </xdr:sp>
          <xdr:sp macro="" textlink="">
            <xdr:nvSpPr>
              <xdr:cNvPr id="12963" name="Option Button 675" hidden="1">
                <a:extLst>
                  <a:ext uri="{63B3BB69-23CF-44E3-9099-C40C66FF867C}">
                    <a14:compatExt spid="_x0000_s12963"/>
                  </a:ext>
                </a:extLst>
              </xdr:cNvPr>
              <xdr:cNvSpPr/>
            </xdr:nvSpPr>
            <xdr:spPr bwMode="auto">
              <a:xfrm>
                <a:off x="7239000" y="144210089"/>
                <a:ext cx="157611"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64" name="Option Button 676" hidden="1">
                <a:extLst>
                  <a:ext uri="{63B3BB69-23CF-44E3-9099-C40C66FF867C}">
                    <a14:compatExt spid="_x0000_s12964"/>
                  </a:ext>
                </a:extLst>
              </xdr:cNvPr>
              <xdr:cNvSpPr/>
            </xdr:nvSpPr>
            <xdr:spPr bwMode="auto">
              <a:xfrm>
                <a:off x="7667625" y="144210089"/>
                <a:ext cx="157611"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8" name="Option Button 1032" hidden="1">
                <a:extLst>
                  <a:ext uri="{63B3BB69-23CF-44E3-9099-C40C66FF867C}">
                    <a14:compatExt spid="_x0000_s15368"/>
                  </a:ext>
                </a:extLst>
              </xdr:cNvPr>
              <xdr:cNvSpPr/>
            </xdr:nvSpPr>
            <xdr:spPr bwMode="auto">
              <a:xfrm>
                <a:off x="8074670" y="144206631"/>
                <a:ext cx="156707"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452</xdr:row>
          <xdr:rowOff>0</xdr:rowOff>
        </xdr:from>
        <xdr:to>
          <xdr:col>12</xdr:col>
          <xdr:colOff>450003</xdr:colOff>
          <xdr:row>453</xdr:row>
          <xdr:rowOff>7650</xdr:rowOff>
        </xdr:to>
        <xdr:grpSp>
          <xdr:nvGrpSpPr>
            <xdr:cNvPr id="155" name="Group 154"/>
            <xdr:cNvGrpSpPr/>
          </xdr:nvGrpSpPr>
          <xdr:grpSpPr>
            <a:xfrm>
              <a:off x="7267575" y="153924000"/>
              <a:ext cx="1288203" cy="388650"/>
              <a:chOff x="7124700" y="144503775"/>
              <a:chExt cx="1288203" cy="388650"/>
            </a:xfrm>
          </xdr:grpSpPr>
          <xdr:sp macro="" textlink="">
            <xdr:nvSpPr>
              <xdr:cNvPr id="12959" name="Group Box 671" hidden="1">
                <a:extLst>
                  <a:ext uri="{63B3BB69-23CF-44E3-9099-C40C66FF867C}">
                    <a14:compatExt spid="_x0000_s12959"/>
                  </a:ext>
                </a:extLst>
              </xdr:cNvPr>
              <xdr:cNvSpPr/>
            </xdr:nvSpPr>
            <xdr:spPr bwMode="auto">
              <a:xfrm>
                <a:off x="7124700" y="144503775"/>
                <a:ext cx="1288203" cy="388650"/>
              </a:xfrm>
              <a:prstGeom prst="rect">
                <a:avLst/>
              </a:prstGeom>
              <a:noFill/>
              <a:ln w="9525">
                <a:miter lim="800000"/>
                <a:headEnd/>
                <a:tailEnd/>
              </a:ln>
              <a:extLst>
                <a:ext uri="{909E8E84-426E-40DD-AFC4-6F175D3DCCD1}">
                  <a14:hiddenFill>
                    <a:noFill/>
                  </a14:hiddenFill>
                </a:ext>
              </a:extLst>
            </xdr:spPr>
          </xdr:sp>
          <xdr:sp macro="" textlink="">
            <xdr:nvSpPr>
              <xdr:cNvPr id="12960" name="Option Button 672" hidden="1">
                <a:extLst>
                  <a:ext uri="{63B3BB69-23CF-44E3-9099-C40C66FF867C}">
                    <a14:compatExt spid="_x0000_s12960"/>
                  </a:ext>
                </a:extLst>
              </xdr:cNvPr>
              <xdr:cNvSpPr/>
            </xdr:nvSpPr>
            <xdr:spPr bwMode="auto">
              <a:xfrm>
                <a:off x="7239000" y="144593580"/>
                <a:ext cx="157611" cy="17628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61" name="Option Button 673" hidden="1">
                <a:extLst>
                  <a:ext uri="{63B3BB69-23CF-44E3-9099-C40C66FF867C}">
                    <a14:compatExt spid="_x0000_s12961"/>
                  </a:ext>
                </a:extLst>
              </xdr:cNvPr>
              <xdr:cNvSpPr/>
            </xdr:nvSpPr>
            <xdr:spPr bwMode="auto">
              <a:xfrm>
                <a:off x="7667625" y="144593580"/>
                <a:ext cx="157611" cy="17628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9" name="Option Button 1033" hidden="1">
                <a:extLst>
                  <a:ext uri="{63B3BB69-23CF-44E3-9099-C40C66FF867C}">
                    <a14:compatExt spid="_x0000_s15369"/>
                  </a:ext>
                </a:extLst>
              </xdr:cNvPr>
              <xdr:cNvSpPr/>
            </xdr:nvSpPr>
            <xdr:spPr bwMode="auto">
              <a:xfrm>
                <a:off x="8074670" y="144591191"/>
                <a:ext cx="156707" cy="174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453</xdr:row>
          <xdr:rowOff>2198</xdr:rowOff>
        </xdr:from>
        <xdr:to>
          <xdr:col>12</xdr:col>
          <xdr:colOff>450003</xdr:colOff>
          <xdr:row>453</xdr:row>
          <xdr:rowOff>564173</xdr:rowOff>
        </xdr:to>
        <xdr:grpSp>
          <xdr:nvGrpSpPr>
            <xdr:cNvPr id="156" name="Group 155"/>
            <xdr:cNvGrpSpPr/>
          </xdr:nvGrpSpPr>
          <xdr:grpSpPr>
            <a:xfrm>
              <a:off x="7267575" y="154307198"/>
              <a:ext cx="1288203" cy="561975"/>
              <a:chOff x="7124700" y="144886973"/>
              <a:chExt cx="1288203" cy="561975"/>
            </a:xfrm>
          </xdr:grpSpPr>
          <xdr:sp macro="" textlink="">
            <xdr:nvSpPr>
              <xdr:cNvPr id="12965" name="Group Box 677" hidden="1">
                <a:extLst>
                  <a:ext uri="{63B3BB69-23CF-44E3-9099-C40C66FF867C}">
                    <a14:compatExt spid="_x0000_s12965"/>
                  </a:ext>
                </a:extLst>
              </xdr:cNvPr>
              <xdr:cNvSpPr/>
            </xdr:nvSpPr>
            <xdr:spPr bwMode="auto">
              <a:xfrm>
                <a:off x="7124700" y="144886973"/>
                <a:ext cx="1288203" cy="561975"/>
              </a:xfrm>
              <a:prstGeom prst="rect">
                <a:avLst/>
              </a:prstGeom>
              <a:noFill/>
              <a:ln w="9525">
                <a:miter lim="800000"/>
                <a:headEnd/>
                <a:tailEnd/>
              </a:ln>
              <a:extLst>
                <a:ext uri="{909E8E84-426E-40DD-AFC4-6F175D3DCCD1}">
                  <a14:hiddenFill>
                    <a:noFill/>
                  </a14:hiddenFill>
                </a:ext>
              </a:extLst>
            </xdr:spPr>
          </xdr:sp>
          <xdr:sp macro="" textlink="">
            <xdr:nvSpPr>
              <xdr:cNvPr id="12966" name="Option Button 678" hidden="1">
                <a:extLst>
                  <a:ext uri="{63B3BB69-23CF-44E3-9099-C40C66FF867C}">
                    <a14:compatExt spid="_x0000_s12966"/>
                  </a:ext>
                </a:extLst>
              </xdr:cNvPr>
              <xdr:cNvSpPr/>
            </xdr:nvSpPr>
            <xdr:spPr bwMode="auto">
              <a:xfrm>
                <a:off x="7239000" y="145014328"/>
                <a:ext cx="157611" cy="2548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67" name="Option Button 679" hidden="1">
                <a:extLst>
                  <a:ext uri="{63B3BB69-23CF-44E3-9099-C40C66FF867C}">
                    <a14:compatExt spid="_x0000_s12967"/>
                  </a:ext>
                </a:extLst>
              </xdr:cNvPr>
              <xdr:cNvSpPr/>
            </xdr:nvSpPr>
            <xdr:spPr bwMode="auto">
              <a:xfrm>
                <a:off x="7667625" y="145014328"/>
                <a:ext cx="157611" cy="2548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0" name="Option Button 1034" hidden="1">
                <a:extLst>
                  <a:ext uri="{63B3BB69-23CF-44E3-9099-C40C66FF867C}">
                    <a14:compatExt spid="_x0000_s15370"/>
                  </a:ext>
                </a:extLst>
              </xdr:cNvPr>
              <xdr:cNvSpPr/>
            </xdr:nvSpPr>
            <xdr:spPr bwMode="auto">
              <a:xfrm>
                <a:off x="8074670" y="145013628"/>
                <a:ext cx="156707" cy="25323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455</xdr:row>
          <xdr:rowOff>9525</xdr:rowOff>
        </xdr:from>
        <xdr:to>
          <xdr:col>12</xdr:col>
          <xdr:colOff>450003</xdr:colOff>
          <xdr:row>456</xdr:row>
          <xdr:rowOff>0</xdr:rowOff>
        </xdr:to>
        <xdr:grpSp>
          <xdr:nvGrpSpPr>
            <xdr:cNvPr id="158" name="Group 157"/>
            <xdr:cNvGrpSpPr/>
          </xdr:nvGrpSpPr>
          <xdr:grpSpPr>
            <a:xfrm>
              <a:off x="7267575" y="155267016"/>
              <a:ext cx="1288203" cy="371475"/>
              <a:chOff x="7124700" y="146036733"/>
              <a:chExt cx="1288203" cy="561975"/>
            </a:xfrm>
          </xdr:grpSpPr>
          <xdr:sp macro="" textlink="">
            <xdr:nvSpPr>
              <xdr:cNvPr id="12968" name="Group Box 680" hidden="1">
                <a:extLst>
                  <a:ext uri="{63B3BB69-23CF-44E3-9099-C40C66FF867C}">
                    <a14:compatExt spid="_x0000_s12968"/>
                  </a:ext>
                </a:extLst>
              </xdr:cNvPr>
              <xdr:cNvSpPr/>
            </xdr:nvSpPr>
            <xdr:spPr bwMode="auto">
              <a:xfrm>
                <a:off x="7124700" y="146036733"/>
                <a:ext cx="1288203" cy="561975"/>
              </a:xfrm>
              <a:prstGeom prst="rect">
                <a:avLst/>
              </a:prstGeom>
              <a:noFill/>
              <a:ln w="9525">
                <a:miter lim="800000"/>
                <a:headEnd/>
                <a:tailEnd/>
              </a:ln>
              <a:extLst>
                <a:ext uri="{909E8E84-426E-40DD-AFC4-6F175D3DCCD1}">
                  <a14:hiddenFill>
                    <a:noFill/>
                  </a14:hiddenFill>
                </a:ext>
              </a:extLst>
            </xdr:spPr>
          </xdr:sp>
          <xdr:sp macro="" textlink="">
            <xdr:nvSpPr>
              <xdr:cNvPr id="12969" name="Option Button 681" hidden="1">
                <a:extLst>
                  <a:ext uri="{63B3BB69-23CF-44E3-9099-C40C66FF867C}">
                    <a14:compatExt spid="_x0000_s12969"/>
                  </a:ext>
                </a:extLst>
              </xdr:cNvPr>
              <xdr:cNvSpPr/>
            </xdr:nvSpPr>
            <xdr:spPr bwMode="auto">
              <a:xfrm>
                <a:off x="7239000" y="146164645"/>
                <a:ext cx="157611" cy="2548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70" name="Option Button 682" hidden="1">
                <a:extLst>
                  <a:ext uri="{63B3BB69-23CF-44E3-9099-C40C66FF867C}">
                    <a14:compatExt spid="_x0000_s12970"/>
                  </a:ext>
                </a:extLst>
              </xdr:cNvPr>
              <xdr:cNvSpPr/>
            </xdr:nvSpPr>
            <xdr:spPr bwMode="auto">
              <a:xfrm>
                <a:off x="7667625" y="146164645"/>
                <a:ext cx="157611" cy="2548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1" name="Option Button 1035" hidden="1">
                <a:extLst>
                  <a:ext uri="{63B3BB69-23CF-44E3-9099-C40C66FF867C}">
                    <a14:compatExt spid="_x0000_s15371"/>
                  </a:ext>
                </a:extLst>
              </xdr:cNvPr>
              <xdr:cNvSpPr/>
            </xdr:nvSpPr>
            <xdr:spPr bwMode="auto">
              <a:xfrm>
                <a:off x="8074670" y="146166572"/>
                <a:ext cx="156707" cy="2597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456</xdr:row>
          <xdr:rowOff>0</xdr:rowOff>
        </xdr:from>
        <xdr:to>
          <xdr:col>12</xdr:col>
          <xdr:colOff>450003</xdr:colOff>
          <xdr:row>456</xdr:row>
          <xdr:rowOff>371475</xdr:rowOff>
        </xdr:to>
        <xdr:grpSp>
          <xdr:nvGrpSpPr>
            <xdr:cNvPr id="159" name="Group 158"/>
            <xdr:cNvGrpSpPr/>
          </xdr:nvGrpSpPr>
          <xdr:grpSpPr>
            <a:xfrm>
              <a:off x="7267575" y="155638500"/>
              <a:ext cx="1288203" cy="371475"/>
              <a:chOff x="7124700" y="146599275"/>
              <a:chExt cx="1288203" cy="371475"/>
            </a:xfrm>
          </xdr:grpSpPr>
          <xdr:sp macro="" textlink="">
            <xdr:nvSpPr>
              <xdr:cNvPr id="13157" name="Group Box 869" hidden="1">
                <a:extLst>
                  <a:ext uri="{63B3BB69-23CF-44E3-9099-C40C66FF867C}">
                    <a14:compatExt spid="_x0000_s13157"/>
                  </a:ext>
                </a:extLst>
              </xdr:cNvPr>
              <xdr:cNvSpPr/>
            </xdr:nvSpPr>
            <xdr:spPr bwMode="auto">
              <a:xfrm>
                <a:off x="7124700" y="146599275"/>
                <a:ext cx="1288203" cy="371475"/>
              </a:xfrm>
              <a:prstGeom prst="rect">
                <a:avLst/>
              </a:prstGeom>
              <a:noFill/>
              <a:ln w="9525">
                <a:miter lim="800000"/>
                <a:headEnd/>
                <a:tailEnd/>
              </a:ln>
              <a:extLst>
                <a:ext uri="{909E8E84-426E-40DD-AFC4-6F175D3DCCD1}">
                  <a14:hiddenFill>
                    <a:noFill/>
                  </a14:hiddenFill>
                </a:ext>
              </a:extLst>
            </xdr:spPr>
          </xdr:sp>
          <xdr:sp macro="" textlink="">
            <xdr:nvSpPr>
              <xdr:cNvPr id="13158" name="Option Button 870" hidden="1">
                <a:extLst>
                  <a:ext uri="{63B3BB69-23CF-44E3-9099-C40C66FF867C}">
                    <a14:compatExt spid="_x0000_s13158"/>
                  </a:ext>
                </a:extLst>
              </xdr:cNvPr>
              <xdr:cNvSpPr/>
            </xdr:nvSpPr>
            <xdr:spPr bwMode="auto">
              <a:xfrm>
                <a:off x="7239000" y="146688558"/>
                <a:ext cx="157611" cy="1684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159" name="Option Button 871" hidden="1">
                <a:extLst>
                  <a:ext uri="{63B3BB69-23CF-44E3-9099-C40C66FF867C}">
                    <a14:compatExt spid="_x0000_s13159"/>
                  </a:ext>
                </a:extLst>
              </xdr:cNvPr>
              <xdr:cNvSpPr/>
            </xdr:nvSpPr>
            <xdr:spPr bwMode="auto">
              <a:xfrm>
                <a:off x="7667625" y="146688558"/>
                <a:ext cx="157611" cy="1684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2" name="Option Button 1036" hidden="1">
                <a:extLst>
                  <a:ext uri="{63B3BB69-23CF-44E3-9099-C40C66FF867C}">
                    <a14:compatExt spid="_x0000_s15372"/>
                  </a:ext>
                </a:extLst>
              </xdr:cNvPr>
              <xdr:cNvSpPr/>
            </xdr:nvSpPr>
            <xdr:spPr bwMode="auto">
              <a:xfrm>
                <a:off x="8074670" y="146689588"/>
                <a:ext cx="156707" cy="1718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2930</xdr:colOff>
          <xdr:row>458</xdr:row>
          <xdr:rowOff>7329</xdr:rowOff>
        </xdr:from>
        <xdr:to>
          <xdr:col>12</xdr:col>
          <xdr:colOff>448391</xdr:colOff>
          <xdr:row>458</xdr:row>
          <xdr:rowOff>352425</xdr:rowOff>
        </xdr:to>
        <xdr:grpSp>
          <xdr:nvGrpSpPr>
            <xdr:cNvPr id="225" name="Group 224"/>
            <xdr:cNvGrpSpPr/>
          </xdr:nvGrpSpPr>
          <xdr:grpSpPr>
            <a:xfrm>
              <a:off x="7260980" y="156407757"/>
              <a:ext cx="1293186" cy="345096"/>
              <a:chOff x="7118105" y="147556751"/>
              <a:chExt cx="1293186" cy="366345"/>
            </a:xfrm>
          </xdr:grpSpPr>
          <xdr:sp macro="" textlink="">
            <xdr:nvSpPr>
              <xdr:cNvPr id="13160" name="Group Box 872" hidden="1">
                <a:extLst>
                  <a:ext uri="{63B3BB69-23CF-44E3-9099-C40C66FF867C}">
                    <a14:compatExt spid="_x0000_s13160"/>
                  </a:ext>
                </a:extLst>
              </xdr:cNvPr>
              <xdr:cNvSpPr/>
            </xdr:nvSpPr>
            <xdr:spPr bwMode="auto">
              <a:xfrm>
                <a:off x="7118105" y="147556751"/>
                <a:ext cx="1293186" cy="366345"/>
              </a:xfrm>
              <a:prstGeom prst="rect">
                <a:avLst/>
              </a:prstGeom>
              <a:noFill/>
              <a:ln w="9525">
                <a:miter lim="800000"/>
                <a:headEnd/>
                <a:tailEnd/>
              </a:ln>
              <a:extLst>
                <a:ext uri="{909E8E84-426E-40DD-AFC4-6F175D3DCCD1}">
                  <a14:hiddenFill>
                    <a:noFill/>
                  </a14:hiddenFill>
                </a:ext>
              </a:extLst>
            </xdr:spPr>
          </xdr:sp>
          <xdr:sp macro="" textlink="">
            <xdr:nvSpPr>
              <xdr:cNvPr id="13161" name="Option Button 873" hidden="1">
                <a:extLst>
                  <a:ext uri="{63B3BB69-23CF-44E3-9099-C40C66FF867C}">
                    <a14:compatExt spid="_x0000_s13161"/>
                  </a:ext>
                </a:extLst>
              </xdr:cNvPr>
              <xdr:cNvSpPr/>
            </xdr:nvSpPr>
            <xdr:spPr bwMode="auto">
              <a:xfrm>
                <a:off x="7239000" y="147647075"/>
                <a:ext cx="157640" cy="16616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162" name="Option Button 874" hidden="1">
                <a:extLst>
                  <a:ext uri="{63B3BB69-23CF-44E3-9099-C40C66FF867C}">
                    <a14:compatExt spid="_x0000_s13162"/>
                  </a:ext>
                </a:extLst>
              </xdr:cNvPr>
              <xdr:cNvSpPr/>
            </xdr:nvSpPr>
            <xdr:spPr bwMode="auto">
              <a:xfrm>
                <a:off x="7667625" y="147647075"/>
                <a:ext cx="157640" cy="16616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3" name="Option Button 1037" hidden="1">
                <a:extLst>
                  <a:ext uri="{63B3BB69-23CF-44E3-9099-C40C66FF867C}">
                    <a14:compatExt spid="_x0000_s15373"/>
                  </a:ext>
                </a:extLst>
              </xdr:cNvPr>
              <xdr:cNvSpPr/>
            </xdr:nvSpPr>
            <xdr:spPr bwMode="auto">
              <a:xfrm>
                <a:off x="8074670" y="147648092"/>
                <a:ext cx="156736" cy="16944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546</xdr:row>
          <xdr:rowOff>0</xdr:rowOff>
        </xdr:from>
        <xdr:to>
          <xdr:col>12</xdr:col>
          <xdr:colOff>428625</xdr:colOff>
          <xdr:row>547</xdr:row>
          <xdr:rowOff>7650</xdr:rowOff>
        </xdr:to>
        <xdr:grpSp>
          <xdr:nvGrpSpPr>
            <xdr:cNvPr id="226" name="Group 225"/>
            <xdr:cNvGrpSpPr/>
          </xdr:nvGrpSpPr>
          <xdr:grpSpPr>
            <a:xfrm>
              <a:off x="7258049" y="187394850"/>
              <a:ext cx="1276351" cy="255300"/>
              <a:chOff x="7115174" y="176269650"/>
              <a:chExt cx="1276351" cy="255300"/>
            </a:xfrm>
          </xdr:grpSpPr>
          <xdr:sp macro="" textlink="">
            <xdr:nvSpPr>
              <xdr:cNvPr id="12974" name="Group Box 686" hidden="1">
                <a:extLst>
                  <a:ext uri="{63B3BB69-23CF-44E3-9099-C40C66FF867C}">
                    <a14:compatExt spid="_x0000_s12974"/>
                  </a:ext>
                </a:extLst>
              </xdr:cNvPr>
              <xdr:cNvSpPr/>
            </xdr:nvSpPr>
            <xdr:spPr bwMode="auto">
              <a:xfrm>
                <a:off x="7115174" y="176269650"/>
                <a:ext cx="1276351" cy="255300"/>
              </a:xfrm>
              <a:prstGeom prst="rect">
                <a:avLst/>
              </a:prstGeom>
              <a:noFill/>
              <a:ln w="9525">
                <a:miter lim="800000"/>
                <a:headEnd/>
                <a:tailEnd/>
              </a:ln>
              <a:extLst>
                <a:ext uri="{909E8E84-426E-40DD-AFC4-6F175D3DCCD1}">
                  <a14:hiddenFill>
                    <a:noFill/>
                  </a14:hiddenFill>
                </a:ext>
              </a:extLst>
            </xdr:spPr>
          </xdr:sp>
          <xdr:sp macro="" textlink="">
            <xdr:nvSpPr>
              <xdr:cNvPr id="12975" name="Option Button 687" hidden="1">
                <a:extLst>
                  <a:ext uri="{63B3BB69-23CF-44E3-9099-C40C66FF867C}">
                    <a14:compatExt spid="_x0000_s12975"/>
                  </a:ext>
                </a:extLst>
              </xdr:cNvPr>
              <xdr:cNvSpPr/>
            </xdr:nvSpPr>
            <xdr:spPr bwMode="auto">
              <a:xfrm>
                <a:off x="7247249" y="176328206"/>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76" name="Option Button 688" hidden="1">
                <a:extLst>
                  <a:ext uri="{63B3BB69-23CF-44E3-9099-C40C66FF867C}">
                    <a14:compatExt spid="_x0000_s12976"/>
                  </a:ext>
                </a:extLst>
              </xdr:cNvPr>
              <xdr:cNvSpPr/>
            </xdr:nvSpPr>
            <xdr:spPr bwMode="auto">
              <a:xfrm>
                <a:off x="7654563" y="176328206"/>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4" name="Option Button 1038" hidden="1">
                <a:extLst>
                  <a:ext uri="{63B3BB69-23CF-44E3-9099-C40C66FF867C}">
                    <a14:compatExt spid="_x0000_s15374"/>
                  </a:ext>
                </a:extLst>
              </xdr:cNvPr>
              <xdr:cNvSpPr/>
            </xdr:nvSpPr>
            <xdr:spPr bwMode="auto">
              <a:xfrm>
                <a:off x="8084195" y="176326637"/>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547</xdr:row>
          <xdr:rowOff>0</xdr:rowOff>
        </xdr:from>
        <xdr:to>
          <xdr:col>12</xdr:col>
          <xdr:colOff>428627</xdr:colOff>
          <xdr:row>548</xdr:row>
          <xdr:rowOff>7650</xdr:rowOff>
        </xdr:to>
        <xdr:grpSp>
          <xdr:nvGrpSpPr>
            <xdr:cNvPr id="227" name="Group 226"/>
            <xdr:cNvGrpSpPr/>
          </xdr:nvGrpSpPr>
          <xdr:grpSpPr>
            <a:xfrm>
              <a:off x="7258050" y="187642500"/>
              <a:ext cx="1276352" cy="255300"/>
              <a:chOff x="7115175" y="176517300"/>
              <a:chExt cx="1276352" cy="255300"/>
            </a:xfrm>
          </xdr:grpSpPr>
          <xdr:sp macro="" textlink="">
            <xdr:nvSpPr>
              <xdr:cNvPr id="12977" name="Group Box 689" hidden="1">
                <a:extLst>
                  <a:ext uri="{63B3BB69-23CF-44E3-9099-C40C66FF867C}">
                    <a14:compatExt spid="_x0000_s12977"/>
                  </a:ext>
                </a:extLst>
              </xdr:cNvPr>
              <xdr:cNvSpPr/>
            </xdr:nvSpPr>
            <xdr:spPr bwMode="auto">
              <a:xfrm>
                <a:off x="7115175" y="176517300"/>
                <a:ext cx="1276352" cy="255300"/>
              </a:xfrm>
              <a:prstGeom prst="rect">
                <a:avLst/>
              </a:prstGeom>
              <a:noFill/>
              <a:ln w="9525">
                <a:miter lim="800000"/>
                <a:headEnd/>
                <a:tailEnd/>
              </a:ln>
              <a:extLst>
                <a:ext uri="{909E8E84-426E-40DD-AFC4-6F175D3DCCD1}">
                  <a14:hiddenFill>
                    <a:noFill/>
                  </a14:hiddenFill>
                </a:ext>
              </a:extLst>
            </xdr:spPr>
          </xdr:sp>
          <xdr:sp macro="" textlink="">
            <xdr:nvSpPr>
              <xdr:cNvPr id="12978" name="Option Button 690" hidden="1">
                <a:extLst>
                  <a:ext uri="{63B3BB69-23CF-44E3-9099-C40C66FF867C}">
                    <a14:compatExt spid="_x0000_s12978"/>
                  </a:ext>
                </a:extLst>
              </xdr:cNvPr>
              <xdr:cNvSpPr/>
            </xdr:nvSpPr>
            <xdr:spPr bwMode="auto">
              <a:xfrm>
                <a:off x="7247280" y="176575845"/>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79" name="Option Button 691" hidden="1">
                <a:extLst>
                  <a:ext uri="{63B3BB69-23CF-44E3-9099-C40C66FF867C}">
                    <a14:compatExt spid="_x0000_s12979"/>
                  </a:ext>
                </a:extLst>
              </xdr:cNvPr>
              <xdr:cNvSpPr/>
            </xdr:nvSpPr>
            <xdr:spPr bwMode="auto">
              <a:xfrm>
                <a:off x="7654594" y="176575845"/>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5" name="Option Button 1039" hidden="1">
                <a:extLst>
                  <a:ext uri="{63B3BB69-23CF-44E3-9099-C40C66FF867C}">
                    <a14:compatExt spid="_x0000_s15375"/>
                  </a:ext>
                </a:extLst>
              </xdr:cNvPr>
              <xdr:cNvSpPr/>
            </xdr:nvSpPr>
            <xdr:spPr bwMode="auto">
              <a:xfrm>
                <a:off x="8084226" y="176574276"/>
                <a:ext cx="157006"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548</xdr:row>
          <xdr:rowOff>0</xdr:rowOff>
        </xdr:from>
        <xdr:to>
          <xdr:col>12</xdr:col>
          <xdr:colOff>428626</xdr:colOff>
          <xdr:row>549</xdr:row>
          <xdr:rowOff>7650</xdr:rowOff>
        </xdr:to>
        <xdr:grpSp>
          <xdr:nvGrpSpPr>
            <xdr:cNvPr id="228" name="Group 227"/>
            <xdr:cNvGrpSpPr/>
          </xdr:nvGrpSpPr>
          <xdr:grpSpPr>
            <a:xfrm>
              <a:off x="7258050" y="187890150"/>
              <a:ext cx="1276351" cy="255300"/>
              <a:chOff x="7115175" y="176764950"/>
              <a:chExt cx="1276351" cy="255300"/>
            </a:xfrm>
          </xdr:grpSpPr>
          <xdr:sp macro="" textlink="">
            <xdr:nvSpPr>
              <xdr:cNvPr id="12980" name="Group Box 692" hidden="1">
                <a:extLst>
                  <a:ext uri="{63B3BB69-23CF-44E3-9099-C40C66FF867C}">
                    <a14:compatExt spid="_x0000_s12980"/>
                  </a:ext>
                </a:extLst>
              </xdr:cNvPr>
              <xdr:cNvSpPr/>
            </xdr:nvSpPr>
            <xdr:spPr bwMode="auto">
              <a:xfrm>
                <a:off x="7115175" y="176764950"/>
                <a:ext cx="1276351" cy="255300"/>
              </a:xfrm>
              <a:prstGeom prst="rect">
                <a:avLst/>
              </a:prstGeom>
              <a:noFill/>
              <a:ln w="9525">
                <a:miter lim="800000"/>
                <a:headEnd/>
                <a:tailEnd/>
              </a:ln>
              <a:extLst>
                <a:ext uri="{909E8E84-426E-40DD-AFC4-6F175D3DCCD1}">
                  <a14:hiddenFill>
                    <a:noFill/>
                  </a14:hiddenFill>
                </a:ext>
              </a:extLst>
            </xdr:spPr>
          </xdr:sp>
          <xdr:sp macro="" textlink="">
            <xdr:nvSpPr>
              <xdr:cNvPr id="12981" name="Option Button 693" hidden="1">
                <a:extLst>
                  <a:ext uri="{63B3BB69-23CF-44E3-9099-C40C66FF867C}">
                    <a14:compatExt spid="_x0000_s12981"/>
                  </a:ext>
                </a:extLst>
              </xdr:cNvPr>
              <xdr:cNvSpPr/>
            </xdr:nvSpPr>
            <xdr:spPr bwMode="auto">
              <a:xfrm>
                <a:off x="7247267" y="176823600"/>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82" name="Option Button 694" hidden="1">
                <a:extLst>
                  <a:ext uri="{63B3BB69-23CF-44E3-9099-C40C66FF867C}">
                    <a14:compatExt spid="_x0000_s12982"/>
                  </a:ext>
                </a:extLst>
              </xdr:cNvPr>
              <xdr:cNvSpPr/>
            </xdr:nvSpPr>
            <xdr:spPr bwMode="auto">
              <a:xfrm>
                <a:off x="7654582" y="176823600"/>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6" name="Option Button 1040" hidden="1">
                <a:extLst>
                  <a:ext uri="{63B3BB69-23CF-44E3-9099-C40C66FF867C}">
                    <a14:compatExt spid="_x0000_s15376"/>
                  </a:ext>
                </a:extLst>
              </xdr:cNvPr>
              <xdr:cNvSpPr/>
            </xdr:nvSpPr>
            <xdr:spPr bwMode="auto">
              <a:xfrm>
                <a:off x="8084214" y="176822031"/>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2930</xdr:colOff>
          <xdr:row>549</xdr:row>
          <xdr:rowOff>7327</xdr:rowOff>
        </xdr:from>
        <xdr:to>
          <xdr:col>12</xdr:col>
          <xdr:colOff>431010</xdr:colOff>
          <xdr:row>550</xdr:row>
          <xdr:rowOff>7327</xdr:rowOff>
        </xdr:to>
        <xdr:grpSp>
          <xdr:nvGrpSpPr>
            <xdr:cNvPr id="229" name="Group 228"/>
            <xdr:cNvGrpSpPr/>
          </xdr:nvGrpSpPr>
          <xdr:grpSpPr>
            <a:xfrm>
              <a:off x="7260980" y="188144964"/>
              <a:ext cx="1275805" cy="381000"/>
              <a:chOff x="7118105" y="177014739"/>
              <a:chExt cx="1275805" cy="380996"/>
            </a:xfrm>
          </xdr:grpSpPr>
          <xdr:sp macro="" textlink="">
            <xdr:nvSpPr>
              <xdr:cNvPr id="12983" name="Group Box 695" hidden="1">
                <a:extLst>
                  <a:ext uri="{63B3BB69-23CF-44E3-9099-C40C66FF867C}">
                    <a14:compatExt spid="_x0000_s12983"/>
                  </a:ext>
                </a:extLst>
              </xdr:cNvPr>
              <xdr:cNvSpPr/>
            </xdr:nvSpPr>
            <xdr:spPr bwMode="auto">
              <a:xfrm>
                <a:off x="7118105" y="177014739"/>
                <a:ext cx="1275805" cy="380996"/>
              </a:xfrm>
              <a:prstGeom prst="rect">
                <a:avLst/>
              </a:prstGeom>
              <a:noFill/>
              <a:ln w="9525">
                <a:miter lim="800000"/>
                <a:headEnd/>
                <a:tailEnd/>
              </a:ln>
              <a:extLst>
                <a:ext uri="{909E8E84-426E-40DD-AFC4-6F175D3DCCD1}">
                  <a14:hiddenFill>
                    <a:noFill/>
                  </a14:hiddenFill>
                </a:ext>
              </a:extLst>
            </xdr:spPr>
          </xdr:sp>
          <xdr:sp macro="" textlink="">
            <xdr:nvSpPr>
              <xdr:cNvPr id="12984" name="Option Button 696" hidden="1">
                <a:extLst>
                  <a:ext uri="{63B3BB69-23CF-44E3-9099-C40C66FF867C}">
                    <a14:compatExt spid="_x0000_s12984"/>
                  </a:ext>
                </a:extLst>
              </xdr:cNvPr>
              <xdr:cNvSpPr/>
            </xdr:nvSpPr>
            <xdr:spPr bwMode="auto">
              <a:xfrm>
                <a:off x="7250078" y="177107002"/>
                <a:ext cx="157843" cy="17281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85" name="Option Button 697" hidden="1">
                <a:extLst>
                  <a:ext uri="{63B3BB69-23CF-44E3-9099-C40C66FF867C}">
                    <a14:compatExt spid="_x0000_s12985"/>
                  </a:ext>
                </a:extLst>
              </xdr:cNvPr>
              <xdr:cNvSpPr/>
            </xdr:nvSpPr>
            <xdr:spPr bwMode="auto">
              <a:xfrm>
                <a:off x="7657153" y="177107002"/>
                <a:ext cx="157843" cy="17281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7" name="Option Button 1041" hidden="1">
                <a:extLst>
                  <a:ext uri="{63B3BB69-23CF-44E3-9099-C40C66FF867C}">
                    <a14:compatExt spid="_x0000_s15377"/>
                  </a:ext>
                </a:extLst>
              </xdr:cNvPr>
              <xdr:cNvSpPr/>
            </xdr:nvSpPr>
            <xdr:spPr bwMode="auto">
              <a:xfrm>
                <a:off x="8086539" y="177104654"/>
                <a:ext cx="156939" cy="17058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550</xdr:row>
          <xdr:rowOff>0</xdr:rowOff>
        </xdr:from>
        <xdr:to>
          <xdr:col>12</xdr:col>
          <xdr:colOff>431061</xdr:colOff>
          <xdr:row>550</xdr:row>
          <xdr:rowOff>219075</xdr:rowOff>
        </xdr:to>
        <xdr:grpSp>
          <xdr:nvGrpSpPr>
            <xdr:cNvPr id="230" name="Group 229"/>
            <xdr:cNvGrpSpPr/>
          </xdr:nvGrpSpPr>
          <xdr:grpSpPr>
            <a:xfrm>
              <a:off x="7267576" y="188518838"/>
              <a:ext cx="1269260" cy="219075"/>
              <a:chOff x="7124701" y="177394354"/>
              <a:chExt cx="1269260" cy="235276"/>
            </a:xfrm>
          </xdr:grpSpPr>
          <xdr:sp macro="" textlink="">
            <xdr:nvSpPr>
              <xdr:cNvPr id="12971" name="Group Box 683" hidden="1">
                <a:extLst>
                  <a:ext uri="{63B3BB69-23CF-44E3-9099-C40C66FF867C}">
                    <a14:compatExt spid="_x0000_s12971"/>
                  </a:ext>
                </a:extLst>
              </xdr:cNvPr>
              <xdr:cNvSpPr/>
            </xdr:nvSpPr>
            <xdr:spPr bwMode="auto">
              <a:xfrm>
                <a:off x="7124701" y="177394354"/>
                <a:ext cx="1269260" cy="235276"/>
              </a:xfrm>
              <a:prstGeom prst="rect">
                <a:avLst/>
              </a:prstGeom>
              <a:noFill/>
              <a:ln w="9525">
                <a:miter lim="800000"/>
                <a:headEnd/>
                <a:tailEnd/>
              </a:ln>
              <a:extLst>
                <a:ext uri="{909E8E84-426E-40DD-AFC4-6F175D3DCCD1}">
                  <a14:hiddenFill>
                    <a:noFill/>
                  </a14:hiddenFill>
                </a:ext>
              </a:extLst>
            </xdr:spPr>
          </xdr:sp>
          <xdr:sp macro="" textlink="">
            <xdr:nvSpPr>
              <xdr:cNvPr id="12972" name="Option Button 684" hidden="1">
                <a:extLst>
                  <a:ext uri="{63B3BB69-23CF-44E3-9099-C40C66FF867C}">
                    <a14:compatExt spid="_x0000_s12972"/>
                  </a:ext>
                </a:extLst>
              </xdr:cNvPr>
              <xdr:cNvSpPr/>
            </xdr:nvSpPr>
            <xdr:spPr bwMode="auto">
              <a:xfrm>
                <a:off x="7250071" y="177447060"/>
                <a:ext cx="157611" cy="1067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73" name="Option Button 685" hidden="1">
                <a:extLst>
                  <a:ext uri="{63B3BB69-23CF-44E3-9099-C40C66FF867C}">
                    <a14:compatExt spid="_x0000_s12973"/>
                  </a:ext>
                </a:extLst>
              </xdr:cNvPr>
              <xdr:cNvSpPr/>
            </xdr:nvSpPr>
            <xdr:spPr bwMode="auto">
              <a:xfrm>
                <a:off x="7656322" y="177447060"/>
                <a:ext cx="157611" cy="1067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8" name="Option Button 1042" hidden="1">
                <a:extLst>
                  <a:ext uri="{63B3BB69-23CF-44E3-9099-C40C66FF867C}">
                    <a14:compatExt spid="_x0000_s15378"/>
                  </a:ext>
                </a:extLst>
              </xdr:cNvPr>
              <xdr:cNvSpPr/>
            </xdr:nvSpPr>
            <xdr:spPr bwMode="auto">
              <a:xfrm>
                <a:off x="8084866" y="177448070"/>
                <a:ext cx="156707" cy="1098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9524</xdr:colOff>
          <xdr:row>624</xdr:row>
          <xdr:rowOff>7323</xdr:rowOff>
        </xdr:from>
        <xdr:to>
          <xdr:col>12</xdr:col>
          <xdr:colOff>428625</xdr:colOff>
          <xdr:row>625</xdr:row>
          <xdr:rowOff>0</xdr:rowOff>
        </xdr:to>
        <xdr:grpSp>
          <xdr:nvGrpSpPr>
            <xdr:cNvPr id="231" name="Group 230"/>
            <xdr:cNvGrpSpPr/>
          </xdr:nvGrpSpPr>
          <xdr:grpSpPr>
            <a:xfrm>
              <a:off x="7267574" y="207957123"/>
              <a:ext cx="1266826" cy="373677"/>
              <a:chOff x="7124699" y="195421243"/>
              <a:chExt cx="1266826" cy="373677"/>
            </a:xfrm>
          </xdr:grpSpPr>
          <xdr:sp macro="" textlink="">
            <xdr:nvSpPr>
              <xdr:cNvPr id="12986" name="Group Box 698" hidden="1">
                <a:extLst>
                  <a:ext uri="{63B3BB69-23CF-44E3-9099-C40C66FF867C}">
                    <a14:compatExt spid="_x0000_s12986"/>
                  </a:ext>
                </a:extLst>
              </xdr:cNvPr>
              <xdr:cNvSpPr/>
            </xdr:nvSpPr>
            <xdr:spPr bwMode="auto">
              <a:xfrm>
                <a:off x="7124699" y="195421243"/>
                <a:ext cx="1266826" cy="373677"/>
              </a:xfrm>
              <a:prstGeom prst="rect">
                <a:avLst/>
              </a:prstGeom>
              <a:noFill/>
              <a:ln w="9525">
                <a:miter lim="800000"/>
                <a:headEnd/>
                <a:tailEnd/>
              </a:ln>
              <a:extLst>
                <a:ext uri="{909E8E84-426E-40DD-AFC4-6F175D3DCCD1}">
                  <a14:hiddenFill>
                    <a:noFill/>
                  </a14:hiddenFill>
                </a:ext>
              </a:extLst>
            </xdr:spPr>
          </xdr:sp>
          <xdr:sp macro="" textlink="">
            <xdr:nvSpPr>
              <xdr:cNvPr id="12987" name="Option Button 699" hidden="1">
                <a:extLst>
                  <a:ext uri="{63B3BB69-23CF-44E3-9099-C40C66FF867C}">
                    <a14:compatExt spid="_x0000_s12987"/>
                  </a:ext>
                </a:extLst>
              </xdr:cNvPr>
              <xdr:cNvSpPr/>
            </xdr:nvSpPr>
            <xdr:spPr bwMode="auto">
              <a:xfrm>
                <a:off x="7237291" y="195507189"/>
                <a:ext cx="157610" cy="1694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88" name="Option Button 700" hidden="1">
                <a:extLst>
                  <a:ext uri="{63B3BB69-23CF-44E3-9099-C40C66FF867C}">
                    <a14:compatExt spid="_x0000_s12988"/>
                  </a:ext>
                </a:extLst>
              </xdr:cNvPr>
              <xdr:cNvSpPr/>
            </xdr:nvSpPr>
            <xdr:spPr bwMode="auto">
              <a:xfrm>
                <a:off x="7672118" y="195507189"/>
                <a:ext cx="157610" cy="1694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9" name="Option Button 1043" hidden="1">
                <a:extLst>
                  <a:ext uri="{63B3BB69-23CF-44E3-9099-C40C66FF867C}">
                    <a14:compatExt spid="_x0000_s15379"/>
                  </a:ext>
                </a:extLst>
              </xdr:cNvPr>
              <xdr:cNvSpPr/>
            </xdr:nvSpPr>
            <xdr:spPr bwMode="auto">
              <a:xfrm>
                <a:off x="8072087" y="195503843"/>
                <a:ext cx="156707" cy="17296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9524</xdr:colOff>
          <xdr:row>626</xdr:row>
          <xdr:rowOff>0</xdr:rowOff>
        </xdr:from>
        <xdr:to>
          <xdr:col>12</xdr:col>
          <xdr:colOff>428625</xdr:colOff>
          <xdr:row>627</xdr:row>
          <xdr:rowOff>9525</xdr:rowOff>
        </xdr:to>
        <xdr:grpSp>
          <xdr:nvGrpSpPr>
            <xdr:cNvPr id="232" name="Group 231"/>
            <xdr:cNvGrpSpPr/>
          </xdr:nvGrpSpPr>
          <xdr:grpSpPr>
            <a:xfrm>
              <a:off x="7267574" y="208578494"/>
              <a:ext cx="1266826" cy="390525"/>
              <a:chOff x="7124699" y="196044356"/>
              <a:chExt cx="1266826" cy="385351"/>
            </a:xfrm>
          </xdr:grpSpPr>
          <xdr:sp macro="" textlink="">
            <xdr:nvSpPr>
              <xdr:cNvPr id="12989" name="Group Box 701" hidden="1">
                <a:extLst>
                  <a:ext uri="{63B3BB69-23CF-44E3-9099-C40C66FF867C}">
                    <a14:compatExt spid="_x0000_s12989"/>
                  </a:ext>
                </a:extLst>
              </xdr:cNvPr>
              <xdr:cNvSpPr/>
            </xdr:nvSpPr>
            <xdr:spPr bwMode="auto">
              <a:xfrm>
                <a:off x="7124699" y="196044356"/>
                <a:ext cx="1266826" cy="385351"/>
              </a:xfrm>
              <a:prstGeom prst="rect">
                <a:avLst/>
              </a:prstGeom>
              <a:noFill/>
              <a:ln w="9525">
                <a:miter lim="800000"/>
                <a:headEnd/>
                <a:tailEnd/>
              </a:ln>
              <a:extLst>
                <a:ext uri="{909E8E84-426E-40DD-AFC4-6F175D3DCCD1}">
                  <a14:hiddenFill>
                    <a:noFill/>
                  </a14:hiddenFill>
                </a:ext>
              </a:extLst>
            </xdr:spPr>
          </xdr:sp>
          <xdr:sp macro="" textlink="">
            <xdr:nvSpPr>
              <xdr:cNvPr id="12990" name="Option Button 702" hidden="1">
                <a:extLst>
                  <a:ext uri="{63B3BB69-23CF-44E3-9099-C40C66FF867C}">
                    <a14:compatExt spid="_x0000_s12990"/>
                  </a:ext>
                </a:extLst>
              </xdr:cNvPr>
              <xdr:cNvSpPr/>
            </xdr:nvSpPr>
            <xdr:spPr bwMode="auto">
              <a:xfrm>
                <a:off x="7237291" y="196132304"/>
                <a:ext cx="157610"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91" name="Option Button 703" hidden="1">
                <a:extLst>
                  <a:ext uri="{63B3BB69-23CF-44E3-9099-C40C66FF867C}">
                    <a14:compatExt spid="_x0000_s12991"/>
                  </a:ext>
                </a:extLst>
              </xdr:cNvPr>
              <xdr:cNvSpPr/>
            </xdr:nvSpPr>
            <xdr:spPr bwMode="auto">
              <a:xfrm>
                <a:off x="7672118" y="196132304"/>
                <a:ext cx="157610"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0" name="Option Button 1044" hidden="1">
                <a:extLst>
                  <a:ext uri="{63B3BB69-23CF-44E3-9099-C40C66FF867C}">
                    <a14:compatExt spid="_x0000_s15380"/>
                  </a:ext>
                </a:extLst>
              </xdr:cNvPr>
              <xdr:cNvSpPr/>
            </xdr:nvSpPr>
            <xdr:spPr bwMode="auto">
              <a:xfrm>
                <a:off x="8072087" y="196132061"/>
                <a:ext cx="156707"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627</xdr:row>
          <xdr:rowOff>7327</xdr:rowOff>
        </xdr:from>
        <xdr:to>
          <xdr:col>12</xdr:col>
          <xdr:colOff>428625</xdr:colOff>
          <xdr:row>628</xdr:row>
          <xdr:rowOff>9525</xdr:rowOff>
        </xdr:to>
        <xdr:grpSp>
          <xdr:nvGrpSpPr>
            <xdr:cNvPr id="233" name="Group 232"/>
            <xdr:cNvGrpSpPr/>
          </xdr:nvGrpSpPr>
          <xdr:grpSpPr>
            <a:xfrm>
              <a:off x="7267575" y="208966787"/>
              <a:ext cx="1266825" cy="249848"/>
              <a:chOff x="7124700" y="196432728"/>
              <a:chExt cx="1266825" cy="243624"/>
            </a:xfrm>
          </xdr:grpSpPr>
          <xdr:sp macro="" textlink="">
            <xdr:nvSpPr>
              <xdr:cNvPr id="12995" name="Group Box 707" hidden="1">
                <a:extLst>
                  <a:ext uri="{63B3BB69-23CF-44E3-9099-C40C66FF867C}">
                    <a14:compatExt spid="_x0000_s12995"/>
                  </a:ext>
                </a:extLst>
              </xdr:cNvPr>
              <xdr:cNvSpPr/>
            </xdr:nvSpPr>
            <xdr:spPr bwMode="auto">
              <a:xfrm>
                <a:off x="7124700" y="196432728"/>
                <a:ext cx="1266825" cy="243624"/>
              </a:xfrm>
              <a:prstGeom prst="rect">
                <a:avLst/>
              </a:prstGeom>
              <a:noFill/>
              <a:ln w="9525">
                <a:miter lim="800000"/>
                <a:headEnd/>
                <a:tailEnd/>
              </a:ln>
              <a:extLst>
                <a:ext uri="{909E8E84-426E-40DD-AFC4-6F175D3DCCD1}">
                  <a14:hiddenFill>
                    <a:noFill/>
                  </a14:hiddenFill>
                </a:ext>
              </a:extLst>
            </xdr:spPr>
          </xdr:sp>
          <xdr:sp macro="" textlink="">
            <xdr:nvSpPr>
              <xdr:cNvPr id="12996" name="Option Button 708" hidden="1">
                <a:extLst>
                  <a:ext uri="{63B3BB69-23CF-44E3-9099-C40C66FF867C}">
                    <a14:compatExt spid="_x0000_s12996"/>
                  </a:ext>
                </a:extLst>
              </xdr:cNvPr>
              <xdr:cNvSpPr/>
            </xdr:nvSpPr>
            <xdr:spPr bwMode="auto">
              <a:xfrm>
                <a:off x="7237288" y="196487152"/>
                <a:ext cx="157611" cy="11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97" name="Option Button 709" hidden="1">
                <a:extLst>
                  <a:ext uri="{63B3BB69-23CF-44E3-9099-C40C66FF867C}">
                    <a14:compatExt spid="_x0000_s12997"/>
                  </a:ext>
                </a:extLst>
              </xdr:cNvPr>
              <xdr:cNvSpPr/>
            </xdr:nvSpPr>
            <xdr:spPr bwMode="auto">
              <a:xfrm>
                <a:off x="7672113" y="196487152"/>
                <a:ext cx="157611" cy="11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1" name="Option Button 1045" hidden="1">
                <a:extLst>
                  <a:ext uri="{63B3BB69-23CF-44E3-9099-C40C66FF867C}">
                    <a14:compatExt spid="_x0000_s15381"/>
                  </a:ext>
                </a:extLst>
              </xdr:cNvPr>
              <xdr:cNvSpPr/>
            </xdr:nvSpPr>
            <xdr:spPr bwMode="auto">
              <a:xfrm>
                <a:off x="8072083" y="196491393"/>
                <a:ext cx="156707" cy="103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628</xdr:row>
          <xdr:rowOff>0</xdr:rowOff>
        </xdr:from>
        <xdr:to>
          <xdr:col>12</xdr:col>
          <xdr:colOff>428625</xdr:colOff>
          <xdr:row>629</xdr:row>
          <xdr:rowOff>12825</xdr:rowOff>
        </xdr:to>
        <xdr:grpSp>
          <xdr:nvGrpSpPr>
            <xdr:cNvPr id="234" name="Group 233"/>
            <xdr:cNvGrpSpPr/>
          </xdr:nvGrpSpPr>
          <xdr:grpSpPr>
            <a:xfrm>
              <a:off x="7267575" y="209207289"/>
              <a:ext cx="1266825" cy="393825"/>
              <a:chOff x="7124700" y="196663403"/>
              <a:chExt cx="1266825" cy="403349"/>
            </a:xfrm>
          </xdr:grpSpPr>
          <xdr:sp macro="" textlink="">
            <xdr:nvSpPr>
              <xdr:cNvPr id="12998" name="Group Box 710" hidden="1">
                <a:extLst>
                  <a:ext uri="{63B3BB69-23CF-44E3-9099-C40C66FF867C}">
                    <a14:compatExt spid="_x0000_s12998"/>
                  </a:ext>
                </a:extLst>
              </xdr:cNvPr>
              <xdr:cNvSpPr/>
            </xdr:nvSpPr>
            <xdr:spPr bwMode="auto">
              <a:xfrm>
                <a:off x="7124700" y="196663403"/>
                <a:ext cx="1266825" cy="403349"/>
              </a:xfrm>
              <a:prstGeom prst="rect">
                <a:avLst/>
              </a:prstGeom>
              <a:noFill/>
              <a:ln w="9525">
                <a:miter lim="800000"/>
                <a:headEnd/>
                <a:tailEnd/>
              </a:ln>
              <a:extLst>
                <a:ext uri="{909E8E84-426E-40DD-AFC4-6F175D3DCCD1}">
                  <a14:hiddenFill>
                    <a:noFill/>
                  </a14:hiddenFill>
                </a:ext>
              </a:extLst>
            </xdr:spPr>
          </xdr:sp>
          <xdr:sp macro="" textlink="">
            <xdr:nvSpPr>
              <xdr:cNvPr id="12999" name="Option Button 711" hidden="1">
                <a:extLst>
                  <a:ext uri="{63B3BB69-23CF-44E3-9099-C40C66FF867C}">
                    <a14:compatExt spid="_x0000_s12999"/>
                  </a:ext>
                </a:extLst>
              </xdr:cNvPr>
              <xdr:cNvSpPr/>
            </xdr:nvSpPr>
            <xdr:spPr bwMode="auto">
              <a:xfrm>
                <a:off x="7237288" y="196750470"/>
                <a:ext cx="157611" cy="18294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00" name="Option Button 712" hidden="1">
                <a:extLst>
                  <a:ext uri="{63B3BB69-23CF-44E3-9099-C40C66FF867C}">
                    <a14:compatExt spid="_x0000_s13000"/>
                  </a:ext>
                </a:extLst>
              </xdr:cNvPr>
              <xdr:cNvSpPr/>
            </xdr:nvSpPr>
            <xdr:spPr bwMode="auto">
              <a:xfrm>
                <a:off x="7672113" y="196750470"/>
                <a:ext cx="157611" cy="18294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2" name="Option Button 1046" hidden="1">
                <a:extLst>
                  <a:ext uri="{63B3BB69-23CF-44E3-9099-C40C66FF867C}">
                    <a14:compatExt spid="_x0000_s15382"/>
                  </a:ext>
                </a:extLst>
              </xdr:cNvPr>
              <xdr:cNvSpPr/>
            </xdr:nvSpPr>
            <xdr:spPr bwMode="auto">
              <a:xfrm>
                <a:off x="8072083" y="196757492"/>
                <a:ext cx="156707" cy="1707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9524</xdr:colOff>
          <xdr:row>629</xdr:row>
          <xdr:rowOff>0</xdr:rowOff>
        </xdr:from>
        <xdr:to>
          <xdr:col>12</xdr:col>
          <xdr:colOff>428625</xdr:colOff>
          <xdr:row>630</xdr:row>
          <xdr:rowOff>9975</xdr:rowOff>
        </xdr:to>
        <xdr:grpSp>
          <xdr:nvGrpSpPr>
            <xdr:cNvPr id="235" name="Group 234"/>
            <xdr:cNvGrpSpPr/>
          </xdr:nvGrpSpPr>
          <xdr:grpSpPr>
            <a:xfrm>
              <a:off x="7267574" y="209588100"/>
              <a:ext cx="1266826" cy="390975"/>
              <a:chOff x="7124699" y="197053200"/>
              <a:chExt cx="1266826" cy="390975"/>
            </a:xfrm>
          </xdr:grpSpPr>
          <xdr:sp macro="" textlink="">
            <xdr:nvSpPr>
              <xdr:cNvPr id="13001" name="Group Box 713" hidden="1">
                <a:extLst>
                  <a:ext uri="{63B3BB69-23CF-44E3-9099-C40C66FF867C}">
                    <a14:compatExt spid="_x0000_s13001"/>
                  </a:ext>
                </a:extLst>
              </xdr:cNvPr>
              <xdr:cNvSpPr/>
            </xdr:nvSpPr>
            <xdr:spPr bwMode="auto">
              <a:xfrm>
                <a:off x="7124699" y="197053200"/>
                <a:ext cx="1266826" cy="390975"/>
              </a:xfrm>
              <a:prstGeom prst="rect">
                <a:avLst/>
              </a:prstGeom>
              <a:noFill/>
              <a:ln w="9525">
                <a:miter lim="800000"/>
                <a:headEnd/>
                <a:tailEnd/>
              </a:ln>
              <a:extLst>
                <a:ext uri="{909E8E84-426E-40DD-AFC4-6F175D3DCCD1}">
                  <a14:hiddenFill>
                    <a:noFill/>
                  </a14:hiddenFill>
                </a:ext>
              </a:extLst>
            </xdr:spPr>
          </xdr:sp>
          <xdr:sp macro="" textlink="">
            <xdr:nvSpPr>
              <xdr:cNvPr id="13002" name="Option Button 714" hidden="1">
                <a:extLst>
                  <a:ext uri="{63B3BB69-23CF-44E3-9099-C40C66FF867C}">
                    <a14:compatExt spid="_x0000_s13002"/>
                  </a:ext>
                </a:extLst>
              </xdr:cNvPr>
              <xdr:cNvSpPr/>
            </xdr:nvSpPr>
            <xdr:spPr bwMode="auto">
              <a:xfrm>
                <a:off x="7237291" y="197143307"/>
                <a:ext cx="157610"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03" name="Option Button 715" hidden="1">
                <a:extLst>
                  <a:ext uri="{63B3BB69-23CF-44E3-9099-C40C66FF867C}">
                    <a14:compatExt spid="_x0000_s13003"/>
                  </a:ext>
                </a:extLst>
              </xdr:cNvPr>
              <xdr:cNvSpPr/>
            </xdr:nvSpPr>
            <xdr:spPr bwMode="auto">
              <a:xfrm>
                <a:off x="7672118" y="197143307"/>
                <a:ext cx="157610"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3" name="Option Button 1047" hidden="1">
                <a:extLst>
                  <a:ext uri="{63B3BB69-23CF-44E3-9099-C40C66FF867C}">
                    <a14:compatExt spid="_x0000_s15383"/>
                  </a:ext>
                </a:extLst>
              </xdr:cNvPr>
              <xdr:cNvSpPr/>
            </xdr:nvSpPr>
            <xdr:spPr bwMode="auto">
              <a:xfrm>
                <a:off x="8072087" y="197140238"/>
                <a:ext cx="156707" cy="18084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9524</xdr:colOff>
          <xdr:row>630</xdr:row>
          <xdr:rowOff>0</xdr:rowOff>
        </xdr:from>
        <xdr:to>
          <xdr:col>12</xdr:col>
          <xdr:colOff>428625</xdr:colOff>
          <xdr:row>630</xdr:row>
          <xdr:rowOff>561975</xdr:rowOff>
        </xdr:to>
        <xdr:grpSp>
          <xdr:nvGrpSpPr>
            <xdr:cNvPr id="236" name="Group 235"/>
            <xdr:cNvGrpSpPr/>
          </xdr:nvGrpSpPr>
          <xdr:grpSpPr>
            <a:xfrm>
              <a:off x="7267574" y="209969137"/>
              <a:ext cx="1266826" cy="561975"/>
              <a:chOff x="7124699" y="197438830"/>
              <a:chExt cx="1266826" cy="571500"/>
            </a:xfrm>
          </xdr:grpSpPr>
          <xdr:sp macro="" textlink="">
            <xdr:nvSpPr>
              <xdr:cNvPr id="13004" name="Group Box 716" hidden="1">
                <a:extLst>
                  <a:ext uri="{63B3BB69-23CF-44E3-9099-C40C66FF867C}">
                    <a14:compatExt spid="_x0000_s13004"/>
                  </a:ext>
                </a:extLst>
              </xdr:cNvPr>
              <xdr:cNvSpPr/>
            </xdr:nvSpPr>
            <xdr:spPr bwMode="auto">
              <a:xfrm>
                <a:off x="7124699" y="197438830"/>
                <a:ext cx="1266826" cy="571500"/>
              </a:xfrm>
              <a:prstGeom prst="rect">
                <a:avLst/>
              </a:prstGeom>
              <a:noFill/>
              <a:ln w="9525">
                <a:miter lim="800000"/>
                <a:headEnd/>
                <a:tailEnd/>
              </a:ln>
              <a:extLst>
                <a:ext uri="{909E8E84-426E-40DD-AFC4-6F175D3DCCD1}">
                  <a14:hiddenFill>
                    <a:noFill/>
                  </a14:hiddenFill>
                </a:ext>
              </a:extLst>
            </xdr:spPr>
          </xdr:sp>
          <xdr:sp macro="" textlink="">
            <xdr:nvSpPr>
              <xdr:cNvPr id="13005" name="Option Button 717" hidden="1">
                <a:extLst>
                  <a:ext uri="{63B3BB69-23CF-44E3-9099-C40C66FF867C}">
                    <a14:compatExt spid="_x0000_s13005"/>
                  </a:ext>
                </a:extLst>
              </xdr:cNvPr>
              <xdr:cNvSpPr/>
            </xdr:nvSpPr>
            <xdr:spPr bwMode="auto">
              <a:xfrm>
                <a:off x="7237291" y="197564475"/>
                <a:ext cx="157610" cy="2592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06" name="Option Button 718" hidden="1">
                <a:extLst>
                  <a:ext uri="{63B3BB69-23CF-44E3-9099-C40C66FF867C}">
                    <a14:compatExt spid="_x0000_s13006"/>
                  </a:ext>
                </a:extLst>
              </xdr:cNvPr>
              <xdr:cNvSpPr/>
            </xdr:nvSpPr>
            <xdr:spPr bwMode="auto">
              <a:xfrm>
                <a:off x="7672118" y="197564475"/>
                <a:ext cx="157610" cy="2592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4" name="Option Button 1048" hidden="1">
                <a:extLst>
                  <a:ext uri="{63B3BB69-23CF-44E3-9099-C40C66FF867C}">
                    <a14:compatExt spid="_x0000_s15384"/>
                  </a:ext>
                </a:extLst>
              </xdr:cNvPr>
              <xdr:cNvSpPr/>
            </xdr:nvSpPr>
            <xdr:spPr bwMode="auto">
              <a:xfrm>
                <a:off x="8072087" y="197559353"/>
                <a:ext cx="156707" cy="26453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67</xdr:row>
          <xdr:rowOff>238125</xdr:rowOff>
        </xdr:from>
        <xdr:to>
          <xdr:col>12</xdr:col>
          <xdr:colOff>428625</xdr:colOff>
          <xdr:row>69</xdr:row>
          <xdr:rowOff>9525</xdr:rowOff>
        </xdr:to>
        <xdr:grpSp>
          <xdr:nvGrpSpPr>
            <xdr:cNvPr id="57" name="Group 56"/>
            <xdr:cNvGrpSpPr/>
          </xdr:nvGrpSpPr>
          <xdr:grpSpPr>
            <a:xfrm>
              <a:off x="7267575" y="23383893"/>
              <a:ext cx="1266825" cy="590551"/>
              <a:chOff x="7124700" y="20697639"/>
              <a:chExt cx="1266825" cy="400050"/>
            </a:xfrm>
          </xdr:grpSpPr>
          <xdr:sp macro="" textlink="">
            <xdr:nvSpPr>
              <xdr:cNvPr id="12821" name="Group Box 533" hidden="1">
                <a:extLst>
                  <a:ext uri="{63B3BB69-23CF-44E3-9099-C40C66FF867C}">
                    <a14:compatExt spid="_x0000_s12821"/>
                  </a:ext>
                </a:extLst>
              </xdr:cNvPr>
              <xdr:cNvSpPr/>
            </xdr:nvSpPr>
            <xdr:spPr bwMode="auto">
              <a:xfrm>
                <a:off x="7124700" y="20697639"/>
                <a:ext cx="1266825" cy="400050"/>
              </a:xfrm>
              <a:prstGeom prst="rect">
                <a:avLst/>
              </a:prstGeom>
              <a:noFill/>
              <a:ln w="9525">
                <a:miter lim="800000"/>
                <a:headEnd/>
                <a:tailEnd/>
              </a:ln>
              <a:extLst>
                <a:ext uri="{909E8E84-426E-40DD-AFC4-6F175D3DCCD1}">
                  <a14:hiddenFill>
                    <a:noFill/>
                  </a14:hiddenFill>
                </a:ext>
              </a:extLst>
            </xdr:spPr>
          </xdr:sp>
          <xdr:sp macro="" textlink="">
            <xdr:nvSpPr>
              <xdr:cNvPr id="12843" name="Option Button 555" hidden="1">
                <a:extLst>
                  <a:ext uri="{63B3BB69-23CF-44E3-9099-C40C66FF867C}">
                    <a14:compatExt spid="_x0000_s12843"/>
                  </a:ext>
                </a:extLst>
              </xdr:cNvPr>
              <xdr:cNvSpPr/>
            </xdr:nvSpPr>
            <xdr:spPr bwMode="auto">
              <a:xfrm>
                <a:off x="7215378" y="20764500"/>
                <a:ext cx="168402" cy="2573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44" name="Option Button 556" hidden="1">
                <a:extLst>
                  <a:ext uri="{63B3BB69-23CF-44E3-9099-C40C66FF867C}">
                    <a14:compatExt spid="_x0000_s12844"/>
                  </a:ext>
                </a:extLst>
              </xdr:cNvPr>
              <xdr:cNvSpPr/>
            </xdr:nvSpPr>
            <xdr:spPr bwMode="auto">
              <a:xfrm>
                <a:off x="7669395" y="20764500"/>
                <a:ext cx="168402" cy="2573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6" name="Option Button 1050" hidden="1">
                <a:extLst>
                  <a:ext uri="{63B3BB69-23CF-44E3-9099-C40C66FF867C}">
                    <a14:compatExt spid="_x0000_s15386"/>
                  </a:ext>
                </a:extLst>
              </xdr:cNvPr>
              <xdr:cNvSpPr/>
            </xdr:nvSpPr>
            <xdr:spPr bwMode="auto">
              <a:xfrm>
                <a:off x="8105775" y="20764500"/>
                <a:ext cx="247650"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154</xdr:row>
          <xdr:rowOff>0</xdr:rowOff>
        </xdr:from>
        <xdr:to>
          <xdr:col>12</xdr:col>
          <xdr:colOff>438151</xdr:colOff>
          <xdr:row>155</xdr:row>
          <xdr:rowOff>0</xdr:rowOff>
        </xdr:to>
        <xdr:grpSp>
          <xdr:nvGrpSpPr>
            <xdr:cNvPr id="79" name="Group 78"/>
            <xdr:cNvGrpSpPr/>
          </xdr:nvGrpSpPr>
          <xdr:grpSpPr>
            <a:xfrm>
              <a:off x="7267576" y="51349275"/>
              <a:ext cx="1276350" cy="571500"/>
              <a:chOff x="7124701" y="47815500"/>
              <a:chExt cx="1276350" cy="571500"/>
            </a:xfrm>
          </xdr:grpSpPr>
          <xdr:sp macro="" textlink="">
            <xdr:nvSpPr>
              <xdr:cNvPr id="15387" name="Group Box 1051" hidden="1">
                <a:extLst>
                  <a:ext uri="{63B3BB69-23CF-44E3-9099-C40C66FF867C}">
                    <a14:compatExt spid="_x0000_s15387"/>
                  </a:ext>
                </a:extLst>
              </xdr:cNvPr>
              <xdr:cNvSpPr/>
            </xdr:nvSpPr>
            <xdr:spPr bwMode="auto">
              <a:xfrm>
                <a:off x="7124701" y="47815500"/>
                <a:ext cx="1276350" cy="571500"/>
              </a:xfrm>
              <a:prstGeom prst="rect">
                <a:avLst/>
              </a:prstGeom>
              <a:noFill/>
              <a:ln w="9525">
                <a:miter lim="800000"/>
                <a:headEnd/>
                <a:tailEnd/>
              </a:ln>
              <a:extLst>
                <a:ext uri="{909E8E84-426E-40DD-AFC4-6F175D3DCCD1}">
                  <a14:hiddenFill>
                    <a:noFill/>
                  </a14:hiddenFill>
                </a:ext>
              </a:extLst>
            </xdr:spPr>
          </xdr:sp>
          <xdr:sp macro="" textlink="">
            <xdr:nvSpPr>
              <xdr:cNvPr id="15388" name="Option Button 1052" hidden="1">
                <a:extLst>
                  <a:ext uri="{63B3BB69-23CF-44E3-9099-C40C66FF867C}">
                    <a14:compatExt spid="_x0000_s15388"/>
                  </a:ext>
                </a:extLst>
              </xdr:cNvPr>
              <xdr:cNvSpPr/>
            </xdr:nvSpPr>
            <xdr:spPr bwMode="auto">
              <a:xfrm>
                <a:off x="7260431" y="47946412"/>
                <a:ext cx="160340" cy="2592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9" name="Option Button 1053" hidden="1">
                <a:extLst>
                  <a:ext uri="{63B3BB69-23CF-44E3-9099-C40C66FF867C}">
                    <a14:compatExt spid="_x0000_s15389"/>
                  </a:ext>
                </a:extLst>
              </xdr:cNvPr>
              <xdr:cNvSpPr/>
            </xdr:nvSpPr>
            <xdr:spPr bwMode="auto">
              <a:xfrm>
                <a:off x="7647781" y="47946412"/>
                <a:ext cx="160340" cy="2592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0" name="Option Button 1054" hidden="1">
                <a:extLst>
                  <a:ext uri="{63B3BB69-23CF-44E3-9099-C40C66FF867C}">
                    <a14:compatExt spid="_x0000_s15390"/>
                  </a:ext>
                </a:extLst>
              </xdr:cNvPr>
              <xdr:cNvSpPr/>
            </xdr:nvSpPr>
            <xdr:spPr bwMode="auto">
              <a:xfrm>
                <a:off x="8094523" y="47942902"/>
                <a:ext cx="157196" cy="25586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155</xdr:row>
          <xdr:rowOff>0</xdr:rowOff>
        </xdr:from>
        <xdr:to>
          <xdr:col>12</xdr:col>
          <xdr:colOff>438151</xdr:colOff>
          <xdr:row>156</xdr:row>
          <xdr:rowOff>0</xdr:rowOff>
        </xdr:to>
        <xdr:grpSp>
          <xdr:nvGrpSpPr>
            <xdr:cNvPr id="81" name="Group 80"/>
            <xdr:cNvGrpSpPr/>
          </xdr:nvGrpSpPr>
          <xdr:grpSpPr>
            <a:xfrm>
              <a:off x="7267576" y="51920775"/>
              <a:ext cx="1276350" cy="381000"/>
              <a:chOff x="7124701" y="48387000"/>
              <a:chExt cx="1276350" cy="381000"/>
            </a:xfrm>
          </xdr:grpSpPr>
          <xdr:sp macro="" textlink="">
            <xdr:nvSpPr>
              <xdr:cNvPr id="15391" name="Group Box 1055" hidden="1">
                <a:extLst>
                  <a:ext uri="{63B3BB69-23CF-44E3-9099-C40C66FF867C}">
                    <a14:compatExt spid="_x0000_s15391"/>
                  </a:ext>
                </a:extLst>
              </xdr:cNvPr>
              <xdr:cNvSpPr/>
            </xdr:nvSpPr>
            <xdr:spPr bwMode="auto">
              <a:xfrm>
                <a:off x="7124701" y="48387000"/>
                <a:ext cx="1276350" cy="381000"/>
              </a:xfrm>
              <a:prstGeom prst="rect">
                <a:avLst/>
              </a:prstGeom>
              <a:noFill/>
              <a:ln w="9525">
                <a:miter lim="800000"/>
                <a:headEnd/>
                <a:tailEnd/>
              </a:ln>
              <a:extLst>
                <a:ext uri="{909E8E84-426E-40DD-AFC4-6F175D3DCCD1}">
                  <a14:hiddenFill>
                    <a:noFill/>
                  </a14:hiddenFill>
                </a:ext>
              </a:extLst>
            </xdr:spPr>
          </xdr:sp>
          <xdr:sp macro="" textlink="">
            <xdr:nvSpPr>
              <xdr:cNvPr id="15392" name="Option Button 1056" hidden="1">
                <a:extLst>
                  <a:ext uri="{63B3BB69-23CF-44E3-9099-C40C66FF867C}">
                    <a14:compatExt spid="_x0000_s15392"/>
                  </a:ext>
                </a:extLst>
              </xdr:cNvPr>
              <xdr:cNvSpPr/>
            </xdr:nvSpPr>
            <xdr:spPr bwMode="auto">
              <a:xfrm>
                <a:off x="7260431" y="48473300"/>
                <a:ext cx="1603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3" name="Option Button 1057" hidden="1">
                <a:extLst>
                  <a:ext uri="{63B3BB69-23CF-44E3-9099-C40C66FF867C}">
                    <a14:compatExt spid="_x0000_s15393"/>
                  </a:ext>
                </a:extLst>
              </xdr:cNvPr>
              <xdr:cNvSpPr/>
            </xdr:nvSpPr>
            <xdr:spPr bwMode="auto">
              <a:xfrm>
                <a:off x="7647781" y="48473300"/>
                <a:ext cx="1603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4" name="Option Button 1058" hidden="1">
                <a:extLst>
                  <a:ext uri="{63B3BB69-23CF-44E3-9099-C40C66FF867C}">
                    <a14:compatExt spid="_x0000_s15394"/>
                  </a:ext>
                </a:extLst>
              </xdr:cNvPr>
              <xdr:cNvSpPr/>
            </xdr:nvSpPr>
            <xdr:spPr bwMode="auto">
              <a:xfrm>
                <a:off x="8094523" y="48470960"/>
                <a:ext cx="157196" cy="1705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159</xdr:row>
          <xdr:rowOff>0</xdr:rowOff>
        </xdr:from>
        <xdr:to>
          <xdr:col>12</xdr:col>
          <xdr:colOff>438151</xdr:colOff>
          <xdr:row>160</xdr:row>
          <xdr:rowOff>0</xdr:rowOff>
        </xdr:to>
        <xdr:grpSp>
          <xdr:nvGrpSpPr>
            <xdr:cNvPr id="86" name="Group 85"/>
            <xdr:cNvGrpSpPr/>
          </xdr:nvGrpSpPr>
          <xdr:grpSpPr>
            <a:xfrm>
              <a:off x="7267576" y="53178075"/>
              <a:ext cx="1276350" cy="381000"/>
              <a:chOff x="7124701" y="49510950"/>
              <a:chExt cx="1276350" cy="381000"/>
            </a:xfrm>
          </xdr:grpSpPr>
          <xdr:sp macro="" textlink="">
            <xdr:nvSpPr>
              <xdr:cNvPr id="15395" name="Group Box 1059" hidden="1">
                <a:extLst>
                  <a:ext uri="{63B3BB69-23CF-44E3-9099-C40C66FF867C}">
                    <a14:compatExt spid="_x0000_s15395"/>
                  </a:ext>
                </a:extLst>
              </xdr:cNvPr>
              <xdr:cNvSpPr/>
            </xdr:nvSpPr>
            <xdr:spPr bwMode="auto">
              <a:xfrm>
                <a:off x="7124701" y="49510950"/>
                <a:ext cx="1276350" cy="381000"/>
              </a:xfrm>
              <a:prstGeom prst="rect">
                <a:avLst/>
              </a:prstGeom>
              <a:noFill/>
              <a:ln w="9525">
                <a:miter lim="800000"/>
                <a:headEnd/>
                <a:tailEnd/>
              </a:ln>
              <a:extLst>
                <a:ext uri="{909E8E84-426E-40DD-AFC4-6F175D3DCCD1}">
                  <a14:hiddenFill>
                    <a:noFill/>
                  </a14:hiddenFill>
                </a:ext>
              </a:extLst>
            </xdr:spPr>
          </xdr:sp>
          <xdr:sp macro="" textlink="">
            <xdr:nvSpPr>
              <xdr:cNvPr id="15396" name="Option Button 1060" hidden="1">
                <a:extLst>
                  <a:ext uri="{63B3BB69-23CF-44E3-9099-C40C66FF867C}">
                    <a14:compatExt spid="_x0000_s15396"/>
                  </a:ext>
                </a:extLst>
              </xdr:cNvPr>
              <xdr:cNvSpPr/>
            </xdr:nvSpPr>
            <xdr:spPr bwMode="auto">
              <a:xfrm>
                <a:off x="7260431" y="49596873"/>
                <a:ext cx="1603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7" name="Option Button 1061" hidden="1">
                <a:extLst>
                  <a:ext uri="{63B3BB69-23CF-44E3-9099-C40C66FF867C}">
                    <a14:compatExt spid="_x0000_s15397"/>
                  </a:ext>
                </a:extLst>
              </xdr:cNvPr>
              <xdr:cNvSpPr/>
            </xdr:nvSpPr>
            <xdr:spPr bwMode="auto">
              <a:xfrm>
                <a:off x="7647781" y="49596873"/>
                <a:ext cx="1603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8" name="Option Button 1062" hidden="1">
                <a:extLst>
                  <a:ext uri="{63B3BB69-23CF-44E3-9099-C40C66FF867C}">
                    <a14:compatExt spid="_x0000_s15398"/>
                  </a:ext>
                </a:extLst>
              </xdr:cNvPr>
              <xdr:cNvSpPr/>
            </xdr:nvSpPr>
            <xdr:spPr bwMode="auto">
              <a:xfrm>
                <a:off x="8094523" y="49594533"/>
                <a:ext cx="157196" cy="1705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160</xdr:row>
          <xdr:rowOff>0</xdr:rowOff>
        </xdr:from>
        <xdr:to>
          <xdr:col>12</xdr:col>
          <xdr:colOff>438151</xdr:colOff>
          <xdr:row>161</xdr:row>
          <xdr:rowOff>7650</xdr:rowOff>
        </xdr:to>
        <xdr:grpSp>
          <xdr:nvGrpSpPr>
            <xdr:cNvPr id="87" name="Group 86"/>
            <xdr:cNvGrpSpPr/>
          </xdr:nvGrpSpPr>
          <xdr:grpSpPr>
            <a:xfrm>
              <a:off x="7267576" y="53559075"/>
              <a:ext cx="1276350" cy="388650"/>
              <a:chOff x="7124701" y="49891950"/>
              <a:chExt cx="1276350" cy="388650"/>
            </a:xfrm>
          </xdr:grpSpPr>
          <xdr:sp macro="" textlink="">
            <xdr:nvSpPr>
              <xdr:cNvPr id="15399" name="Group Box 1063" hidden="1">
                <a:extLst>
                  <a:ext uri="{63B3BB69-23CF-44E3-9099-C40C66FF867C}">
                    <a14:compatExt spid="_x0000_s15399"/>
                  </a:ext>
                </a:extLst>
              </xdr:cNvPr>
              <xdr:cNvSpPr/>
            </xdr:nvSpPr>
            <xdr:spPr bwMode="auto">
              <a:xfrm>
                <a:off x="7124701" y="49891950"/>
                <a:ext cx="1276350" cy="388650"/>
              </a:xfrm>
              <a:prstGeom prst="rect">
                <a:avLst/>
              </a:prstGeom>
              <a:noFill/>
              <a:ln w="9525">
                <a:miter lim="800000"/>
                <a:headEnd/>
                <a:tailEnd/>
              </a:ln>
              <a:extLst>
                <a:ext uri="{909E8E84-426E-40DD-AFC4-6F175D3DCCD1}">
                  <a14:hiddenFill>
                    <a:noFill/>
                  </a14:hiddenFill>
                </a:ext>
              </a:extLst>
            </xdr:spPr>
          </xdr:sp>
          <xdr:sp macro="" textlink="">
            <xdr:nvSpPr>
              <xdr:cNvPr id="15400" name="Option Button 1064" hidden="1">
                <a:extLst>
                  <a:ext uri="{63B3BB69-23CF-44E3-9099-C40C66FF867C}">
                    <a14:compatExt spid="_x0000_s15400"/>
                  </a:ext>
                </a:extLst>
              </xdr:cNvPr>
              <xdr:cNvSpPr/>
            </xdr:nvSpPr>
            <xdr:spPr bwMode="auto">
              <a:xfrm>
                <a:off x="7260431" y="49981356"/>
                <a:ext cx="160340" cy="1762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1" name="Option Button 1065" hidden="1">
                <a:extLst>
                  <a:ext uri="{63B3BB69-23CF-44E3-9099-C40C66FF867C}">
                    <a14:compatExt spid="_x0000_s15401"/>
                  </a:ext>
                </a:extLst>
              </xdr:cNvPr>
              <xdr:cNvSpPr/>
            </xdr:nvSpPr>
            <xdr:spPr bwMode="auto">
              <a:xfrm>
                <a:off x="7647781" y="49981356"/>
                <a:ext cx="160340" cy="1762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2" name="Option Button 1066" hidden="1">
                <a:extLst>
                  <a:ext uri="{63B3BB69-23CF-44E3-9099-C40C66FF867C}">
                    <a14:compatExt spid="_x0000_s15402"/>
                  </a:ext>
                </a:extLst>
              </xdr:cNvPr>
              <xdr:cNvSpPr/>
            </xdr:nvSpPr>
            <xdr:spPr bwMode="auto">
              <a:xfrm>
                <a:off x="8094523" y="49978969"/>
                <a:ext cx="157196" cy="17400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161</xdr:row>
          <xdr:rowOff>7327</xdr:rowOff>
        </xdr:from>
        <xdr:to>
          <xdr:col>12</xdr:col>
          <xdr:colOff>438151</xdr:colOff>
          <xdr:row>162</xdr:row>
          <xdr:rowOff>0</xdr:rowOff>
        </xdr:to>
        <xdr:grpSp>
          <xdr:nvGrpSpPr>
            <xdr:cNvPr id="88" name="Group 87"/>
            <xdr:cNvGrpSpPr/>
          </xdr:nvGrpSpPr>
          <xdr:grpSpPr>
            <a:xfrm>
              <a:off x="7267576" y="53947402"/>
              <a:ext cx="1276350" cy="240323"/>
              <a:chOff x="7124701" y="50280261"/>
              <a:chExt cx="1276350" cy="240323"/>
            </a:xfrm>
          </xdr:grpSpPr>
          <xdr:sp macro="" textlink="">
            <xdr:nvSpPr>
              <xdr:cNvPr id="15403" name="Group Box 1067" hidden="1">
                <a:extLst>
                  <a:ext uri="{63B3BB69-23CF-44E3-9099-C40C66FF867C}">
                    <a14:compatExt spid="_x0000_s15403"/>
                  </a:ext>
                </a:extLst>
              </xdr:cNvPr>
              <xdr:cNvSpPr/>
            </xdr:nvSpPr>
            <xdr:spPr bwMode="auto">
              <a:xfrm>
                <a:off x="7124701" y="50280261"/>
                <a:ext cx="1276350" cy="240323"/>
              </a:xfrm>
              <a:prstGeom prst="rect">
                <a:avLst/>
              </a:prstGeom>
              <a:noFill/>
              <a:ln w="9525">
                <a:miter lim="800000"/>
                <a:headEnd/>
                <a:tailEnd/>
              </a:ln>
              <a:extLst>
                <a:ext uri="{909E8E84-426E-40DD-AFC4-6F175D3DCCD1}">
                  <a14:hiddenFill>
                    <a:noFill/>
                  </a14:hiddenFill>
                </a:ext>
              </a:extLst>
            </xdr:spPr>
          </xdr:sp>
          <xdr:sp macro="" textlink="">
            <xdr:nvSpPr>
              <xdr:cNvPr id="15404" name="Option Button 1068" hidden="1">
                <a:extLst>
                  <a:ext uri="{63B3BB69-23CF-44E3-9099-C40C66FF867C}">
                    <a14:compatExt spid="_x0000_s15404"/>
                  </a:ext>
                </a:extLst>
              </xdr:cNvPr>
              <xdr:cNvSpPr/>
            </xdr:nvSpPr>
            <xdr:spPr bwMode="auto">
              <a:xfrm>
                <a:off x="7260431" y="50335632"/>
                <a:ext cx="160340" cy="1090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5" name="Option Button 1069" hidden="1">
                <a:extLst>
                  <a:ext uri="{63B3BB69-23CF-44E3-9099-C40C66FF867C}">
                    <a14:compatExt spid="_x0000_s15405"/>
                  </a:ext>
                </a:extLst>
              </xdr:cNvPr>
              <xdr:cNvSpPr/>
            </xdr:nvSpPr>
            <xdr:spPr bwMode="auto">
              <a:xfrm>
                <a:off x="7647781" y="50335632"/>
                <a:ext cx="160340" cy="1090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6" name="Option Button 1070" hidden="1">
                <a:extLst>
                  <a:ext uri="{63B3BB69-23CF-44E3-9099-C40C66FF867C}">
                    <a14:compatExt spid="_x0000_s15406"/>
                  </a:ext>
                </a:extLst>
              </xdr:cNvPr>
              <xdr:cNvSpPr/>
            </xdr:nvSpPr>
            <xdr:spPr bwMode="auto">
              <a:xfrm>
                <a:off x="8094523" y="50334156"/>
                <a:ext cx="157196" cy="1075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156</xdr:row>
          <xdr:rowOff>0</xdr:rowOff>
        </xdr:from>
        <xdr:to>
          <xdr:col>12</xdr:col>
          <xdr:colOff>438151</xdr:colOff>
          <xdr:row>157</xdr:row>
          <xdr:rowOff>0</xdr:rowOff>
        </xdr:to>
        <xdr:grpSp>
          <xdr:nvGrpSpPr>
            <xdr:cNvPr id="83" name="Group 82"/>
            <xdr:cNvGrpSpPr/>
          </xdr:nvGrpSpPr>
          <xdr:grpSpPr>
            <a:xfrm>
              <a:off x="7267576" y="52301775"/>
              <a:ext cx="1276350" cy="247650"/>
              <a:chOff x="7124701" y="48768000"/>
              <a:chExt cx="1276350" cy="247650"/>
            </a:xfrm>
          </xdr:grpSpPr>
          <xdr:sp macro="" textlink="">
            <xdr:nvSpPr>
              <xdr:cNvPr id="15407" name="Group Box 1071" hidden="1">
                <a:extLst>
                  <a:ext uri="{63B3BB69-23CF-44E3-9099-C40C66FF867C}">
                    <a14:compatExt spid="_x0000_s15407"/>
                  </a:ext>
                </a:extLst>
              </xdr:cNvPr>
              <xdr:cNvSpPr/>
            </xdr:nvSpPr>
            <xdr:spPr bwMode="auto">
              <a:xfrm>
                <a:off x="7124701" y="48768000"/>
                <a:ext cx="1276350" cy="247650"/>
              </a:xfrm>
              <a:prstGeom prst="rect">
                <a:avLst/>
              </a:prstGeom>
              <a:noFill/>
              <a:ln w="9525">
                <a:miter lim="800000"/>
                <a:headEnd/>
                <a:tailEnd/>
              </a:ln>
              <a:extLst>
                <a:ext uri="{909E8E84-426E-40DD-AFC4-6F175D3DCCD1}">
                  <a14:hiddenFill>
                    <a:noFill/>
                  </a14:hiddenFill>
                </a:ext>
              </a:extLst>
            </xdr:spPr>
          </xdr:sp>
          <xdr:sp macro="" textlink="">
            <xdr:nvSpPr>
              <xdr:cNvPr id="15408" name="Option Button 1072" hidden="1">
                <a:extLst>
                  <a:ext uri="{63B3BB69-23CF-44E3-9099-C40C66FF867C}">
                    <a14:compatExt spid="_x0000_s15408"/>
                  </a:ext>
                </a:extLst>
              </xdr:cNvPr>
              <xdr:cNvSpPr/>
            </xdr:nvSpPr>
            <xdr:spPr bwMode="auto">
              <a:xfrm>
                <a:off x="7260431" y="48824350"/>
                <a:ext cx="160340" cy="1123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9" name="Option Button 1073" hidden="1">
                <a:extLst>
                  <a:ext uri="{63B3BB69-23CF-44E3-9099-C40C66FF867C}">
                    <a14:compatExt spid="_x0000_s15409"/>
                  </a:ext>
                </a:extLst>
              </xdr:cNvPr>
              <xdr:cNvSpPr/>
            </xdr:nvSpPr>
            <xdr:spPr bwMode="auto">
              <a:xfrm>
                <a:off x="7647781" y="48824350"/>
                <a:ext cx="160340" cy="1123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0" name="Option Button 1074" hidden="1">
                <a:extLst>
                  <a:ext uri="{63B3BB69-23CF-44E3-9099-C40C66FF867C}">
                    <a14:compatExt spid="_x0000_s15410"/>
                  </a:ext>
                </a:extLst>
              </xdr:cNvPr>
              <xdr:cNvSpPr/>
            </xdr:nvSpPr>
            <xdr:spPr bwMode="auto">
              <a:xfrm>
                <a:off x="8094523" y="48822829"/>
                <a:ext cx="157196" cy="1108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157</xdr:row>
          <xdr:rowOff>0</xdr:rowOff>
        </xdr:from>
        <xdr:to>
          <xdr:col>12</xdr:col>
          <xdr:colOff>438151</xdr:colOff>
          <xdr:row>158</xdr:row>
          <xdr:rowOff>0</xdr:rowOff>
        </xdr:to>
        <xdr:grpSp>
          <xdr:nvGrpSpPr>
            <xdr:cNvPr id="84" name="Group 83"/>
            <xdr:cNvGrpSpPr/>
          </xdr:nvGrpSpPr>
          <xdr:grpSpPr>
            <a:xfrm>
              <a:off x="7267576" y="52549523"/>
              <a:ext cx="1276350" cy="381001"/>
              <a:chOff x="7124701" y="49015196"/>
              <a:chExt cx="1276350" cy="247650"/>
            </a:xfrm>
          </xdr:grpSpPr>
          <xdr:sp macro="" textlink="">
            <xdr:nvSpPr>
              <xdr:cNvPr id="15411" name="Group Box 1075" hidden="1">
                <a:extLst>
                  <a:ext uri="{63B3BB69-23CF-44E3-9099-C40C66FF867C}">
                    <a14:compatExt spid="_x0000_s15411"/>
                  </a:ext>
                </a:extLst>
              </xdr:cNvPr>
              <xdr:cNvSpPr/>
            </xdr:nvSpPr>
            <xdr:spPr bwMode="auto">
              <a:xfrm>
                <a:off x="7124701" y="49015196"/>
                <a:ext cx="1276350" cy="247650"/>
              </a:xfrm>
              <a:prstGeom prst="rect">
                <a:avLst/>
              </a:prstGeom>
              <a:noFill/>
              <a:ln w="9525">
                <a:miter lim="800000"/>
                <a:headEnd/>
                <a:tailEnd/>
              </a:ln>
              <a:extLst>
                <a:ext uri="{909E8E84-426E-40DD-AFC4-6F175D3DCCD1}">
                  <a14:hiddenFill>
                    <a:noFill/>
                  </a14:hiddenFill>
                </a:ext>
              </a:extLst>
            </xdr:spPr>
          </xdr:sp>
          <xdr:sp macro="" textlink="">
            <xdr:nvSpPr>
              <xdr:cNvPr id="15412" name="Option Button 1076" hidden="1">
                <a:extLst>
                  <a:ext uri="{63B3BB69-23CF-44E3-9099-C40C66FF867C}">
                    <a14:compatExt spid="_x0000_s15412"/>
                  </a:ext>
                </a:extLst>
              </xdr:cNvPr>
              <xdr:cNvSpPr/>
            </xdr:nvSpPr>
            <xdr:spPr bwMode="auto">
              <a:xfrm>
                <a:off x="7260431" y="49072057"/>
                <a:ext cx="160340" cy="1123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3" name="Option Button 1077" hidden="1">
                <a:extLst>
                  <a:ext uri="{63B3BB69-23CF-44E3-9099-C40C66FF867C}">
                    <a14:compatExt spid="_x0000_s15413"/>
                  </a:ext>
                </a:extLst>
              </xdr:cNvPr>
              <xdr:cNvSpPr/>
            </xdr:nvSpPr>
            <xdr:spPr bwMode="auto">
              <a:xfrm>
                <a:off x="7647781" y="49072057"/>
                <a:ext cx="160340" cy="1123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4" name="Option Button 1078" hidden="1">
                <a:extLst>
                  <a:ext uri="{63B3BB69-23CF-44E3-9099-C40C66FF867C}">
                    <a14:compatExt spid="_x0000_s15414"/>
                  </a:ext>
                </a:extLst>
              </xdr:cNvPr>
              <xdr:cNvSpPr/>
            </xdr:nvSpPr>
            <xdr:spPr bwMode="auto">
              <a:xfrm>
                <a:off x="8094523" y="49070536"/>
                <a:ext cx="157196" cy="110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158</xdr:row>
          <xdr:rowOff>0</xdr:rowOff>
        </xdr:from>
        <xdr:to>
          <xdr:col>12</xdr:col>
          <xdr:colOff>438151</xdr:colOff>
          <xdr:row>159</xdr:row>
          <xdr:rowOff>0</xdr:rowOff>
        </xdr:to>
        <xdr:grpSp>
          <xdr:nvGrpSpPr>
            <xdr:cNvPr id="85" name="Group 84"/>
            <xdr:cNvGrpSpPr/>
          </xdr:nvGrpSpPr>
          <xdr:grpSpPr>
            <a:xfrm>
              <a:off x="7267576" y="52930425"/>
              <a:ext cx="1276350" cy="247650"/>
              <a:chOff x="7124701" y="49263300"/>
              <a:chExt cx="1276350" cy="247650"/>
            </a:xfrm>
          </xdr:grpSpPr>
          <xdr:sp macro="" textlink="">
            <xdr:nvSpPr>
              <xdr:cNvPr id="15415" name="Group Box 1079" hidden="1">
                <a:extLst>
                  <a:ext uri="{63B3BB69-23CF-44E3-9099-C40C66FF867C}">
                    <a14:compatExt spid="_x0000_s15415"/>
                  </a:ext>
                </a:extLst>
              </xdr:cNvPr>
              <xdr:cNvSpPr/>
            </xdr:nvSpPr>
            <xdr:spPr bwMode="auto">
              <a:xfrm>
                <a:off x="7124701" y="49263300"/>
                <a:ext cx="1276350" cy="247650"/>
              </a:xfrm>
              <a:prstGeom prst="rect">
                <a:avLst/>
              </a:prstGeom>
              <a:noFill/>
              <a:ln w="9525">
                <a:miter lim="800000"/>
                <a:headEnd/>
                <a:tailEnd/>
              </a:ln>
              <a:extLst>
                <a:ext uri="{909E8E84-426E-40DD-AFC4-6F175D3DCCD1}">
                  <a14:hiddenFill>
                    <a:noFill/>
                  </a14:hiddenFill>
                </a:ext>
              </a:extLst>
            </xdr:spPr>
          </xdr:sp>
          <xdr:sp macro="" textlink="">
            <xdr:nvSpPr>
              <xdr:cNvPr id="15416" name="Option Button 1080" hidden="1">
                <a:extLst>
                  <a:ext uri="{63B3BB69-23CF-44E3-9099-C40C66FF867C}">
                    <a14:compatExt spid="_x0000_s15416"/>
                  </a:ext>
                </a:extLst>
              </xdr:cNvPr>
              <xdr:cNvSpPr/>
            </xdr:nvSpPr>
            <xdr:spPr bwMode="auto">
              <a:xfrm>
                <a:off x="7260431" y="49319382"/>
                <a:ext cx="160340" cy="1123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7" name="Option Button 1081" hidden="1">
                <a:extLst>
                  <a:ext uri="{63B3BB69-23CF-44E3-9099-C40C66FF867C}">
                    <a14:compatExt spid="_x0000_s15417"/>
                  </a:ext>
                </a:extLst>
              </xdr:cNvPr>
              <xdr:cNvSpPr/>
            </xdr:nvSpPr>
            <xdr:spPr bwMode="auto">
              <a:xfrm>
                <a:off x="7647781" y="49319382"/>
                <a:ext cx="160340" cy="1123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8" name="Option Button 1082" hidden="1">
                <a:extLst>
                  <a:ext uri="{63B3BB69-23CF-44E3-9099-C40C66FF867C}">
                    <a14:compatExt spid="_x0000_s15418"/>
                  </a:ext>
                </a:extLst>
              </xdr:cNvPr>
              <xdr:cNvSpPr/>
            </xdr:nvSpPr>
            <xdr:spPr bwMode="auto">
              <a:xfrm>
                <a:off x="8094523" y="49317862"/>
                <a:ext cx="157196" cy="1108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184</xdr:row>
          <xdr:rowOff>28575</xdr:rowOff>
        </xdr:from>
        <xdr:to>
          <xdr:col>7</xdr:col>
          <xdr:colOff>781050</xdr:colOff>
          <xdr:row>184</xdr:row>
          <xdr:rowOff>333375</xdr:rowOff>
        </xdr:to>
        <xdr:sp macro="" textlink="">
          <xdr:nvSpPr>
            <xdr:cNvPr id="15421" name="Drop Down 1085" hidden="1">
              <a:extLst>
                <a:ext uri="{63B3BB69-23CF-44E3-9099-C40C66FF867C}">
                  <a14:compatExt spid="_x0000_s154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185</xdr:row>
          <xdr:rowOff>28575</xdr:rowOff>
        </xdr:from>
        <xdr:to>
          <xdr:col>7</xdr:col>
          <xdr:colOff>781050</xdr:colOff>
          <xdr:row>185</xdr:row>
          <xdr:rowOff>333375</xdr:rowOff>
        </xdr:to>
        <xdr:sp macro="" textlink="">
          <xdr:nvSpPr>
            <xdr:cNvPr id="15422" name="Drop Down 1086" hidden="1">
              <a:extLst>
                <a:ext uri="{63B3BB69-23CF-44E3-9099-C40C66FF867C}">
                  <a14:compatExt spid="_x0000_s154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186</xdr:row>
          <xdr:rowOff>28575</xdr:rowOff>
        </xdr:from>
        <xdr:to>
          <xdr:col>7</xdr:col>
          <xdr:colOff>781050</xdr:colOff>
          <xdr:row>186</xdr:row>
          <xdr:rowOff>333375</xdr:rowOff>
        </xdr:to>
        <xdr:sp macro="" textlink="">
          <xdr:nvSpPr>
            <xdr:cNvPr id="15423" name="Drop Down 1087" hidden="1">
              <a:extLst>
                <a:ext uri="{63B3BB69-23CF-44E3-9099-C40C66FF867C}">
                  <a14:compatExt spid="_x0000_s154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187</xdr:row>
          <xdr:rowOff>28575</xdr:rowOff>
        </xdr:from>
        <xdr:to>
          <xdr:col>7</xdr:col>
          <xdr:colOff>781050</xdr:colOff>
          <xdr:row>187</xdr:row>
          <xdr:rowOff>333375</xdr:rowOff>
        </xdr:to>
        <xdr:sp macro="" textlink="">
          <xdr:nvSpPr>
            <xdr:cNvPr id="15424" name="Drop Down 1088" hidden="1">
              <a:extLst>
                <a:ext uri="{63B3BB69-23CF-44E3-9099-C40C66FF867C}">
                  <a14:compatExt spid="_x0000_s154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184</xdr:row>
          <xdr:rowOff>38100</xdr:rowOff>
        </xdr:from>
        <xdr:to>
          <xdr:col>12</xdr:col>
          <xdr:colOff>0</xdr:colOff>
          <xdr:row>184</xdr:row>
          <xdr:rowOff>447675</xdr:rowOff>
        </xdr:to>
        <xdr:sp macro="" textlink="">
          <xdr:nvSpPr>
            <xdr:cNvPr id="15427" name="Drop Down 1091" hidden="1">
              <a:extLst>
                <a:ext uri="{63B3BB69-23CF-44E3-9099-C40C66FF867C}">
                  <a14:compatExt spid="_x0000_s154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185</xdr:row>
          <xdr:rowOff>38100</xdr:rowOff>
        </xdr:from>
        <xdr:to>
          <xdr:col>12</xdr:col>
          <xdr:colOff>0</xdr:colOff>
          <xdr:row>185</xdr:row>
          <xdr:rowOff>447675</xdr:rowOff>
        </xdr:to>
        <xdr:sp macro="" textlink="">
          <xdr:nvSpPr>
            <xdr:cNvPr id="15428" name="Drop Down 1092" hidden="1">
              <a:extLst>
                <a:ext uri="{63B3BB69-23CF-44E3-9099-C40C66FF867C}">
                  <a14:compatExt spid="_x0000_s154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186</xdr:row>
          <xdr:rowOff>38100</xdr:rowOff>
        </xdr:from>
        <xdr:to>
          <xdr:col>12</xdr:col>
          <xdr:colOff>0</xdr:colOff>
          <xdr:row>186</xdr:row>
          <xdr:rowOff>447675</xdr:rowOff>
        </xdr:to>
        <xdr:sp macro="" textlink="">
          <xdr:nvSpPr>
            <xdr:cNvPr id="15429" name="Drop Down 1093" hidden="1">
              <a:extLst>
                <a:ext uri="{63B3BB69-23CF-44E3-9099-C40C66FF867C}">
                  <a14:compatExt spid="_x0000_s154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187</xdr:row>
          <xdr:rowOff>38100</xdr:rowOff>
        </xdr:from>
        <xdr:to>
          <xdr:col>12</xdr:col>
          <xdr:colOff>0</xdr:colOff>
          <xdr:row>187</xdr:row>
          <xdr:rowOff>447675</xdr:rowOff>
        </xdr:to>
        <xdr:sp macro="" textlink="">
          <xdr:nvSpPr>
            <xdr:cNvPr id="15430" name="Drop Down 1094" hidden="1">
              <a:extLst>
                <a:ext uri="{63B3BB69-23CF-44E3-9099-C40C66FF867C}">
                  <a14:compatExt spid="_x0000_s154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184</xdr:row>
          <xdr:rowOff>38100</xdr:rowOff>
        </xdr:from>
        <xdr:to>
          <xdr:col>14</xdr:col>
          <xdr:colOff>0</xdr:colOff>
          <xdr:row>184</xdr:row>
          <xdr:rowOff>447675</xdr:rowOff>
        </xdr:to>
        <xdr:sp macro="" textlink="">
          <xdr:nvSpPr>
            <xdr:cNvPr id="15433" name="Drop Down 1097" hidden="1">
              <a:extLst>
                <a:ext uri="{63B3BB69-23CF-44E3-9099-C40C66FF867C}">
                  <a14:compatExt spid="_x0000_s154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185</xdr:row>
          <xdr:rowOff>38100</xdr:rowOff>
        </xdr:from>
        <xdr:to>
          <xdr:col>14</xdr:col>
          <xdr:colOff>0</xdr:colOff>
          <xdr:row>185</xdr:row>
          <xdr:rowOff>447675</xdr:rowOff>
        </xdr:to>
        <xdr:sp macro="" textlink="">
          <xdr:nvSpPr>
            <xdr:cNvPr id="15434" name="Drop Down 1098" hidden="1">
              <a:extLst>
                <a:ext uri="{63B3BB69-23CF-44E3-9099-C40C66FF867C}">
                  <a14:compatExt spid="_x0000_s154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186</xdr:row>
          <xdr:rowOff>38100</xdr:rowOff>
        </xdr:from>
        <xdr:to>
          <xdr:col>14</xdr:col>
          <xdr:colOff>0</xdr:colOff>
          <xdr:row>186</xdr:row>
          <xdr:rowOff>447675</xdr:rowOff>
        </xdr:to>
        <xdr:sp macro="" textlink="">
          <xdr:nvSpPr>
            <xdr:cNvPr id="15435" name="Drop Down 1099" hidden="1">
              <a:extLst>
                <a:ext uri="{63B3BB69-23CF-44E3-9099-C40C66FF867C}">
                  <a14:compatExt spid="_x0000_s154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187</xdr:row>
          <xdr:rowOff>38100</xdr:rowOff>
        </xdr:from>
        <xdr:to>
          <xdr:col>14</xdr:col>
          <xdr:colOff>0</xdr:colOff>
          <xdr:row>187</xdr:row>
          <xdr:rowOff>447675</xdr:rowOff>
        </xdr:to>
        <xdr:sp macro="" textlink="">
          <xdr:nvSpPr>
            <xdr:cNvPr id="15436" name="Drop Down 1100" hidden="1">
              <a:extLst>
                <a:ext uri="{63B3BB69-23CF-44E3-9099-C40C66FF867C}">
                  <a14:compatExt spid="_x0000_s154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198</xdr:row>
          <xdr:rowOff>28575</xdr:rowOff>
        </xdr:from>
        <xdr:to>
          <xdr:col>7</xdr:col>
          <xdr:colOff>781050</xdr:colOff>
          <xdr:row>198</xdr:row>
          <xdr:rowOff>333375</xdr:rowOff>
        </xdr:to>
        <xdr:sp macro="" textlink="">
          <xdr:nvSpPr>
            <xdr:cNvPr id="15439" name="Drop Down 1103" hidden="1">
              <a:extLst>
                <a:ext uri="{63B3BB69-23CF-44E3-9099-C40C66FF867C}">
                  <a14:compatExt spid="_x0000_s154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199</xdr:row>
          <xdr:rowOff>28575</xdr:rowOff>
        </xdr:from>
        <xdr:to>
          <xdr:col>7</xdr:col>
          <xdr:colOff>781050</xdr:colOff>
          <xdr:row>199</xdr:row>
          <xdr:rowOff>333375</xdr:rowOff>
        </xdr:to>
        <xdr:sp macro="" textlink="">
          <xdr:nvSpPr>
            <xdr:cNvPr id="15440" name="Drop Down 1104" hidden="1">
              <a:extLst>
                <a:ext uri="{63B3BB69-23CF-44E3-9099-C40C66FF867C}">
                  <a14:compatExt spid="_x0000_s154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200</xdr:row>
          <xdr:rowOff>28575</xdr:rowOff>
        </xdr:from>
        <xdr:to>
          <xdr:col>7</xdr:col>
          <xdr:colOff>781050</xdr:colOff>
          <xdr:row>200</xdr:row>
          <xdr:rowOff>333375</xdr:rowOff>
        </xdr:to>
        <xdr:sp macro="" textlink="">
          <xdr:nvSpPr>
            <xdr:cNvPr id="15441" name="Drop Down 1105" hidden="1">
              <a:extLst>
                <a:ext uri="{63B3BB69-23CF-44E3-9099-C40C66FF867C}">
                  <a14:compatExt spid="_x0000_s154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201</xdr:row>
          <xdr:rowOff>28575</xdr:rowOff>
        </xdr:from>
        <xdr:to>
          <xdr:col>7</xdr:col>
          <xdr:colOff>781050</xdr:colOff>
          <xdr:row>201</xdr:row>
          <xdr:rowOff>333375</xdr:rowOff>
        </xdr:to>
        <xdr:sp macro="" textlink="">
          <xdr:nvSpPr>
            <xdr:cNvPr id="15442" name="Drop Down 1106" hidden="1">
              <a:extLst>
                <a:ext uri="{63B3BB69-23CF-44E3-9099-C40C66FF867C}">
                  <a14:compatExt spid="_x0000_s154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202</xdr:row>
          <xdr:rowOff>28575</xdr:rowOff>
        </xdr:from>
        <xdr:to>
          <xdr:col>7</xdr:col>
          <xdr:colOff>781050</xdr:colOff>
          <xdr:row>202</xdr:row>
          <xdr:rowOff>333375</xdr:rowOff>
        </xdr:to>
        <xdr:sp macro="" textlink="">
          <xdr:nvSpPr>
            <xdr:cNvPr id="15443" name="Drop Down 1107" hidden="1">
              <a:extLst>
                <a:ext uri="{63B3BB69-23CF-44E3-9099-C40C66FF867C}">
                  <a14:compatExt spid="_x0000_s154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203</xdr:row>
          <xdr:rowOff>28575</xdr:rowOff>
        </xdr:from>
        <xdr:to>
          <xdr:col>7</xdr:col>
          <xdr:colOff>781050</xdr:colOff>
          <xdr:row>203</xdr:row>
          <xdr:rowOff>333375</xdr:rowOff>
        </xdr:to>
        <xdr:sp macro="" textlink="">
          <xdr:nvSpPr>
            <xdr:cNvPr id="15444" name="Drop Down 1108" hidden="1">
              <a:extLst>
                <a:ext uri="{63B3BB69-23CF-44E3-9099-C40C66FF867C}">
                  <a14:compatExt spid="_x0000_s154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198</xdr:row>
          <xdr:rowOff>38100</xdr:rowOff>
        </xdr:from>
        <xdr:to>
          <xdr:col>12</xdr:col>
          <xdr:colOff>0</xdr:colOff>
          <xdr:row>198</xdr:row>
          <xdr:rowOff>447675</xdr:rowOff>
        </xdr:to>
        <xdr:sp macro="" textlink="">
          <xdr:nvSpPr>
            <xdr:cNvPr id="15445" name="Drop Down 1109" hidden="1">
              <a:extLst>
                <a:ext uri="{63B3BB69-23CF-44E3-9099-C40C66FF867C}">
                  <a14:compatExt spid="_x0000_s154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199</xdr:row>
          <xdr:rowOff>38100</xdr:rowOff>
        </xdr:from>
        <xdr:to>
          <xdr:col>12</xdr:col>
          <xdr:colOff>0</xdr:colOff>
          <xdr:row>199</xdr:row>
          <xdr:rowOff>447675</xdr:rowOff>
        </xdr:to>
        <xdr:sp macro="" textlink="">
          <xdr:nvSpPr>
            <xdr:cNvPr id="15446" name="Drop Down 1110" hidden="1">
              <a:extLst>
                <a:ext uri="{63B3BB69-23CF-44E3-9099-C40C66FF867C}">
                  <a14:compatExt spid="_x0000_s154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200</xdr:row>
          <xdr:rowOff>38100</xdr:rowOff>
        </xdr:from>
        <xdr:to>
          <xdr:col>12</xdr:col>
          <xdr:colOff>0</xdr:colOff>
          <xdr:row>200</xdr:row>
          <xdr:rowOff>447675</xdr:rowOff>
        </xdr:to>
        <xdr:sp macro="" textlink="">
          <xdr:nvSpPr>
            <xdr:cNvPr id="15447" name="Drop Down 1111" hidden="1">
              <a:extLst>
                <a:ext uri="{63B3BB69-23CF-44E3-9099-C40C66FF867C}">
                  <a14:compatExt spid="_x0000_s154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201</xdr:row>
          <xdr:rowOff>38100</xdr:rowOff>
        </xdr:from>
        <xdr:to>
          <xdr:col>12</xdr:col>
          <xdr:colOff>0</xdr:colOff>
          <xdr:row>201</xdr:row>
          <xdr:rowOff>447675</xdr:rowOff>
        </xdr:to>
        <xdr:sp macro="" textlink="">
          <xdr:nvSpPr>
            <xdr:cNvPr id="15448" name="Drop Down 1112" hidden="1">
              <a:extLst>
                <a:ext uri="{63B3BB69-23CF-44E3-9099-C40C66FF867C}">
                  <a14:compatExt spid="_x0000_s154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202</xdr:row>
          <xdr:rowOff>38100</xdr:rowOff>
        </xdr:from>
        <xdr:to>
          <xdr:col>12</xdr:col>
          <xdr:colOff>0</xdr:colOff>
          <xdr:row>202</xdr:row>
          <xdr:rowOff>447675</xdr:rowOff>
        </xdr:to>
        <xdr:sp macro="" textlink="">
          <xdr:nvSpPr>
            <xdr:cNvPr id="15449" name="Drop Down 1113" hidden="1">
              <a:extLst>
                <a:ext uri="{63B3BB69-23CF-44E3-9099-C40C66FF867C}">
                  <a14:compatExt spid="_x0000_s154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203</xdr:row>
          <xdr:rowOff>38100</xdr:rowOff>
        </xdr:from>
        <xdr:to>
          <xdr:col>12</xdr:col>
          <xdr:colOff>0</xdr:colOff>
          <xdr:row>203</xdr:row>
          <xdr:rowOff>447675</xdr:rowOff>
        </xdr:to>
        <xdr:sp macro="" textlink="">
          <xdr:nvSpPr>
            <xdr:cNvPr id="15450" name="Drop Down 1114" hidden="1">
              <a:extLst>
                <a:ext uri="{63B3BB69-23CF-44E3-9099-C40C66FF867C}">
                  <a14:compatExt spid="_x0000_s154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198</xdr:row>
          <xdr:rowOff>38100</xdr:rowOff>
        </xdr:from>
        <xdr:to>
          <xdr:col>14</xdr:col>
          <xdr:colOff>0</xdr:colOff>
          <xdr:row>198</xdr:row>
          <xdr:rowOff>447675</xdr:rowOff>
        </xdr:to>
        <xdr:sp macro="" textlink="">
          <xdr:nvSpPr>
            <xdr:cNvPr id="15451" name="Drop Down 1115" hidden="1">
              <a:extLst>
                <a:ext uri="{63B3BB69-23CF-44E3-9099-C40C66FF867C}">
                  <a14:compatExt spid="_x0000_s154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199</xdr:row>
          <xdr:rowOff>38100</xdr:rowOff>
        </xdr:from>
        <xdr:to>
          <xdr:col>14</xdr:col>
          <xdr:colOff>0</xdr:colOff>
          <xdr:row>199</xdr:row>
          <xdr:rowOff>447675</xdr:rowOff>
        </xdr:to>
        <xdr:sp macro="" textlink="">
          <xdr:nvSpPr>
            <xdr:cNvPr id="15452" name="Drop Down 1116" hidden="1">
              <a:extLst>
                <a:ext uri="{63B3BB69-23CF-44E3-9099-C40C66FF867C}">
                  <a14:compatExt spid="_x0000_s154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200</xdr:row>
          <xdr:rowOff>38100</xdr:rowOff>
        </xdr:from>
        <xdr:to>
          <xdr:col>14</xdr:col>
          <xdr:colOff>0</xdr:colOff>
          <xdr:row>200</xdr:row>
          <xdr:rowOff>447675</xdr:rowOff>
        </xdr:to>
        <xdr:sp macro="" textlink="">
          <xdr:nvSpPr>
            <xdr:cNvPr id="15453" name="Drop Down 1117" hidden="1">
              <a:extLst>
                <a:ext uri="{63B3BB69-23CF-44E3-9099-C40C66FF867C}">
                  <a14:compatExt spid="_x0000_s154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201</xdr:row>
          <xdr:rowOff>38100</xdr:rowOff>
        </xdr:from>
        <xdr:to>
          <xdr:col>14</xdr:col>
          <xdr:colOff>0</xdr:colOff>
          <xdr:row>201</xdr:row>
          <xdr:rowOff>447675</xdr:rowOff>
        </xdr:to>
        <xdr:sp macro="" textlink="">
          <xdr:nvSpPr>
            <xdr:cNvPr id="15454" name="Drop Down 1118" hidden="1">
              <a:extLst>
                <a:ext uri="{63B3BB69-23CF-44E3-9099-C40C66FF867C}">
                  <a14:compatExt spid="_x0000_s154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202</xdr:row>
          <xdr:rowOff>38100</xdr:rowOff>
        </xdr:from>
        <xdr:to>
          <xdr:col>14</xdr:col>
          <xdr:colOff>0</xdr:colOff>
          <xdr:row>202</xdr:row>
          <xdr:rowOff>447675</xdr:rowOff>
        </xdr:to>
        <xdr:sp macro="" textlink="">
          <xdr:nvSpPr>
            <xdr:cNvPr id="15455" name="Drop Down 1119" hidden="1">
              <a:extLst>
                <a:ext uri="{63B3BB69-23CF-44E3-9099-C40C66FF867C}">
                  <a14:compatExt spid="_x0000_s154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203</xdr:row>
          <xdr:rowOff>38100</xdr:rowOff>
        </xdr:from>
        <xdr:to>
          <xdr:col>14</xdr:col>
          <xdr:colOff>0</xdr:colOff>
          <xdr:row>203</xdr:row>
          <xdr:rowOff>447675</xdr:rowOff>
        </xdr:to>
        <xdr:sp macro="" textlink="">
          <xdr:nvSpPr>
            <xdr:cNvPr id="15456" name="Drop Down 1120" hidden="1">
              <a:extLst>
                <a:ext uri="{63B3BB69-23CF-44E3-9099-C40C66FF867C}">
                  <a14:compatExt spid="_x0000_s154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65</xdr:row>
          <xdr:rowOff>371475</xdr:rowOff>
        </xdr:from>
        <xdr:to>
          <xdr:col>12</xdr:col>
          <xdr:colOff>428625</xdr:colOff>
          <xdr:row>66</xdr:row>
          <xdr:rowOff>361950</xdr:rowOff>
        </xdr:to>
        <xdr:grpSp>
          <xdr:nvGrpSpPr>
            <xdr:cNvPr id="54" name="Group 53"/>
            <xdr:cNvGrpSpPr/>
          </xdr:nvGrpSpPr>
          <xdr:grpSpPr>
            <a:xfrm>
              <a:off x="7267575" y="22755228"/>
              <a:ext cx="1266825" cy="371475"/>
              <a:chOff x="7124700" y="20078773"/>
              <a:chExt cx="1266825" cy="381000"/>
            </a:xfrm>
          </xdr:grpSpPr>
          <xdr:sp macro="" textlink="">
            <xdr:nvSpPr>
              <xdr:cNvPr id="15457" name="Group Box 1121" hidden="1">
                <a:extLst>
                  <a:ext uri="{63B3BB69-23CF-44E3-9099-C40C66FF867C}">
                    <a14:compatExt spid="_x0000_s15457"/>
                  </a:ext>
                </a:extLst>
              </xdr:cNvPr>
              <xdr:cNvSpPr/>
            </xdr:nvSpPr>
            <xdr:spPr bwMode="auto">
              <a:xfrm>
                <a:off x="7124700" y="20078773"/>
                <a:ext cx="1266825" cy="381000"/>
              </a:xfrm>
              <a:prstGeom prst="rect">
                <a:avLst/>
              </a:prstGeom>
              <a:noFill/>
              <a:ln w="9525">
                <a:miter lim="800000"/>
                <a:headEnd/>
                <a:tailEnd/>
              </a:ln>
              <a:extLst>
                <a:ext uri="{909E8E84-426E-40DD-AFC4-6F175D3DCCD1}">
                  <a14:hiddenFill>
                    <a:noFill/>
                  </a14:hiddenFill>
                </a:ext>
              </a:extLst>
            </xdr:spPr>
          </xdr:sp>
          <xdr:sp macro="" textlink="">
            <xdr:nvSpPr>
              <xdr:cNvPr id="15458" name="Option Button 1122" hidden="1">
                <a:extLst>
                  <a:ext uri="{63B3BB69-23CF-44E3-9099-C40C66FF867C}">
                    <a14:compatExt spid="_x0000_s15458"/>
                  </a:ext>
                </a:extLst>
              </xdr:cNvPr>
              <xdr:cNvSpPr/>
            </xdr:nvSpPr>
            <xdr:spPr bwMode="auto">
              <a:xfrm>
                <a:off x="7215374" y="20164788"/>
                <a:ext cx="168402" cy="1728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59" name="Option Button 1123" hidden="1">
                <a:extLst>
                  <a:ext uri="{63B3BB69-23CF-44E3-9099-C40C66FF867C}">
                    <a14:compatExt spid="_x0000_s15459"/>
                  </a:ext>
                </a:extLst>
              </xdr:cNvPr>
              <xdr:cNvSpPr/>
            </xdr:nvSpPr>
            <xdr:spPr bwMode="auto">
              <a:xfrm>
                <a:off x="7669395" y="20164786"/>
                <a:ext cx="168402" cy="1728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0" name="Option Button 1124" hidden="1">
                <a:extLst>
                  <a:ext uri="{63B3BB69-23CF-44E3-9099-C40C66FF867C}">
                    <a14:compatExt spid="_x0000_s15460"/>
                  </a:ext>
                </a:extLst>
              </xdr:cNvPr>
              <xdr:cNvSpPr/>
            </xdr:nvSpPr>
            <xdr:spPr bwMode="auto">
              <a:xfrm>
                <a:off x="8105775" y="20162121"/>
                <a:ext cx="165100" cy="17380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70</xdr:row>
          <xdr:rowOff>0</xdr:rowOff>
        </xdr:from>
        <xdr:to>
          <xdr:col>12</xdr:col>
          <xdr:colOff>428625</xdr:colOff>
          <xdr:row>70</xdr:row>
          <xdr:rowOff>564173</xdr:rowOff>
        </xdr:to>
        <xdr:grpSp>
          <xdr:nvGrpSpPr>
            <xdr:cNvPr id="76" name="Group 75"/>
            <xdr:cNvGrpSpPr/>
          </xdr:nvGrpSpPr>
          <xdr:grpSpPr>
            <a:xfrm>
              <a:off x="7267575" y="24345900"/>
              <a:ext cx="1266825" cy="564173"/>
              <a:chOff x="7124700" y="21336000"/>
              <a:chExt cx="1266825" cy="564173"/>
            </a:xfrm>
          </xdr:grpSpPr>
          <xdr:sp macro="" textlink="">
            <xdr:nvSpPr>
              <xdr:cNvPr id="15461" name="Group Box 1125" hidden="1">
                <a:extLst>
                  <a:ext uri="{63B3BB69-23CF-44E3-9099-C40C66FF867C}">
                    <a14:compatExt spid="_x0000_s15461"/>
                  </a:ext>
                </a:extLst>
              </xdr:cNvPr>
              <xdr:cNvSpPr/>
            </xdr:nvSpPr>
            <xdr:spPr bwMode="auto">
              <a:xfrm>
                <a:off x="7124700" y="21336000"/>
                <a:ext cx="1266825" cy="564173"/>
              </a:xfrm>
              <a:prstGeom prst="rect">
                <a:avLst/>
              </a:prstGeom>
              <a:noFill/>
              <a:ln w="9525">
                <a:miter lim="800000"/>
                <a:headEnd/>
                <a:tailEnd/>
              </a:ln>
              <a:extLst>
                <a:ext uri="{909E8E84-426E-40DD-AFC4-6F175D3DCCD1}">
                  <a14:hiddenFill>
                    <a:noFill/>
                  </a14:hiddenFill>
                </a:ext>
              </a:extLst>
            </xdr:spPr>
          </xdr:sp>
          <xdr:sp macro="" textlink="">
            <xdr:nvSpPr>
              <xdr:cNvPr id="15462" name="Option Button 1126" hidden="1">
                <a:extLst>
                  <a:ext uri="{63B3BB69-23CF-44E3-9099-C40C66FF867C}">
                    <a14:compatExt spid="_x0000_s15462"/>
                  </a:ext>
                </a:extLst>
              </xdr:cNvPr>
              <xdr:cNvSpPr/>
            </xdr:nvSpPr>
            <xdr:spPr bwMode="auto">
              <a:xfrm>
                <a:off x="7215374" y="21453640"/>
                <a:ext cx="168402" cy="25589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3" name="Option Button 1127" hidden="1">
                <a:extLst>
                  <a:ext uri="{63B3BB69-23CF-44E3-9099-C40C66FF867C}">
                    <a14:compatExt spid="_x0000_s15463"/>
                  </a:ext>
                </a:extLst>
              </xdr:cNvPr>
              <xdr:cNvSpPr/>
            </xdr:nvSpPr>
            <xdr:spPr bwMode="auto">
              <a:xfrm>
                <a:off x="7669395" y="21453640"/>
                <a:ext cx="168402" cy="25589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4" name="Option Button 1128" hidden="1">
                <a:extLst>
                  <a:ext uri="{63B3BB69-23CF-44E3-9099-C40C66FF867C}">
                    <a14:compatExt spid="_x0000_s15464"/>
                  </a:ext>
                </a:extLst>
              </xdr:cNvPr>
              <xdr:cNvSpPr/>
            </xdr:nvSpPr>
            <xdr:spPr bwMode="auto">
              <a:xfrm>
                <a:off x="8105775" y="21453286"/>
                <a:ext cx="165100" cy="25589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162</xdr:row>
          <xdr:rowOff>0</xdr:rowOff>
        </xdr:from>
        <xdr:to>
          <xdr:col>12</xdr:col>
          <xdr:colOff>438151</xdr:colOff>
          <xdr:row>162</xdr:row>
          <xdr:rowOff>373673</xdr:rowOff>
        </xdr:to>
        <xdr:grpSp>
          <xdr:nvGrpSpPr>
            <xdr:cNvPr id="89" name="Group 88"/>
            <xdr:cNvGrpSpPr/>
          </xdr:nvGrpSpPr>
          <xdr:grpSpPr>
            <a:xfrm>
              <a:off x="7267576" y="54187725"/>
              <a:ext cx="1276350" cy="373673"/>
              <a:chOff x="7124701" y="50520600"/>
              <a:chExt cx="1276350" cy="373673"/>
            </a:xfrm>
          </xdr:grpSpPr>
          <xdr:sp macro="" textlink="">
            <xdr:nvSpPr>
              <xdr:cNvPr id="15465" name="Group Box 1129" hidden="1">
                <a:extLst>
                  <a:ext uri="{63B3BB69-23CF-44E3-9099-C40C66FF867C}">
                    <a14:compatExt spid="_x0000_s15465"/>
                  </a:ext>
                </a:extLst>
              </xdr:cNvPr>
              <xdr:cNvSpPr/>
            </xdr:nvSpPr>
            <xdr:spPr bwMode="auto">
              <a:xfrm>
                <a:off x="7124701" y="50520600"/>
                <a:ext cx="1276350" cy="373673"/>
              </a:xfrm>
              <a:prstGeom prst="rect">
                <a:avLst/>
              </a:prstGeom>
              <a:noFill/>
              <a:ln w="9525">
                <a:miter lim="800000"/>
                <a:headEnd/>
                <a:tailEnd/>
              </a:ln>
              <a:extLst>
                <a:ext uri="{909E8E84-426E-40DD-AFC4-6F175D3DCCD1}">
                  <a14:hiddenFill>
                    <a:noFill/>
                  </a14:hiddenFill>
                </a:ext>
              </a:extLst>
            </xdr:spPr>
          </xdr:sp>
          <xdr:sp macro="" textlink="">
            <xdr:nvSpPr>
              <xdr:cNvPr id="15466" name="Option Button 1130" hidden="1">
                <a:extLst>
                  <a:ext uri="{63B3BB69-23CF-44E3-9099-C40C66FF867C}">
                    <a14:compatExt spid="_x0000_s15466"/>
                  </a:ext>
                </a:extLst>
              </xdr:cNvPr>
              <xdr:cNvSpPr/>
            </xdr:nvSpPr>
            <xdr:spPr bwMode="auto">
              <a:xfrm>
                <a:off x="7260431" y="50606671"/>
                <a:ext cx="160340" cy="169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7" name="Option Button 1131" hidden="1">
                <a:extLst>
                  <a:ext uri="{63B3BB69-23CF-44E3-9099-C40C66FF867C}">
                    <a14:compatExt spid="_x0000_s15467"/>
                  </a:ext>
                </a:extLst>
              </xdr:cNvPr>
              <xdr:cNvSpPr/>
            </xdr:nvSpPr>
            <xdr:spPr bwMode="auto">
              <a:xfrm>
                <a:off x="7647781" y="50606671"/>
                <a:ext cx="160340" cy="169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8" name="Option Button 1132" hidden="1">
                <a:extLst>
                  <a:ext uri="{63B3BB69-23CF-44E3-9099-C40C66FF867C}">
                    <a14:compatExt spid="_x0000_s15468"/>
                  </a:ext>
                </a:extLst>
              </xdr:cNvPr>
              <xdr:cNvSpPr/>
            </xdr:nvSpPr>
            <xdr:spPr bwMode="auto">
              <a:xfrm>
                <a:off x="8094523" y="50604376"/>
                <a:ext cx="157196" cy="1672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7328</xdr:colOff>
          <xdr:row>350</xdr:row>
          <xdr:rowOff>0</xdr:rowOff>
        </xdr:from>
        <xdr:to>
          <xdr:col>12</xdr:col>
          <xdr:colOff>438151</xdr:colOff>
          <xdr:row>351</xdr:row>
          <xdr:rowOff>14654</xdr:rowOff>
        </xdr:to>
        <xdr:grpSp>
          <xdr:nvGrpSpPr>
            <xdr:cNvPr id="142" name="Group 141"/>
            <xdr:cNvGrpSpPr/>
          </xdr:nvGrpSpPr>
          <xdr:grpSpPr>
            <a:xfrm>
              <a:off x="7265378" y="118081425"/>
              <a:ext cx="1278548" cy="395654"/>
              <a:chOff x="7122503" y="111261525"/>
              <a:chExt cx="1278548" cy="395654"/>
            </a:xfrm>
          </xdr:grpSpPr>
          <xdr:sp macro="" textlink="">
            <xdr:nvSpPr>
              <xdr:cNvPr id="15469" name="Group Box 1133" hidden="1">
                <a:extLst>
                  <a:ext uri="{63B3BB69-23CF-44E3-9099-C40C66FF867C}">
                    <a14:compatExt spid="_x0000_s15469"/>
                  </a:ext>
                </a:extLst>
              </xdr:cNvPr>
              <xdr:cNvSpPr/>
            </xdr:nvSpPr>
            <xdr:spPr bwMode="auto">
              <a:xfrm>
                <a:off x="7122503" y="111261525"/>
                <a:ext cx="1278548" cy="395654"/>
              </a:xfrm>
              <a:prstGeom prst="rect">
                <a:avLst/>
              </a:prstGeom>
              <a:noFill/>
              <a:ln w="9525">
                <a:miter lim="800000"/>
                <a:headEnd/>
                <a:tailEnd/>
              </a:ln>
              <a:extLst>
                <a:ext uri="{909E8E84-426E-40DD-AFC4-6F175D3DCCD1}">
                  <a14:hiddenFill>
                    <a:noFill/>
                  </a14:hiddenFill>
                </a:ext>
              </a:extLst>
            </xdr:spPr>
          </xdr:sp>
          <xdr:sp macro="" textlink="">
            <xdr:nvSpPr>
              <xdr:cNvPr id="15470" name="Option Button 1134" hidden="1">
                <a:extLst>
                  <a:ext uri="{63B3BB69-23CF-44E3-9099-C40C66FF867C}">
                    <a14:compatExt spid="_x0000_s15470"/>
                  </a:ext>
                </a:extLst>
              </xdr:cNvPr>
              <xdr:cNvSpPr/>
            </xdr:nvSpPr>
            <xdr:spPr bwMode="auto">
              <a:xfrm>
                <a:off x="7245185" y="111352535"/>
                <a:ext cx="162029" cy="1794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1" name="Option Button 1135" hidden="1">
                <a:extLst>
                  <a:ext uri="{63B3BB69-23CF-44E3-9099-C40C66FF867C}">
                    <a14:compatExt spid="_x0000_s15471"/>
                  </a:ext>
                </a:extLst>
              </xdr:cNvPr>
              <xdr:cNvSpPr/>
            </xdr:nvSpPr>
            <xdr:spPr bwMode="auto">
              <a:xfrm>
                <a:off x="7653845" y="111352535"/>
                <a:ext cx="162029" cy="1794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2" name="Option Button 1136" hidden="1">
                <a:extLst>
                  <a:ext uri="{63B3BB69-23CF-44E3-9099-C40C66FF867C}">
                    <a14:compatExt spid="_x0000_s15472"/>
                  </a:ext>
                </a:extLst>
              </xdr:cNvPr>
              <xdr:cNvSpPr/>
            </xdr:nvSpPr>
            <xdr:spPr bwMode="auto">
              <a:xfrm>
                <a:off x="8075382" y="111349429"/>
                <a:ext cx="161099" cy="18301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454</xdr:row>
          <xdr:rowOff>2198</xdr:rowOff>
        </xdr:from>
        <xdr:to>
          <xdr:col>12</xdr:col>
          <xdr:colOff>450003</xdr:colOff>
          <xdr:row>454</xdr:row>
          <xdr:rowOff>564173</xdr:rowOff>
        </xdr:to>
        <xdr:grpSp>
          <xdr:nvGrpSpPr>
            <xdr:cNvPr id="157" name="Group 156"/>
            <xdr:cNvGrpSpPr/>
          </xdr:nvGrpSpPr>
          <xdr:grpSpPr>
            <a:xfrm>
              <a:off x="7267575" y="154878659"/>
              <a:ext cx="1288203" cy="381000"/>
              <a:chOff x="7124700" y="145456120"/>
              <a:chExt cx="1288203" cy="561970"/>
            </a:xfrm>
          </xdr:grpSpPr>
          <xdr:sp macro="" textlink="">
            <xdr:nvSpPr>
              <xdr:cNvPr id="15473" name="Group Box 1137" hidden="1">
                <a:extLst>
                  <a:ext uri="{63B3BB69-23CF-44E3-9099-C40C66FF867C}">
                    <a14:compatExt spid="_x0000_s15473"/>
                  </a:ext>
                </a:extLst>
              </xdr:cNvPr>
              <xdr:cNvSpPr/>
            </xdr:nvSpPr>
            <xdr:spPr bwMode="auto">
              <a:xfrm>
                <a:off x="7124700" y="145456120"/>
                <a:ext cx="1288203" cy="561970"/>
              </a:xfrm>
              <a:prstGeom prst="rect">
                <a:avLst/>
              </a:prstGeom>
              <a:noFill/>
              <a:ln w="9525">
                <a:miter lim="800000"/>
                <a:headEnd/>
                <a:tailEnd/>
              </a:ln>
              <a:extLst>
                <a:ext uri="{909E8E84-426E-40DD-AFC4-6F175D3DCCD1}">
                  <a14:hiddenFill>
                    <a:noFill/>
                  </a14:hiddenFill>
                </a:ext>
              </a:extLst>
            </xdr:spPr>
          </xdr:sp>
          <xdr:sp macro="" textlink="">
            <xdr:nvSpPr>
              <xdr:cNvPr id="15474" name="Option Button 1138" hidden="1">
                <a:extLst>
                  <a:ext uri="{63B3BB69-23CF-44E3-9099-C40C66FF867C}">
                    <a14:compatExt spid="_x0000_s15474"/>
                  </a:ext>
                </a:extLst>
              </xdr:cNvPr>
              <xdr:cNvSpPr/>
            </xdr:nvSpPr>
            <xdr:spPr bwMode="auto">
              <a:xfrm>
                <a:off x="7239000" y="145585827"/>
                <a:ext cx="157611" cy="25489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5" name="Option Button 1139" hidden="1">
                <a:extLst>
                  <a:ext uri="{63B3BB69-23CF-44E3-9099-C40C66FF867C}">
                    <a14:compatExt spid="_x0000_s15475"/>
                  </a:ext>
                </a:extLst>
              </xdr:cNvPr>
              <xdr:cNvSpPr/>
            </xdr:nvSpPr>
            <xdr:spPr bwMode="auto">
              <a:xfrm>
                <a:off x="7667625" y="145585827"/>
                <a:ext cx="157611" cy="25489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6" name="Option Button 1140" hidden="1">
                <a:extLst>
                  <a:ext uri="{63B3BB69-23CF-44E3-9099-C40C66FF867C}">
                    <a14:compatExt spid="_x0000_s15476"/>
                  </a:ext>
                </a:extLst>
              </xdr:cNvPr>
              <xdr:cNvSpPr/>
            </xdr:nvSpPr>
            <xdr:spPr bwMode="auto">
              <a:xfrm>
                <a:off x="8074670" y="145585128"/>
                <a:ext cx="156707" cy="25323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456</xdr:row>
          <xdr:rowOff>373673</xdr:rowOff>
        </xdr:from>
        <xdr:to>
          <xdr:col>12</xdr:col>
          <xdr:colOff>450003</xdr:colOff>
          <xdr:row>457</xdr:row>
          <xdr:rowOff>556846</xdr:rowOff>
        </xdr:to>
        <xdr:grpSp>
          <xdr:nvGrpSpPr>
            <xdr:cNvPr id="224" name="Group 223"/>
            <xdr:cNvGrpSpPr/>
          </xdr:nvGrpSpPr>
          <xdr:grpSpPr>
            <a:xfrm>
              <a:off x="7267575" y="156012221"/>
              <a:ext cx="1288203" cy="392723"/>
              <a:chOff x="7124700" y="146975371"/>
              <a:chExt cx="1288203" cy="564171"/>
            </a:xfrm>
          </xdr:grpSpPr>
          <xdr:sp macro="" textlink="">
            <xdr:nvSpPr>
              <xdr:cNvPr id="15477" name="Group Box 1141" hidden="1">
                <a:extLst>
                  <a:ext uri="{63B3BB69-23CF-44E3-9099-C40C66FF867C}">
                    <a14:compatExt spid="_x0000_s15477"/>
                  </a:ext>
                </a:extLst>
              </xdr:cNvPr>
              <xdr:cNvSpPr/>
            </xdr:nvSpPr>
            <xdr:spPr bwMode="auto">
              <a:xfrm>
                <a:off x="7124700" y="146975371"/>
                <a:ext cx="1288203" cy="564171"/>
              </a:xfrm>
              <a:prstGeom prst="rect">
                <a:avLst/>
              </a:prstGeom>
              <a:noFill/>
              <a:ln w="9525">
                <a:miter lim="800000"/>
                <a:headEnd/>
                <a:tailEnd/>
              </a:ln>
              <a:extLst>
                <a:ext uri="{909E8E84-426E-40DD-AFC4-6F175D3DCCD1}">
                  <a14:hiddenFill>
                    <a:noFill/>
                  </a14:hiddenFill>
                </a:ext>
              </a:extLst>
            </xdr:spPr>
          </xdr:sp>
          <xdr:sp macro="" textlink="">
            <xdr:nvSpPr>
              <xdr:cNvPr id="15478" name="Option Button 1142" hidden="1">
                <a:extLst>
                  <a:ext uri="{63B3BB69-23CF-44E3-9099-C40C66FF867C}">
                    <a14:compatExt spid="_x0000_s15478"/>
                  </a:ext>
                </a:extLst>
              </xdr:cNvPr>
              <xdr:cNvSpPr/>
            </xdr:nvSpPr>
            <xdr:spPr bwMode="auto">
              <a:xfrm>
                <a:off x="7239000" y="147110119"/>
                <a:ext cx="157611" cy="2558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9" name="Option Button 1143" hidden="1">
                <a:extLst>
                  <a:ext uri="{63B3BB69-23CF-44E3-9099-C40C66FF867C}">
                    <a14:compatExt spid="_x0000_s15479"/>
                  </a:ext>
                </a:extLst>
              </xdr:cNvPr>
              <xdr:cNvSpPr/>
            </xdr:nvSpPr>
            <xdr:spPr bwMode="auto">
              <a:xfrm>
                <a:off x="7667625" y="147110119"/>
                <a:ext cx="157611" cy="2558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0" name="Option Button 1144" hidden="1">
                <a:extLst>
                  <a:ext uri="{63B3BB69-23CF-44E3-9099-C40C66FF867C}">
                    <a14:compatExt spid="_x0000_s15480"/>
                  </a:ext>
                </a:extLst>
              </xdr:cNvPr>
              <xdr:cNvSpPr/>
            </xdr:nvSpPr>
            <xdr:spPr bwMode="auto">
              <a:xfrm>
                <a:off x="8074670" y="147111685"/>
                <a:ext cx="156707" cy="2609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104</xdr:row>
          <xdr:rowOff>28575</xdr:rowOff>
        </xdr:from>
        <xdr:to>
          <xdr:col>7</xdr:col>
          <xdr:colOff>790575</xdr:colOff>
          <xdr:row>104</xdr:row>
          <xdr:rowOff>333375</xdr:rowOff>
        </xdr:to>
        <xdr:sp macro="" textlink="">
          <xdr:nvSpPr>
            <xdr:cNvPr id="15484" name="Drop Down 1148" hidden="1">
              <a:extLst>
                <a:ext uri="{63B3BB69-23CF-44E3-9099-C40C66FF867C}">
                  <a14:compatExt spid="_x0000_s154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104</xdr:row>
          <xdr:rowOff>38100</xdr:rowOff>
        </xdr:from>
        <xdr:to>
          <xdr:col>14</xdr:col>
          <xdr:colOff>0</xdr:colOff>
          <xdr:row>104</xdr:row>
          <xdr:rowOff>447675</xdr:rowOff>
        </xdr:to>
        <xdr:sp macro="" textlink="">
          <xdr:nvSpPr>
            <xdr:cNvPr id="15485" name="Drop Down 1149" hidden="1">
              <a:extLst>
                <a:ext uri="{63B3BB69-23CF-44E3-9099-C40C66FF867C}">
                  <a14:compatExt spid="_x0000_s154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104</xdr:row>
          <xdr:rowOff>38100</xdr:rowOff>
        </xdr:from>
        <xdr:to>
          <xdr:col>12</xdr:col>
          <xdr:colOff>0</xdr:colOff>
          <xdr:row>104</xdr:row>
          <xdr:rowOff>447675</xdr:rowOff>
        </xdr:to>
        <xdr:sp macro="" textlink="">
          <xdr:nvSpPr>
            <xdr:cNvPr id="15486" name="Drop Down 1150" hidden="1">
              <a:extLst>
                <a:ext uri="{63B3BB69-23CF-44E3-9099-C40C66FF867C}">
                  <a14:compatExt spid="_x0000_s154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103</xdr:row>
          <xdr:rowOff>28575</xdr:rowOff>
        </xdr:from>
        <xdr:to>
          <xdr:col>7</xdr:col>
          <xdr:colOff>790575</xdr:colOff>
          <xdr:row>103</xdr:row>
          <xdr:rowOff>333375</xdr:rowOff>
        </xdr:to>
        <xdr:sp macro="" textlink="">
          <xdr:nvSpPr>
            <xdr:cNvPr id="15487" name="Drop Down 1151" hidden="1">
              <a:extLst>
                <a:ext uri="{63B3BB69-23CF-44E3-9099-C40C66FF867C}">
                  <a14:compatExt spid="_x0000_s154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103</xdr:row>
          <xdr:rowOff>38100</xdr:rowOff>
        </xdr:from>
        <xdr:to>
          <xdr:col>14</xdr:col>
          <xdr:colOff>0</xdr:colOff>
          <xdr:row>103</xdr:row>
          <xdr:rowOff>447675</xdr:rowOff>
        </xdr:to>
        <xdr:sp macro="" textlink="">
          <xdr:nvSpPr>
            <xdr:cNvPr id="15488" name="Drop Down 1152" hidden="1">
              <a:extLst>
                <a:ext uri="{63B3BB69-23CF-44E3-9099-C40C66FF867C}">
                  <a14:compatExt spid="_x0000_s154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103</xdr:row>
          <xdr:rowOff>38100</xdr:rowOff>
        </xdr:from>
        <xdr:to>
          <xdr:col>12</xdr:col>
          <xdr:colOff>0</xdr:colOff>
          <xdr:row>103</xdr:row>
          <xdr:rowOff>447675</xdr:rowOff>
        </xdr:to>
        <xdr:sp macro="" textlink="">
          <xdr:nvSpPr>
            <xdr:cNvPr id="15489" name="Drop Down 1153" hidden="1">
              <a:extLst>
                <a:ext uri="{63B3BB69-23CF-44E3-9099-C40C66FF867C}">
                  <a14:compatExt spid="_x0000_s154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204</xdr:row>
          <xdr:rowOff>28575</xdr:rowOff>
        </xdr:from>
        <xdr:to>
          <xdr:col>7</xdr:col>
          <xdr:colOff>781050</xdr:colOff>
          <xdr:row>204</xdr:row>
          <xdr:rowOff>333375</xdr:rowOff>
        </xdr:to>
        <xdr:sp macro="" textlink="">
          <xdr:nvSpPr>
            <xdr:cNvPr id="15490" name="Drop Down 1154" hidden="1">
              <a:extLst>
                <a:ext uri="{63B3BB69-23CF-44E3-9099-C40C66FF867C}">
                  <a14:compatExt spid="_x0000_s154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204</xdr:row>
          <xdr:rowOff>38100</xdr:rowOff>
        </xdr:from>
        <xdr:to>
          <xdr:col>14</xdr:col>
          <xdr:colOff>0</xdr:colOff>
          <xdr:row>204</xdr:row>
          <xdr:rowOff>447675</xdr:rowOff>
        </xdr:to>
        <xdr:sp macro="" textlink="">
          <xdr:nvSpPr>
            <xdr:cNvPr id="15491" name="Drop Down 1155" hidden="1">
              <a:extLst>
                <a:ext uri="{63B3BB69-23CF-44E3-9099-C40C66FF867C}">
                  <a14:compatExt spid="_x0000_s154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204</xdr:row>
          <xdr:rowOff>38100</xdr:rowOff>
        </xdr:from>
        <xdr:to>
          <xdr:col>12</xdr:col>
          <xdr:colOff>0</xdr:colOff>
          <xdr:row>204</xdr:row>
          <xdr:rowOff>447675</xdr:rowOff>
        </xdr:to>
        <xdr:sp macro="" textlink="">
          <xdr:nvSpPr>
            <xdr:cNvPr id="15492" name="Drop Down 1156" hidden="1">
              <a:extLst>
                <a:ext uri="{63B3BB69-23CF-44E3-9099-C40C66FF867C}">
                  <a14:compatExt spid="_x0000_s154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389</xdr:row>
          <xdr:rowOff>28575</xdr:rowOff>
        </xdr:from>
        <xdr:to>
          <xdr:col>7</xdr:col>
          <xdr:colOff>781050</xdr:colOff>
          <xdr:row>389</xdr:row>
          <xdr:rowOff>333375</xdr:rowOff>
        </xdr:to>
        <xdr:sp macro="" textlink="">
          <xdr:nvSpPr>
            <xdr:cNvPr id="15493" name="Drop Down 1157" hidden="1">
              <a:extLst>
                <a:ext uri="{63B3BB69-23CF-44E3-9099-C40C66FF867C}">
                  <a14:compatExt spid="_x0000_s154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389</xdr:row>
          <xdr:rowOff>38100</xdr:rowOff>
        </xdr:from>
        <xdr:to>
          <xdr:col>14</xdr:col>
          <xdr:colOff>0</xdr:colOff>
          <xdr:row>389</xdr:row>
          <xdr:rowOff>447675</xdr:rowOff>
        </xdr:to>
        <xdr:sp macro="" textlink="">
          <xdr:nvSpPr>
            <xdr:cNvPr id="15494" name="Drop Down 1158" hidden="1">
              <a:extLst>
                <a:ext uri="{63B3BB69-23CF-44E3-9099-C40C66FF867C}">
                  <a14:compatExt spid="_x0000_s154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389</xdr:row>
          <xdr:rowOff>38100</xdr:rowOff>
        </xdr:from>
        <xdr:to>
          <xdr:col>12</xdr:col>
          <xdr:colOff>0</xdr:colOff>
          <xdr:row>389</xdr:row>
          <xdr:rowOff>447675</xdr:rowOff>
        </xdr:to>
        <xdr:sp macro="" textlink="">
          <xdr:nvSpPr>
            <xdr:cNvPr id="15495" name="Drop Down 1159" hidden="1">
              <a:extLst>
                <a:ext uri="{63B3BB69-23CF-44E3-9099-C40C66FF867C}">
                  <a14:compatExt spid="_x0000_s154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483</xdr:row>
          <xdr:rowOff>28575</xdr:rowOff>
        </xdr:from>
        <xdr:to>
          <xdr:col>7</xdr:col>
          <xdr:colOff>781050</xdr:colOff>
          <xdr:row>483</xdr:row>
          <xdr:rowOff>333375</xdr:rowOff>
        </xdr:to>
        <xdr:sp macro="" textlink="">
          <xdr:nvSpPr>
            <xdr:cNvPr id="15496" name="Drop Down 1160" hidden="1">
              <a:extLst>
                <a:ext uri="{63B3BB69-23CF-44E3-9099-C40C66FF867C}">
                  <a14:compatExt spid="_x0000_s154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483</xdr:row>
          <xdr:rowOff>38100</xdr:rowOff>
        </xdr:from>
        <xdr:to>
          <xdr:col>14</xdr:col>
          <xdr:colOff>0</xdr:colOff>
          <xdr:row>483</xdr:row>
          <xdr:rowOff>447675</xdr:rowOff>
        </xdr:to>
        <xdr:sp macro="" textlink="">
          <xdr:nvSpPr>
            <xdr:cNvPr id="15497" name="Drop Down 1161" hidden="1">
              <a:extLst>
                <a:ext uri="{63B3BB69-23CF-44E3-9099-C40C66FF867C}">
                  <a14:compatExt spid="_x0000_s154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483</xdr:row>
          <xdr:rowOff>38100</xdr:rowOff>
        </xdr:from>
        <xdr:to>
          <xdr:col>12</xdr:col>
          <xdr:colOff>0</xdr:colOff>
          <xdr:row>483</xdr:row>
          <xdr:rowOff>447675</xdr:rowOff>
        </xdr:to>
        <xdr:sp macro="" textlink="">
          <xdr:nvSpPr>
            <xdr:cNvPr id="15498" name="Drop Down 1162" hidden="1">
              <a:extLst>
                <a:ext uri="{63B3BB69-23CF-44E3-9099-C40C66FF867C}">
                  <a14:compatExt spid="_x0000_s154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486</xdr:row>
          <xdr:rowOff>28575</xdr:rowOff>
        </xdr:from>
        <xdr:to>
          <xdr:col>7</xdr:col>
          <xdr:colOff>781050</xdr:colOff>
          <xdr:row>486</xdr:row>
          <xdr:rowOff>333375</xdr:rowOff>
        </xdr:to>
        <xdr:sp macro="" textlink="">
          <xdr:nvSpPr>
            <xdr:cNvPr id="15499" name="Drop Down 1163" hidden="1">
              <a:extLst>
                <a:ext uri="{63B3BB69-23CF-44E3-9099-C40C66FF867C}">
                  <a14:compatExt spid="_x0000_s154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486</xdr:row>
          <xdr:rowOff>38100</xdr:rowOff>
        </xdr:from>
        <xdr:to>
          <xdr:col>14</xdr:col>
          <xdr:colOff>0</xdr:colOff>
          <xdr:row>486</xdr:row>
          <xdr:rowOff>447675</xdr:rowOff>
        </xdr:to>
        <xdr:sp macro="" textlink="">
          <xdr:nvSpPr>
            <xdr:cNvPr id="15500" name="Drop Down 1164" hidden="1">
              <a:extLst>
                <a:ext uri="{63B3BB69-23CF-44E3-9099-C40C66FF867C}">
                  <a14:compatExt spid="_x0000_s155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486</xdr:row>
          <xdr:rowOff>38100</xdr:rowOff>
        </xdr:from>
        <xdr:to>
          <xdr:col>12</xdr:col>
          <xdr:colOff>0</xdr:colOff>
          <xdr:row>486</xdr:row>
          <xdr:rowOff>447675</xdr:rowOff>
        </xdr:to>
        <xdr:sp macro="" textlink="">
          <xdr:nvSpPr>
            <xdr:cNvPr id="15501" name="Drop Down 1165" hidden="1">
              <a:extLst>
                <a:ext uri="{63B3BB69-23CF-44E3-9099-C40C66FF867C}">
                  <a14:compatExt spid="_x0000_s155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484</xdr:row>
          <xdr:rowOff>28575</xdr:rowOff>
        </xdr:from>
        <xdr:to>
          <xdr:col>7</xdr:col>
          <xdr:colOff>781050</xdr:colOff>
          <xdr:row>484</xdr:row>
          <xdr:rowOff>333375</xdr:rowOff>
        </xdr:to>
        <xdr:sp macro="" textlink="">
          <xdr:nvSpPr>
            <xdr:cNvPr id="15502" name="Drop Down 1166" hidden="1">
              <a:extLst>
                <a:ext uri="{63B3BB69-23CF-44E3-9099-C40C66FF867C}">
                  <a14:compatExt spid="_x0000_s155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484</xdr:row>
          <xdr:rowOff>38100</xdr:rowOff>
        </xdr:from>
        <xdr:to>
          <xdr:col>14</xdr:col>
          <xdr:colOff>0</xdr:colOff>
          <xdr:row>484</xdr:row>
          <xdr:rowOff>447675</xdr:rowOff>
        </xdr:to>
        <xdr:sp macro="" textlink="">
          <xdr:nvSpPr>
            <xdr:cNvPr id="15503" name="Drop Down 1167" hidden="1">
              <a:extLst>
                <a:ext uri="{63B3BB69-23CF-44E3-9099-C40C66FF867C}">
                  <a14:compatExt spid="_x0000_s155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484</xdr:row>
          <xdr:rowOff>38100</xdr:rowOff>
        </xdr:from>
        <xdr:to>
          <xdr:col>12</xdr:col>
          <xdr:colOff>0</xdr:colOff>
          <xdr:row>484</xdr:row>
          <xdr:rowOff>447675</xdr:rowOff>
        </xdr:to>
        <xdr:sp macro="" textlink="">
          <xdr:nvSpPr>
            <xdr:cNvPr id="15504" name="Drop Down 1168" hidden="1">
              <a:extLst>
                <a:ext uri="{63B3BB69-23CF-44E3-9099-C40C66FF867C}">
                  <a14:compatExt spid="_x0000_s155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485</xdr:row>
          <xdr:rowOff>28575</xdr:rowOff>
        </xdr:from>
        <xdr:to>
          <xdr:col>7</xdr:col>
          <xdr:colOff>781050</xdr:colOff>
          <xdr:row>485</xdr:row>
          <xdr:rowOff>333375</xdr:rowOff>
        </xdr:to>
        <xdr:sp macro="" textlink="">
          <xdr:nvSpPr>
            <xdr:cNvPr id="15505" name="Drop Down 1169" hidden="1">
              <a:extLst>
                <a:ext uri="{63B3BB69-23CF-44E3-9099-C40C66FF867C}">
                  <a14:compatExt spid="_x0000_s155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485</xdr:row>
          <xdr:rowOff>38100</xdr:rowOff>
        </xdr:from>
        <xdr:to>
          <xdr:col>14</xdr:col>
          <xdr:colOff>0</xdr:colOff>
          <xdr:row>485</xdr:row>
          <xdr:rowOff>447675</xdr:rowOff>
        </xdr:to>
        <xdr:sp macro="" textlink="">
          <xdr:nvSpPr>
            <xdr:cNvPr id="15506" name="Drop Down 1170" hidden="1">
              <a:extLst>
                <a:ext uri="{63B3BB69-23CF-44E3-9099-C40C66FF867C}">
                  <a14:compatExt spid="_x0000_s155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485</xdr:row>
          <xdr:rowOff>38100</xdr:rowOff>
        </xdr:from>
        <xdr:to>
          <xdr:col>12</xdr:col>
          <xdr:colOff>0</xdr:colOff>
          <xdr:row>485</xdr:row>
          <xdr:rowOff>447675</xdr:rowOff>
        </xdr:to>
        <xdr:sp macro="" textlink="">
          <xdr:nvSpPr>
            <xdr:cNvPr id="15507" name="Drop Down 1171" hidden="1">
              <a:extLst>
                <a:ext uri="{63B3BB69-23CF-44E3-9099-C40C66FF867C}">
                  <a14:compatExt spid="_x0000_s155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93</xdr:row>
          <xdr:rowOff>38100</xdr:rowOff>
        </xdr:from>
        <xdr:to>
          <xdr:col>12</xdr:col>
          <xdr:colOff>0</xdr:colOff>
          <xdr:row>93</xdr:row>
          <xdr:rowOff>447675</xdr:rowOff>
        </xdr:to>
        <xdr:sp macro="" textlink="">
          <xdr:nvSpPr>
            <xdr:cNvPr id="15508" name="Drop Down 1172" hidden="1">
              <a:extLst>
                <a:ext uri="{63B3BB69-23CF-44E3-9099-C40C66FF867C}">
                  <a14:compatExt spid="_x0000_s155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2931</xdr:colOff>
          <xdr:row>447</xdr:row>
          <xdr:rowOff>0</xdr:rowOff>
        </xdr:from>
        <xdr:to>
          <xdr:col>12</xdr:col>
          <xdr:colOff>450052</xdr:colOff>
          <xdr:row>448</xdr:row>
          <xdr:rowOff>0</xdr:rowOff>
        </xdr:to>
        <xdr:grpSp>
          <xdr:nvGrpSpPr>
            <xdr:cNvPr id="850" name="Group 849"/>
            <xdr:cNvGrpSpPr/>
          </xdr:nvGrpSpPr>
          <xdr:grpSpPr>
            <a:xfrm>
              <a:off x="7260981" y="152285774"/>
              <a:ext cx="1294846" cy="247650"/>
              <a:chOff x="7118106" y="142477662"/>
              <a:chExt cx="1294846" cy="390521"/>
            </a:xfrm>
          </xdr:grpSpPr>
          <xdr:sp macro="" textlink="">
            <xdr:nvSpPr>
              <xdr:cNvPr id="15510" name="Group Box 1174" hidden="1">
                <a:extLst>
                  <a:ext uri="{63B3BB69-23CF-44E3-9099-C40C66FF867C}">
                    <a14:compatExt spid="_x0000_s15510"/>
                  </a:ext>
                </a:extLst>
              </xdr:cNvPr>
              <xdr:cNvSpPr/>
            </xdr:nvSpPr>
            <xdr:spPr bwMode="auto">
              <a:xfrm>
                <a:off x="7118106" y="142477662"/>
                <a:ext cx="1294846" cy="390521"/>
              </a:xfrm>
              <a:prstGeom prst="rect">
                <a:avLst/>
              </a:prstGeom>
              <a:noFill/>
              <a:ln w="9525">
                <a:miter lim="800000"/>
                <a:headEnd/>
                <a:tailEnd/>
              </a:ln>
              <a:extLst>
                <a:ext uri="{909E8E84-426E-40DD-AFC4-6F175D3DCCD1}">
                  <a14:hiddenFill>
                    <a:noFill/>
                  </a14:hiddenFill>
                </a:ext>
              </a:extLst>
            </xdr:spPr>
          </xdr:sp>
          <xdr:sp macro="" textlink="">
            <xdr:nvSpPr>
              <xdr:cNvPr id="15511" name="Option Button 1175" hidden="1">
                <a:extLst>
                  <a:ext uri="{63B3BB69-23CF-44E3-9099-C40C66FF867C}">
                    <a14:compatExt spid="_x0000_s15511"/>
                  </a:ext>
                </a:extLst>
              </xdr:cNvPr>
              <xdr:cNvSpPr/>
            </xdr:nvSpPr>
            <xdr:spPr bwMode="auto">
              <a:xfrm>
                <a:off x="7239000" y="142565105"/>
                <a:ext cx="157843" cy="17713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2" name="Option Button 1176" hidden="1">
                <a:extLst>
                  <a:ext uri="{63B3BB69-23CF-44E3-9099-C40C66FF867C}">
                    <a14:compatExt spid="_x0000_s15512"/>
                  </a:ext>
                </a:extLst>
              </xdr:cNvPr>
              <xdr:cNvSpPr/>
            </xdr:nvSpPr>
            <xdr:spPr bwMode="auto">
              <a:xfrm>
                <a:off x="7667625" y="142565105"/>
                <a:ext cx="157843" cy="17713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3" name="Option Button 1177" hidden="1">
                <a:extLst>
                  <a:ext uri="{63B3BB69-23CF-44E3-9099-C40C66FF867C}">
                    <a14:compatExt spid="_x0000_s15513"/>
                  </a:ext>
                </a:extLst>
              </xdr:cNvPr>
              <xdr:cNvSpPr/>
            </xdr:nvSpPr>
            <xdr:spPr bwMode="auto">
              <a:xfrm>
                <a:off x="8074670" y="142562705"/>
                <a:ext cx="156939" cy="1748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133350</xdr:colOff>
      <xdr:row>57</xdr:row>
      <xdr:rowOff>133350</xdr:rowOff>
    </xdr:from>
    <xdr:to>
      <xdr:col>1</xdr:col>
      <xdr:colOff>342900</xdr:colOff>
      <xdr:row>57</xdr:row>
      <xdr:rowOff>133350</xdr:rowOff>
    </xdr:to>
    <xdr:cxnSp macro="">
      <xdr:nvCxnSpPr>
        <xdr:cNvPr id="5" name="Straight Arrow Connector 4"/>
        <xdr:cNvCxnSpPr/>
      </xdr:nvCxnSpPr>
      <xdr:spPr>
        <a:xfrm flipH="1">
          <a:off x="609600" y="8715375"/>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95250</xdr:colOff>
      <xdr:row>11</xdr:row>
      <xdr:rowOff>116682</xdr:rowOff>
    </xdr:from>
    <xdr:to>
      <xdr:col>8</xdr:col>
      <xdr:colOff>1257300</xdr:colOff>
      <xdr:row>26</xdr:row>
      <xdr:rowOff>352425</xdr:rowOff>
    </xdr:to>
    <xdr:grpSp>
      <xdr:nvGrpSpPr>
        <xdr:cNvPr id="2" name="Group 1"/>
        <xdr:cNvGrpSpPr/>
      </xdr:nvGrpSpPr>
      <xdr:grpSpPr>
        <a:xfrm>
          <a:off x="342900" y="8441532"/>
          <a:ext cx="7515225" cy="3093243"/>
          <a:chOff x="335757" y="3367071"/>
          <a:chExt cx="8353425" cy="3048000"/>
        </a:xfrm>
      </xdr:grpSpPr>
      <xdr:grpSp>
        <xdr:nvGrpSpPr>
          <xdr:cNvPr id="14" name="Group 13"/>
          <xdr:cNvGrpSpPr/>
        </xdr:nvGrpSpPr>
        <xdr:grpSpPr>
          <a:xfrm>
            <a:off x="442944" y="3653964"/>
            <a:ext cx="8141461" cy="2526092"/>
            <a:chOff x="685800" y="4743448"/>
            <a:chExt cx="7705725" cy="2533651"/>
          </a:xfrm>
        </xdr:grpSpPr>
        <xdr:sp macro="[0]!Module3SafeguardA" textlink="">
          <xdr:nvSpPr>
            <xdr:cNvPr id="15" name="TextBox 14"/>
            <xdr:cNvSpPr txBox="1"/>
          </xdr:nvSpPr>
          <xdr:spPr>
            <a:xfrm>
              <a:off x="1191663" y="4743448"/>
              <a:ext cx="1793724" cy="1247776"/>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(a)</a:t>
              </a:r>
            </a:p>
            <a:p>
              <a:pPr algn="ctr"/>
              <a:r>
                <a:rPr lang="fr-CH" sz="1400">
                  <a:solidFill>
                    <a:sysClr val="windowText" lastClr="000000"/>
                  </a:solidFill>
                </a:rPr>
                <a:t>Coherencia con los objetivos nacionales y los acuerdos internacionales.</a:t>
              </a:r>
            </a:p>
          </xdr:txBody>
        </xdr:sp>
        <xdr:sp macro="[0]!Module3SafeguardB" textlink="">
          <xdr:nvSpPr>
            <xdr:cNvPr id="16" name="TextBox 15"/>
            <xdr:cNvSpPr txBox="1"/>
          </xdr:nvSpPr>
          <xdr:spPr>
            <a:xfrm>
              <a:off x="3176265" y="4743448"/>
              <a:ext cx="2190526" cy="1247776"/>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(b)</a:t>
              </a:r>
            </a:p>
            <a:p>
              <a:pPr algn="ctr"/>
              <a:r>
                <a:rPr lang="fr-CH" sz="1400">
                  <a:solidFill>
                    <a:sysClr val="windowText" lastClr="000000"/>
                  </a:solidFill>
                </a:rPr>
                <a:t>Transparencia y eficacia de las estructuras de gobernanza nacional y soberanía.</a:t>
              </a:r>
            </a:p>
          </xdr:txBody>
        </xdr:sp>
        <xdr:sp macro="[0]!Module3SafeguardC" textlink="">
          <xdr:nvSpPr>
            <xdr:cNvPr id="17" name="TextBox 16"/>
            <xdr:cNvSpPr txBox="1"/>
          </xdr:nvSpPr>
          <xdr:spPr>
            <a:xfrm>
              <a:off x="5515627" y="4743448"/>
              <a:ext cx="2480218" cy="1247776"/>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(c)</a:t>
              </a:r>
            </a:p>
            <a:p>
              <a:pPr algn="ctr"/>
              <a:r>
                <a:rPr lang="fr-CH" sz="1400">
                  <a:solidFill>
                    <a:sysClr val="windowText" lastClr="000000"/>
                  </a:solidFill>
                </a:rPr>
                <a:t>Respeto por los conocimientos y los derechos de los pueblos indígenas y las comunidades locales.</a:t>
              </a:r>
            </a:p>
          </xdr:txBody>
        </xdr:sp>
        <xdr:sp macro="[0]!Module3SafeguardD" textlink="">
          <xdr:nvSpPr>
            <xdr:cNvPr id="18" name="TextBox 17"/>
            <xdr:cNvSpPr txBox="1"/>
          </xdr:nvSpPr>
          <xdr:spPr>
            <a:xfrm>
              <a:off x="685800" y="6076948"/>
              <a:ext cx="1838325"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(d)</a:t>
              </a:r>
            </a:p>
            <a:p>
              <a:pPr algn="ctr"/>
              <a:r>
                <a:rPr lang="fr-CH" sz="1400">
                  <a:solidFill>
                    <a:sysClr val="windowText" lastClr="000000"/>
                  </a:solidFill>
                </a:rPr>
                <a:t>Participación plena y efectiva de las partes interesadas.</a:t>
              </a:r>
            </a:p>
          </xdr:txBody>
        </xdr:sp>
        <xdr:sp macro="[0]!Module3SafeguardE" textlink="">
          <xdr:nvSpPr>
            <xdr:cNvPr id="19" name="TextBox 18"/>
            <xdr:cNvSpPr txBox="1"/>
          </xdr:nvSpPr>
          <xdr:spPr>
            <a:xfrm>
              <a:off x="2638425" y="6076948"/>
              <a:ext cx="2068167"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(e)</a:t>
              </a:r>
            </a:p>
            <a:p>
              <a:pPr algn="ctr"/>
              <a:r>
                <a:rPr lang="fr-CH" sz="1400">
                  <a:solidFill>
                    <a:sysClr val="windowText" lastClr="000000"/>
                  </a:solidFill>
                </a:rPr>
                <a:t>Bosques naturales, diversidad biológica y mejora de beneficios.</a:t>
              </a:r>
            </a:p>
          </xdr:txBody>
        </xdr:sp>
        <xdr:sp macro="[0]!Module3SafeguardF" textlink="">
          <xdr:nvSpPr>
            <xdr:cNvPr id="20" name="TextBox 19"/>
            <xdr:cNvSpPr txBox="1"/>
          </xdr:nvSpPr>
          <xdr:spPr>
            <a:xfrm>
              <a:off x="4861422" y="6076948"/>
              <a:ext cx="1577477"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(f)</a:t>
              </a:r>
            </a:p>
            <a:p>
              <a:pPr algn="ctr"/>
              <a:r>
                <a:rPr lang="fr-CH" sz="1400">
                  <a:solidFill>
                    <a:sysClr val="windowText" lastClr="000000"/>
                  </a:solidFill>
                </a:rPr>
                <a:t>Hacer frente a los riesgos de reversión.</a:t>
              </a:r>
            </a:p>
          </xdr:txBody>
        </xdr:sp>
        <xdr:sp macro="[0]!Module3SafeguardG" textlink="">
          <xdr:nvSpPr>
            <xdr:cNvPr id="21" name="TextBox 20"/>
            <xdr:cNvSpPr txBox="1"/>
          </xdr:nvSpPr>
          <xdr:spPr>
            <a:xfrm>
              <a:off x="6553200" y="6076948"/>
              <a:ext cx="1838325"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Salvaguarda (g)</a:t>
              </a:r>
            </a:p>
            <a:p>
              <a:pPr algn="ctr"/>
              <a:r>
                <a:rPr lang="fr-CH" sz="1400">
                  <a:solidFill>
                    <a:sysClr val="windowText" lastClr="000000"/>
                  </a:solidFill>
                </a:rPr>
                <a:t>Reducir el desplazamiento de emisiones.</a:t>
              </a:r>
            </a:p>
          </xdr:txBody>
        </xdr:sp>
      </xdr:grpSp>
      <mc:AlternateContent xmlns:mc="http://schemas.openxmlformats.org/markup-compatibility/2006">
        <mc:Choice xmlns:a14="http://schemas.microsoft.com/office/drawing/2010/main" Requires="a14">
          <xdr:sp macro="" textlink="">
            <xdr:nvSpPr>
              <xdr:cNvPr id="8227" name="Group Box 35" hidden="1">
                <a:extLst>
                  <a:ext uri="{63B3BB69-23CF-44E3-9099-C40C66FF867C}">
                    <a14:compatExt spid="_x0000_s8227"/>
                  </a:ext>
                </a:extLst>
              </xdr:cNvPr>
              <xdr:cNvSpPr/>
            </xdr:nvSpPr>
            <xdr:spPr bwMode="auto">
              <a:xfrm>
                <a:off x="335757" y="3367071"/>
                <a:ext cx="8353425" cy="304800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Pulsar en la casilla correspondiente para seleccionar una salvaguarda:</a:t>
                </a:r>
              </a:p>
            </xdr:txBody>
          </xdr:sp>
        </mc:Choice>
        <mc:Fallback/>
      </mc:AlternateContent>
    </xdr:grpSp>
    <xdr:clientData/>
  </xdr:twoCellAnchor>
  <mc:AlternateContent xmlns:mc="http://schemas.openxmlformats.org/markup-compatibility/2006">
    <mc:Choice xmlns:a14="http://schemas.microsoft.com/office/drawing/2010/main" Requires="a14">
      <xdr:twoCellAnchor>
        <xdr:from>
          <xdr:col>0</xdr:col>
          <xdr:colOff>1553</xdr:colOff>
          <xdr:row>8</xdr:row>
          <xdr:rowOff>85165</xdr:rowOff>
        </xdr:from>
        <xdr:to>
          <xdr:col>0</xdr:col>
          <xdr:colOff>1553</xdr:colOff>
          <xdr:row>8</xdr:row>
          <xdr:rowOff>85165</xdr:rowOff>
        </xdr:to>
        <xdr:grpSp>
          <xdr:nvGrpSpPr>
            <xdr:cNvPr id="7" name="Group 6"/>
            <xdr:cNvGrpSpPr/>
          </xdr:nvGrpSpPr>
          <xdr:grpSpPr>
            <a:xfrm>
              <a:off x="1553" y="4447615"/>
              <a:ext cx="0" cy="0"/>
              <a:chOff x="1553" y="4447615"/>
              <a:chExt cx="0" cy="0"/>
            </a:xfrm>
          </xdr:grpSpPr>
        </xdr:grpSp>
        <xdr:clientData/>
      </xdr:twoCellAnchor>
    </mc:Choice>
    <mc:Fallback/>
  </mc:AlternateContent>
  <xdr:twoCellAnchor>
    <xdr:from>
      <xdr:col>1</xdr:col>
      <xdr:colOff>133350</xdr:colOff>
      <xdr:row>148</xdr:row>
      <xdr:rowOff>133350</xdr:rowOff>
    </xdr:from>
    <xdr:to>
      <xdr:col>1</xdr:col>
      <xdr:colOff>342900</xdr:colOff>
      <xdr:row>148</xdr:row>
      <xdr:rowOff>133350</xdr:rowOff>
    </xdr:to>
    <xdr:cxnSp macro="">
      <xdr:nvCxnSpPr>
        <xdr:cNvPr id="23" name="Straight Arrow Connector 22"/>
        <xdr:cNvCxnSpPr/>
      </xdr:nvCxnSpPr>
      <xdr:spPr>
        <a:xfrm flipH="1">
          <a:off x="242455" y="14611350"/>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154</xdr:row>
          <xdr:rowOff>47625</xdr:rowOff>
        </xdr:from>
        <xdr:to>
          <xdr:col>6</xdr:col>
          <xdr:colOff>209550</xdr:colOff>
          <xdr:row>155</xdr:row>
          <xdr:rowOff>0</xdr:rowOff>
        </xdr:to>
        <xdr:grpSp>
          <xdr:nvGrpSpPr>
            <xdr:cNvPr id="24" name="Group 46"/>
            <xdr:cNvGrpSpPr>
              <a:grpSpLocks/>
            </xdr:cNvGrpSpPr>
          </xdr:nvGrpSpPr>
          <xdr:grpSpPr bwMode="auto">
            <a:xfrm>
              <a:off x="381000" y="49958625"/>
              <a:ext cx="3695700" cy="31146750"/>
              <a:chOff x="219" y="0"/>
              <a:chExt cx="5314752" cy="31146750"/>
            </a:xfrm>
          </xdr:grpSpPr>
          <xdr:sp macro="" textlink="">
            <xdr:nvSpPr>
              <xdr:cNvPr id="8238" name="Group Box 46" hidden="1">
                <a:extLst>
                  <a:ext uri="{63B3BB69-23CF-44E3-9099-C40C66FF867C}">
                    <a14:compatExt spid="_x0000_s8238"/>
                  </a:ext>
                </a:extLst>
              </xdr:cNvPr>
              <xdr:cNvSpPr/>
            </xdr:nvSpPr>
            <xdr:spPr bwMode="auto">
              <a:xfrm>
                <a:off x="5314498" y="31146750"/>
                <a:ext cx="473"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Continue with</a:t>
                </a:r>
              </a:p>
            </xdr:txBody>
          </xdr:sp>
          <xdr:sp macro="" textlink="">
            <xdr:nvSpPr>
              <xdr:cNvPr id="8239" name="Option Button 47" hidden="1">
                <a:extLst>
                  <a:ext uri="{63B3BB69-23CF-44E3-9099-C40C66FF867C}">
                    <a14:compatExt spid="_x0000_s8239"/>
                  </a:ext>
                </a:extLst>
              </xdr:cNvPr>
              <xdr:cNvSpPr/>
            </xdr:nvSpPr>
            <xdr:spPr bwMode="auto">
              <a:xfrm>
                <a:off x="3720778" y="31146750"/>
                <a:ext cx="25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All risks and benefits</a:t>
                </a:r>
              </a:p>
            </xdr:txBody>
          </xdr:sp>
          <xdr:sp macro="" textlink="">
            <xdr:nvSpPr>
              <xdr:cNvPr id="8240" name="Option Button 48" hidden="1">
                <a:extLst>
                  <a:ext uri="{63B3BB69-23CF-44E3-9099-C40C66FF867C}">
                    <a14:compatExt spid="_x0000_s8240"/>
                  </a:ext>
                </a:extLst>
              </xdr:cNvPr>
              <xdr:cNvSpPr/>
            </xdr:nvSpPr>
            <xdr:spPr bwMode="auto">
              <a:xfrm>
                <a:off x="3267823" y="31146750"/>
                <a:ext cx="197"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Only with potential priorities: </a:t>
                </a:r>
              </a:p>
            </xdr:txBody>
          </xdr:sp>
          <xdr:sp macro="" textlink="">
            <xdr:nvSpPr>
              <xdr:cNvPr id="8241" name="Label 49" hidden="1">
                <a:extLst>
                  <a:ext uri="{63B3BB69-23CF-44E3-9099-C40C66FF867C}">
                    <a14:compatExt spid="_x0000_s8241"/>
                  </a:ext>
                </a:extLst>
              </xdr:cNvPr>
              <xdr:cNvSpPr/>
            </xdr:nvSpPr>
            <xdr:spPr bwMode="auto">
              <a:xfrm>
                <a:off x="219" y="0"/>
                <a:ext cx="255"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Benefits: medium probability / high-impact</a:t>
                </a:r>
              </a:p>
              <a:p>
                <a:pPr algn="l" rtl="0">
                  <a:defRPr sz="1000"/>
                </a:pPr>
                <a:r>
                  <a:rPr lang="en-GB" sz="800" b="0" i="0" u="none" strike="noStrike" baseline="0">
                    <a:solidFill>
                      <a:srgbClr val="000000"/>
                    </a:solidFill>
                    <a:latin typeface="Tahoma"/>
                    <a:ea typeface="Tahoma"/>
                    <a:cs typeface="Tahoma"/>
                  </a:rPr>
                  <a:t>Risks: high-probability / high-impact</a:t>
                </a:r>
              </a:p>
            </xdr:txBody>
          </xdr:sp>
        </xdr:grpSp>
        <xdr:clientData/>
      </xdr:twoCellAnchor>
    </mc:Choice>
    <mc:Fallback/>
  </mc:AlternateContent>
  <xdr:twoCellAnchor>
    <xdr:from>
      <xdr:col>1</xdr:col>
      <xdr:colOff>133350</xdr:colOff>
      <xdr:row>253</xdr:row>
      <xdr:rowOff>133350</xdr:rowOff>
    </xdr:from>
    <xdr:to>
      <xdr:col>1</xdr:col>
      <xdr:colOff>342900</xdr:colOff>
      <xdr:row>253</xdr:row>
      <xdr:rowOff>133350</xdr:rowOff>
    </xdr:to>
    <xdr:cxnSp macro="">
      <xdr:nvCxnSpPr>
        <xdr:cNvPr id="29" name="Straight Arrow Connector 28"/>
        <xdr:cNvCxnSpPr/>
      </xdr:nvCxnSpPr>
      <xdr:spPr>
        <a:xfrm flipH="1">
          <a:off x="247650" y="41300400"/>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259</xdr:row>
          <xdr:rowOff>47625</xdr:rowOff>
        </xdr:from>
        <xdr:to>
          <xdr:col>6</xdr:col>
          <xdr:colOff>1181100</xdr:colOff>
          <xdr:row>260</xdr:row>
          <xdr:rowOff>0</xdr:rowOff>
        </xdr:to>
        <xdr:grpSp>
          <xdr:nvGrpSpPr>
            <xdr:cNvPr id="30" name="Group 46"/>
            <xdr:cNvGrpSpPr>
              <a:grpSpLocks/>
            </xdr:cNvGrpSpPr>
          </xdr:nvGrpSpPr>
          <xdr:grpSpPr bwMode="auto">
            <a:xfrm>
              <a:off x="381000" y="81419700"/>
              <a:ext cx="4667250" cy="876300"/>
              <a:chOff x="35" y="2181"/>
              <a:chExt cx="473" cy="88"/>
            </a:xfrm>
          </xdr:grpSpPr>
          <xdr:sp macro="" textlink="">
            <xdr:nvSpPr>
              <xdr:cNvPr id="8242" name="Group Box 50" hidden="1">
                <a:extLst>
                  <a:ext uri="{63B3BB69-23CF-44E3-9099-C40C66FF867C}">
                    <a14:compatExt spid="_x0000_s8242"/>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Del Módulo 2, importar:</a:t>
                </a:r>
              </a:p>
            </xdr:txBody>
          </xdr:sp>
          <xdr:sp macro="" textlink="">
            <xdr:nvSpPr>
              <xdr:cNvPr id="8243" name="Option Button 51" hidden="1">
                <a:extLst>
                  <a:ext uri="{63B3BB69-23CF-44E3-9099-C40C66FF867C}">
                    <a14:compatExt spid="_x0000_s8243"/>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Todos los beneficios y riesgos</a:t>
                </a:r>
              </a:p>
            </xdr:txBody>
          </xdr:sp>
          <xdr:sp macro="" textlink="">
            <xdr:nvSpPr>
              <xdr:cNvPr id="8244" name="Option Button 52" hidden="1">
                <a:extLst>
                  <a:ext uri="{63B3BB69-23CF-44E3-9099-C40C66FF867C}">
                    <a14:compatExt spid="_x0000_s8244"/>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Solo aquellos con prioridades potenciales:</a:t>
                </a:r>
              </a:p>
            </xdr:txBody>
          </xdr:sp>
          <xdr:sp macro="" textlink="">
            <xdr:nvSpPr>
              <xdr:cNvPr id="8245" name="Label 53" hidden="1">
                <a:extLst>
                  <a:ext uri="{63B3BB69-23CF-44E3-9099-C40C66FF867C}">
                    <a14:compatExt spid="_x0000_s8245"/>
                  </a:ext>
                </a:extLst>
              </xdr:cNvPr>
              <xdr:cNvSpPr/>
            </xdr:nvSpPr>
            <xdr:spPr bwMode="auto">
              <a:xfrm>
                <a:off x="267" y="2222"/>
                <a:ext cx="237"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Beneficios: probabilidad media / impacto alto</a:t>
                </a:r>
              </a:p>
              <a:p>
                <a:pPr algn="l" rtl="0">
                  <a:defRPr sz="1000"/>
                </a:pPr>
                <a:r>
                  <a:rPr lang="en-GB" sz="800" b="0" i="0" u="none" strike="noStrike" baseline="0">
                    <a:solidFill>
                      <a:srgbClr val="000000"/>
                    </a:solidFill>
                    <a:latin typeface="Tahoma"/>
                    <a:ea typeface="Tahoma"/>
                    <a:cs typeface="Tahoma"/>
                  </a:rPr>
                  <a:t>Riesgos: probabilidad alta / impacto alto</a:t>
                </a:r>
              </a:p>
            </xdr:txBody>
          </xdr:sp>
        </xdr:grpSp>
        <xdr:clientData/>
      </xdr:twoCellAnchor>
    </mc:Choice>
    <mc:Fallback/>
  </mc:AlternateContent>
  <xdr:twoCellAnchor>
    <xdr:from>
      <xdr:col>1</xdr:col>
      <xdr:colOff>133350</xdr:colOff>
      <xdr:row>339</xdr:row>
      <xdr:rowOff>133350</xdr:rowOff>
    </xdr:from>
    <xdr:to>
      <xdr:col>1</xdr:col>
      <xdr:colOff>342900</xdr:colOff>
      <xdr:row>339</xdr:row>
      <xdr:rowOff>133350</xdr:rowOff>
    </xdr:to>
    <xdr:cxnSp macro="">
      <xdr:nvCxnSpPr>
        <xdr:cNvPr id="37" name="Straight Arrow Connector 36"/>
        <xdr:cNvCxnSpPr/>
      </xdr:nvCxnSpPr>
      <xdr:spPr>
        <a:xfrm flipH="1">
          <a:off x="247650" y="67417950"/>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345</xdr:row>
          <xdr:rowOff>47625</xdr:rowOff>
        </xdr:from>
        <xdr:to>
          <xdr:col>7</xdr:col>
          <xdr:colOff>76200</xdr:colOff>
          <xdr:row>346</xdr:row>
          <xdr:rowOff>0</xdr:rowOff>
        </xdr:to>
        <xdr:grpSp>
          <xdr:nvGrpSpPr>
            <xdr:cNvPr id="38" name="Group 46"/>
            <xdr:cNvGrpSpPr>
              <a:grpSpLocks/>
            </xdr:cNvGrpSpPr>
          </xdr:nvGrpSpPr>
          <xdr:grpSpPr bwMode="auto">
            <a:xfrm>
              <a:off x="381000" y="106384725"/>
              <a:ext cx="4752975" cy="876300"/>
              <a:chOff x="35" y="2181"/>
              <a:chExt cx="473" cy="88"/>
            </a:xfrm>
          </xdr:grpSpPr>
          <xdr:sp macro="" textlink="">
            <xdr:nvSpPr>
              <xdr:cNvPr id="8246" name="Group Box 54" hidden="1">
                <a:extLst>
                  <a:ext uri="{63B3BB69-23CF-44E3-9099-C40C66FF867C}">
                    <a14:compatExt spid="_x0000_s8246"/>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Del Módulo 2, importar:</a:t>
                </a:r>
              </a:p>
            </xdr:txBody>
          </xdr:sp>
          <xdr:sp macro="" textlink="">
            <xdr:nvSpPr>
              <xdr:cNvPr id="8247" name="Option Button 55" hidden="1">
                <a:extLst>
                  <a:ext uri="{63B3BB69-23CF-44E3-9099-C40C66FF867C}">
                    <a14:compatExt spid="_x0000_s8247"/>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Todos los beneficios y riesgos</a:t>
                </a:r>
              </a:p>
            </xdr:txBody>
          </xdr:sp>
          <xdr:sp macro="" textlink="">
            <xdr:nvSpPr>
              <xdr:cNvPr id="8248" name="Option Button 56" hidden="1">
                <a:extLst>
                  <a:ext uri="{63B3BB69-23CF-44E3-9099-C40C66FF867C}">
                    <a14:compatExt spid="_x0000_s8248"/>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Solo aquellos con prioridades potenciales:</a:t>
                </a:r>
              </a:p>
            </xdr:txBody>
          </xdr:sp>
          <xdr:sp macro="" textlink="">
            <xdr:nvSpPr>
              <xdr:cNvPr id="8249" name="Label 57" hidden="1">
                <a:extLst>
                  <a:ext uri="{63B3BB69-23CF-44E3-9099-C40C66FF867C}">
                    <a14:compatExt spid="_x0000_s8249"/>
                  </a:ext>
                </a:extLst>
              </xdr:cNvPr>
              <xdr:cNvSpPr/>
            </xdr:nvSpPr>
            <xdr:spPr bwMode="auto">
              <a:xfrm>
                <a:off x="263" y="2222"/>
                <a:ext cx="242"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Beneficios: probabilidad media / impacto alto</a:t>
                </a:r>
              </a:p>
              <a:p>
                <a:pPr algn="l" rtl="0">
                  <a:defRPr sz="1000"/>
                </a:pPr>
                <a:r>
                  <a:rPr lang="en-GB" sz="800" b="0" i="0" u="none" strike="noStrike" baseline="0">
                    <a:solidFill>
                      <a:srgbClr val="000000"/>
                    </a:solidFill>
                    <a:latin typeface="Tahoma"/>
                    <a:ea typeface="Tahoma"/>
                    <a:cs typeface="Tahoma"/>
                  </a:rPr>
                  <a:t>Riesgos: probabilidad alta / impacto alto</a:t>
                </a:r>
              </a:p>
            </xdr:txBody>
          </xdr:sp>
        </xdr:grpSp>
        <xdr:clientData/>
      </xdr:twoCellAnchor>
    </mc:Choice>
    <mc:Fallback/>
  </mc:AlternateContent>
  <xdr:twoCellAnchor>
    <xdr:from>
      <xdr:col>1</xdr:col>
      <xdr:colOff>133350</xdr:colOff>
      <xdr:row>447</xdr:row>
      <xdr:rowOff>133350</xdr:rowOff>
    </xdr:from>
    <xdr:to>
      <xdr:col>1</xdr:col>
      <xdr:colOff>342900</xdr:colOff>
      <xdr:row>447</xdr:row>
      <xdr:rowOff>133350</xdr:rowOff>
    </xdr:to>
    <xdr:cxnSp macro="">
      <xdr:nvCxnSpPr>
        <xdr:cNvPr id="45" name="Straight Arrow Connector 44"/>
        <xdr:cNvCxnSpPr/>
      </xdr:nvCxnSpPr>
      <xdr:spPr>
        <a:xfrm flipH="1">
          <a:off x="247650" y="94459425"/>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453</xdr:row>
          <xdr:rowOff>47625</xdr:rowOff>
        </xdr:from>
        <xdr:to>
          <xdr:col>6</xdr:col>
          <xdr:colOff>1162050</xdr:colOff>
          <xdr:row>454</xdr:row>
          <xdr:rowOff>0</xdr:rowOff>
        </xdr:to>
        <xdr:grpSp>
          <xdr:nvGrpSpPr>
            <xdr:cNvPr id="46" name="Group 46"/>
            <xdr:cNvGrpSpPr>
              <a:grpSpLocks/>
            </xdr:cNvGrpSpPr>
          </xdr:nvGrpSpPr>
          <xdr:grpSpPr bwMode="auto">
            <a:xfrm>
              <a:off x="381000" y="141179550"/>
              <a:ext cx="4648200" cy="876300"/>
              <a:chOff x="35" y="2181"/>
              <a:chExt cx="473" cy="88"/>
            </a:xfrm>
          </xdr:grpSpPr>
          <xdr:sp macro="" textlink="">
            <xdr:nvSpPr>
              <xdr:cNvPr id="8250" name="Group Box 58" hidden="1">
                <a:extLst>
                  <a:ext uri="{63B3BB69-23CF-44E3-9099-C40C66FF867C}">
                    <a14:compatExt spid="_x0000_s8250"/>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Del Módulo 2, importar:</a:t>
                </a:r>
              </a:p>
            </xdr:txBody>
          </xdr:sp>
          <xdr:sp macro="" textlink="">
            <xdr:nvSpPr>
              <xdr:cNvPr id="8251" name="Option Button 59" hidden="1">
                <a:extLst>
                  <a:ext uri="{63B3BB69-23CF-44E3-9099-C40C66FF867C}">
                    <a14:compatExt spid="_x0000_s8251"/>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Todos los beneficios y riesgos</a:t>
                </a:r>
              </a:p>
            </xdr:txBody>
          </xdr:sp>
          <xdr:sp macro="" textlink="">
            <xdr:nvSpPr>
              <xdr:cNvPr id="8252" name="Option Button 60" hidden="1">
                <a:extLst>
                  <a:ext uri="{63B3BB69-23CF-44E3-9099-C40C66FF867C}">
                    <a14:compatExt spid="_x0000_s8252"/>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Solo aquellos con prioridades potenciales:</a:t>
                </a:r>
              </a:p>
            </xdr:txBody>
          </xdr:sp>
          <xdr:sp macro="" textlink="">
            <xdr:nvSpPr>
              <xdr:cNvPr id="8253" name="Label 61" hidden="1">
                <a:extLst>
                  <a:ext uri="{63B3BB69-23CF-44E3-9099-C40C66FF867C}">
                    <a14:compatExt spid="_x0000_s8253"/>
                  </a:ext>
                </a:extLst>
              </xdr:cNvPr>
              <xdr:cNvSpPr/>
            </xdr:nvSpPr>
            <xdr:spPr bwMode="auto">
              <a:xfrm>
                <a:off x="268" y="2222"/>
                <a:ext cx="232"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Beneficios: probabilidad media / impacto alto</a:t>
                </a:r>
              </a:p>
              <a:p>
                <a:pPr algn="l" rtl="0">
                  <a:defRPr sz="1000"/>
                </a:pPr>
                <a:r>
                  <a:rPr lang="en-GB" sz="800" b="0" i="0" u="none" strike="noStrike" baseline="0">
                    <a:solidFill>
                      <a:srgbClr val="000000"/>
                    </a:solidFill>
                    <a:latin typeface="Tahoma"/>
                    <a:ea typeface="Tahoma"/>
                    <a:cs typeface="Tahoma"/>
                  </a:rPr>
                  <a:t>Riesgos: probabilidad alta / impacto alto</a:t>
                </a:r>
              </a:p>
            </xdr:txBody>
          </xdr:sp>
        </xdr:grpSp>
        <xdr:clientData/>
      </xdr:twoCellAnchor>
    </mc:Choice>
    <mc:Fallback/>
  </mc:AlternateContent>
  <xdr:twoCellAnchor>
    <xdr:from>
      <xdr:col>1</xdr:col>
      <xdr:colOff>133350</xdr:colOff>
      <xdr:row>556</xdr:row>
      <xdr:rowOff>133350</xdr:rowOff>
    </xdr:from>
    <xdr:to>
      <xdr:col>1</xdr:col>
      <xdr:colOff>342900</xdr:colOff>
      <xdr:row>556</xdr:row>
      <xdr:rowOff>133350</xdr:rowOff>
    </xdr:to>
    <xdr:cxnSp macro="">
      <xdr:nvCxnSpPr>
        <xdr:cNvPr id="53" name="Straight Arrow Connector 52"/>
        <xdr:cNvCxnSpPr/>
      </xdr:nvCxnSpPr>
      <xdr:spPr>
        <a:xfrm flipH="1">
          <a:off x="247650" y="124005975"/>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562</xdr:row>
          <xdr:rowOff>47625</xdr:rowOff>
        </xdr:from>
        <xdr:to>
          <xdr:col>6</xdr:col>
          <xdr:colOff>1181100</xdr:colOff>
          <xdr:row>563</xdr:row>
          <xdr:rowOff>0</xdr:rowOff>
        </xdr:to>
        <xdr:grpSp>
          <xdr:nvGrpSpPr>
            <xdr:cNvPr id="54" name="Group 46"/>
            <xdr:cNvGrpSpPr>
              <a:grpSpLocks/>
            </xdr:cNvGrpSpPr>
          </xdr:nvGrpSpPr>
          <xdr:grpSpPr bwMode="auto">
            <a:xfrm>
              <a:off x="381000" y="170002200"/>
              <a:ext cx="4667250" cy="876300"/>
              <a:chOff x="35" y="2181"/>
              <a:chExt cx="473" cy="88"/>
            </a:xfrm>
          </xdr:grpSpPr>
          <xdr:sp macro="" textlink="">
            <xdr:nvSpPr>
              <xdr:cNvPr id="8254" name="Group Box 62" hidden="1">
                <a:extLst>
                  <a:ext uri="{63B3BB69-23CF-44E3-9099-C40C66FF867C}">
                    <a14:compatExt spid="_x0000_s8254"/>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Del Módulo 2, importar:</a:t>
                </a:r>
              </a:p>
            </xdr:txBody>
          </xdr:sp>
          <xdr:sp macro="" textlink="">
            <xdr:nvSpPr>
              <xdr:cNvPr id="8255" name="Option Button 63" hidden="1">
                <a:extLst>
                  <a:ext uri="{63B3BB69-23CF-44E3-9099-C40C66FF867C}">
                    <a14:compatExt spid="_x0000_s8255"/>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Todos los riesgos</a:t>
                </a:r>
              </a:p>
            </xdr:txBody>
          </xdr:sp>
          <xdr:sp macro="" textlink="">
            <xdr:nvSpPr>
              <xdr:cNvPr id="8256" name="Option Button 64" hidden="1">
                <a:extLst>
                  <a:ext uri="{63B3BB69-23CF-44E3-9099-C40C66FF867C}">
                    <a14:compatExt spid="_x0000_s8256"/>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Solo aquellos con prioridades potenciales:</a:t>
                </a:r>
              </a:p>
            </xdr:txBody>
          </xdr:sp>
          <xdr:sp macro="" textlink="">
            <xdr:nvSpPr>
              <xdr:cNvPr id="8257" name="Label 65" hidden="1">
                <a:extLst>
                  <a:ext uri="{63B3BB69-23CF-44E3-9099-C40C66FF867C}">
                    <a14:compatExt spid="_x0000_s8257"/>
                  </a:ext>
                </a:extLst>
              </xdr:cNvPr>
              <xdr:cNvSpPr/>
            </xdr:nvSpPr>
            <xdr:spPr bwMode="auto">
              <a:xfrm>
                <a:off x="273" y="2222"/>
                <a:ext cx="216"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Riesgos: probabilidad alta / impacto alto</a:t>
                </a:r>
              </a:p>
            </xdr:txBody>
          </xdr:sp>
        </xdr:grpSp>
        <xdr:clientData/>
      </xdr:twoCellAnchor>
    </mc:Choice>
    <mc:Fallback/>
  </mc:AlternateContent>
  <xdr:twoCellAnchor>
    <xdr:from>
      <xdr:col>1</xdr:col>
      <xdr:colOff>133350</xdr:colOff>
      <xdr:row>634</xdr:row>
      <xdr:rowOff>133350</xdr:rowOff>
    </xdr:from>
    <xdr:to>
      <xdr:col>1</xdr:col>
      <xdr:colOff>342900</xdr:colOff>
      <xdr:row>634</xdr:row>
      <xdr:rowOff>133350</xdr:rowOff>
    </xdr:to>
    <xdr:cxnSp macro="">
      <xdr:nvCxnSpPr>
        <xdr:cNvPr id="61" name="Straight Arrow Connector 60"/>
        <xdr:cNvCxnSpPr/>
      </xdr:nvCxnSpPr>
      <xdr:spPr>
        <a:xfrm flipH="1">
          <a:off x="242455" y="151442305"/>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640</xdr:row>
          <xdr:rowOff>47625</xdr:rowOff>
        </xdr:from>
        <xdr:to>
          <xdr:col>7</xdr:col>
          <xdr:colOff>123825</xdr:colOff>
          <xdr:row>641</xdr:row>
          <xdr:rowOff>0</xdr:rowOff>
        </xdr:to>
        <xdr:grpSp>
          <xdr:nvGrpSpPr>
            <xdr:cNvPr id="62" name="Group 46"/>
            <xdr:cNvGrpSpPr>
              <a:grpSpLocks/>
            </xdr:cNvGrpSpPr>
          </xdr:nvGrpSpPr>
          <xdr:grpSpPr bwMode="auto">
            <a:xfrm>
              <a:off x="381000" y="187985400"/>
              <a:ext cx="4800600" cy="876300"/>
              <a:chOff x="35" y="2181"/>
              <a:chExt cx="473" cy="88"/>
            </a:xfrm>
          </xdr:grpSpPr>
          <xdr:sp macro="" textlink="">
            <xdr:nvSpPr>
              <xdr:cNvPr id="8258" name="Group Box 66" hidden="1">
                <a:extLst>
                  <a:ext uri="{63B3BB69-23CF-44E3-9099-C40C66FF867C}">
                    <a14:compatExt spid="_x0000_s8258"/>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Del Módulo 2, importar:</a:t>
                </a:r>
              </a:p>
            </xdr:txBody>
          </xdr:sp>
          <xdr:sp macro="" textlink="">
            <xdr:nvSpPr>
              <xdr:cNvPr id="8259" name="Option Button 67" hidden="1">
                <a:extLst>
                  <a:ext uri="{63B3BB69-23CF-44E3-9099-C40C66FF867C}">
                    <a14:compatExt spid="_x0000_s8259"/>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Todos los riesgos</a:t>
                </a:r>
              </a:p>
            </xdr:txBody>
          </xdr:sp>
          <xdr:sp macro="" textlink="">
            <xdr:nvSpPr>
              <xdr:cNvPr id="8260" name="Option Button 68" hidden="1">
                <a:extLst>
                  <a:ext uri="{63B3BB69-23CF-44E3-9099-C40C66FF867C}">
                    <a14:compatExt spid="_x0000_s8260"/>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Solo aquellos con prioridades potenciales:</a:t>
                </a:r>
              </a:p>
            </xdr:txBody>
          </xdr:sp>
          <xdr:sp macro="" textlink="">
            <xdr:nvSpPr>
              <xdr:cNvPr id="8261" name="Label 69" hidden="1">
                <a:extLst>
                  <a:ext uri="{63B3BB69-23CF-44E3-9099-C40C66FF867C}">
                    <a14:compatExt spid="_x0000_s8261"/>
                  </a:ext>
                </a:extLst>
              </xdr:cNvPr>
              <xdr:cNvSpPr/>
            </xdr:nvSpPr>
            <xdr:spPr bwMode="auto">
              <a:xfrm>
                <a:off x="267" y="2222"/>
                <a:ext cx="210"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Riesgos: probabilidad alta / impacto alto</a:t>
                </a:r>
              </a:p>
            </xdr:txBody>
          </xdr:sp>
        </xdr:grpSp>
        <xdr:clientData/>
      </xdr:twoCellAnchor>
    </mc:Choice>
    <mc:Fallback/>
  </mc:AlternateContent>
  <xdr:twoCellAnchor>
    <xdr:from>
      <xdr:col>7</xdr:col>
      <xdr:colOff>628647</xdr:colOff>
      <xdr:row>90</xdr:row>
      <xdr:rowOff>0</xdr:rowOff>
    </xdr:from>
    <xdr:to>
      <xdr:col>8</xdr:col>
      <xdr:colOff>914399</xdr:colOff>
      <xdr:row>90</xdr:row>
      <xdr:rowOff>450000</xdr:rowOff>
    </xdr:to>
    <xdr:sp macro="[0]!Module3Safeguards" textlink="">
      <xdr:nvSpPr>
        <xdr:cNvPr id="69" name="Flowchart: Process 68"/>
        <xdr:cNvSpPr/>
      </xdr:nvSpPr>
      <xdr:spPr>
        <a:xfrm flipH="1">
          <a:off x="5667372" y="34366200"/>
          <a:ext cx="182880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6</xdr:col>
      <xdr:colOff>171450</xdr:colOff>
      <xdr:row>90</xdr:row>
      <xdr:rowOff>0</xdr:rowOff>
    </xdr:from>
    <xdr:to>
      <xdr:col>7</xdr:col>
      <xdr:colOff>466725</xdr:colOff>
      <xdr:row>90</xdr:row>
      <xdr:rowOff>450000</xdr:rowOff>
    </xdr:to>
    <xdr:sp macro="[0]!Module3SafeguardB" textlink="">
      <xdr:nvSpPr>
        <xdr:cNvPr id="70" name="Flowchart: Process 69"/>
        <xdr:cNvSpPr/>
      </xdr:nvSpPr>
      <xdr:spPr>
        <a:xfrm>
          <a:off x="3895725" y="32261175"/>
          <a:ext cx="14287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la Salvaguarda (b) </a:t>
          </a:r>
        </a:p>
      </xdr:txBody>
    </xdr:sp>
    <xdr:clientData/>
  </xdr:twoCellAnchor>
  <xdr:twoCellAnchor>
    <xdr:from>
      <xdr:col>7</xdr:col>
      <xdr:colOff>723896</xdr:colOff>
      <xdr:row>189</xdr:row>
      <xdr:rowOff>238125</xdr:rowOff>
    </xdr:from>
    <xdr:to>
      <xdr:col>8</xdr:col>
      <xdr:colOff>942974</xdr:colOff>
      <xdr:row>190</xdr:row>
      <xdr:rowOff>183300</xdr:rowOff>
    </xdr:to>
    <xdr:sp macro="[0]!Module3Safeguards" textlink="">
      <xdr:nvSpPr>
        <xdr:cNvPr id="73" name="Flowchart: Process 72"/>
        <xdr:cNvSpPr/>
      </xdr:nvSpPr>
      <xdr:spPr>
        <a:xfrm flipH="1">
          <a:off x="5762621" y="62445900"/>
          <a:ext cx="1762128"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6</xdr:col>
      <xdr:colOff>257174</xdr:colOff>
      <xdr:row>189</xdr:row>
      <xdr:rowOff>238125</xdr:rowOff>
    </xdr:from>
    <xdr:to>
      <xdr:col>7</xdr:col>
      <xdr:colOff>561974</xdr:colOff>
      <xdr:row>190</xdr:row>
      <xdr:rowOff>183300</xdr:rowOff>
    </xdr:to>
    <xdr:sp macro="[0]!Module3SafeguardC" textlink="">
      <xdr:nvSpPr>
        <xdr:cNvPr id="74" name="Flowchart: Process 73"/>
        <xdr:cNvSpPr/>
      </xdr:nvSpPr>
      <xdr:spPr>
        <a:xfrm>
          <a:off x="3981449" y="59035950"/>
          <a:ext cx="14382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la Salvaguarda (c) </a:t>
          </a:r>
        </a:p>
      </xdr:txBody>
    </xdr:sp>
    <xdr:clientData/>
  </xdr:twoCellAnchor>
  <xdr:twoCellAnchor>
    <xdr:from>
      <xdr:col>7</xdr:col>
      <xdr:colOff>657221</xdr:colOff>
      <xdr:row>287</xdr:row>
      <xdr:rowOff>228600</xdr:rowOff>
    </xdr:from>
    <xdr:to>
      <xdr:col>8</xdr:col>
      <xdr:colOff>866774</xdr:colOff>
      <xdr:row>288</xdr:row>
      <xdr:rowOff>173775</xdr:rowOff>
    </xdr:to>
    <xdr:sp macro="[0]!Module3Safeguards" textlink="">
      <xdr:nvSpPr>
        <xdr:cNvPr id="75" name="Flowchart: Process 74"/>
        <xdr:cNvSpPr/>
      </xdr:nvSpPr>
      <xdr:spPr>
        <a:xfrm flipH="1">
          <a:off x="5695946" y="91611450"/>
          <a:ext cx="175260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6</xdr:col>
      <xdr:colOff>190500</xdr:colOff>
      <xdr:row>287</xdr:row>
      <xdr:rowOff>228600</xdr:rowOff>
    </xdr:from>
    <xdr:to>
      <xdr:col>7</xdr:col>
      <xdr:colOff>495300</xdr:colOff>
      <xdr:row>288</xdr:row>
      <xdr:rowOff>173775</xdr:rowOff>
    </xdr:to>
    <xdr:sp macro="[0]!Module3SafeguardD" textlink="">
      <xdr:nvSpPr>
        <xdr:cNvPr id="76" name="Flowchart: Process 75"/>
        <xdr:cNvSpPr/>
      </xdr:nvSpPr>
      <xdr:spPr>
        <a:xfrm>
          <a:off x="4057650" y="91830525"/>
          <a:ext cx="14954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la Salvaguarda (d) </a:t>
          </a:r>
        </a:p>
      </xdr:txBody>
    </xdr:sp>
    <xdr:clientData/>
  </xdr:twoCellAnchor>
  <xdr:twoCellAnchor>
    <xdr:from>
      <xdr:col>7</xdr:col>
      <xdr:colOff>676272</xdr:colOff>
      <xdr:row>377</xdr:row>
      <xdr:rowOff>228600</xdr:rowOff>
    </xdr:from>
    <xdr:to>
      <xdr:col>8</xdr:col>
      <xdr:colOff>885824</xdr:colOff>
      <xdr:row>378</xdr:row>
      <xdr:rowOff>173775</xdr:rowOff>
    </xdr:to>
    <xdr:sp macro="[0]!Module3Safeguards" textlink="">
      <xdr:nvSpPr>
        <xdr:cNvPr id="77" name="Flowchart: Process 76"/>
        <xdr:cNvSpPr/>
      </xdr:nvSpPr>
      <xdr:spPr>
        <a:xfrm flipH="1">
          <a:off x="5714997" y="120176925"/>
          <a:ext cx="175260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6</xdr:col>
      <xdr:colOff>190499</xdr:colOff>
      <xdr:row>377</xdr:row>
      <xdr:rowOff>228600</xdr:rowOff>
    </xdr:from>
    <xdr:to>
      <xdr:col>7</xdr:col>
      <xdr:colOff>476250</xdr:colOff>
      <xdr:row>378</xdr:row>
      <xdr:rowOff>173775</xdr:rowOff>
    </xdr:to>
    <xdr:sp macro="[0]!Module3SafeguardE" textlink="">
      <xdr:nvSpPr>
        <xdr:cNvPr id="78" name="Flowchart: Process 77"/>
        <xdr:cNvSpPr/>
      </xdr:nvSpPr>
      <xdr:spPr>
        <a:xfrm>
          <a:off x="3914774" y="113004600"/>
          <a:ext cx="14192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la Salvaguarda (e) </a:t>
          </a:r>
        </a:p>
      </xdr:txBody>
    </xdr:sp>
    <xdr:clientData/>
  </xdr:twoCellAnchor>
  <xdr:twoCellAnchor>
    <xdr:from>
      <xdr:col>7</xdr:col>
      <xdr:colOff>676271</xdr:colOff>
      <xdr:row>491</xdr:row>
      <xdr:rowOff>247650</xdr:rowOff>
    </xdr:from>
    <xdr:to>
      <xdr:col>8</xdr:col>
      <xdr:colOff>876299</xdr:colOff>
      <xdr:row>493</xdr:row>
      <xdr:rowOff>2325</xdr:rowOff>
    </xdr:to>
    <xdr:sp macro="[0]!Module3Safeguards" textlink="">
      <xdr:nvSpPr>
        <xdr:cNvPr id="79" name="Flowchart: Process 78"/>
        <xdr:cNvSpPr/>
      </xdr:nvSpPr>
      <xdr:spPr>
        <a:xfrm flipH="1">
          <a:off x="5734046" y="154686000"/>
          <a:ext cx="1743078"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6</xdr:col>
      <xdr:colOff>200024</xdr:colOff>
      <xdr:row>491</xdr:row>
      <xdr:rowOff>247650</xdr:rowOff>
    </xdr:from>
    <xdr:to>
      <xdr:col>7</xdr:col>
      <xdr:colOff>485775</xdr:colOff>
      <xdr:row>493</xdr:row>
      <xdr:rowOff>2325</xdr:rowOff>
    </xdr:to>
    <xdr:sp macro="[0]!Module3SafeguardF" textlink="">
      <xdr:nvSpPr>
        <xdr:cNvPr id="80" name="Flowchart: Process 79"/>
        <xdr:cNvSpPr/>
      </xdr:nvSpPr>
      <xdr:spPr>
        <a:xfrm>
          <a:off x="3924299" y="144656175"/>
          <a:ext cx="14192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la Salvaguarda (f) </a:t>
          </a:r>
        </a:p>
      </xdr:txBody>
    </xdr:sp>
    <xdr:clientData/>
  </xdr:twoCellAnchor>
  <xdr:twoCellAnchor>
    <xdr:from>
      <xdr:col>7</xdr:col>
      <xdr:colOff>571495</xdr:colOff>
      <xdr:row>586</xdr:row>
      <xdr:rowOff>238125</xdr:rowOff>
    </xdr:from>
    <xdr:to>
      <xdr:col>8</xdr:col>
      <xdr:colOff>828674</xdr:colOff>
      <xdr:row>587</xdr:row>
      <xdr:rowOff>183300</xdr:rowOff>
    </xdr:to>
    <xdr:sp macro="[0]!Module3Safeguards" textlink="">
      <xdr:nvSpPr>
        <xdr:cNvPr id="81" name="Flowchart: Process 80"/>
        <xdr:cNvSpPr/>
      </xdr:nvSpPr>
      <xdr:spPr>
        <a:xfrm flipH="1">
          <a:off x="5610220" y="175888650"/>
          <a:ext cx="1800229"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6</xdr:col>
      <xdr:colOff>152399</xdr:colOff>
      <xdr:row>586</xdr:row>
      <xdr:rowOff>238125</xdr:rowOff>
    </xdr:from>
    <xdr:to>
      <xdr:col>7</xdr:col>
      <xdr:colOff>476249</xdr:colOff>
      <xdr:row>587</xdr:row>
      <xdr:rowOff>183300</xdr:rowOff>
    </xdr:to>
    <xdr:sp macro="[0]!Module3SafeguardG" textlink="">
      <xdr:nvSpPr>
        <xdr:cNvPr id="82" name="Flowchart: Process 81"/>
        <xdr:cNvSpPr/>
      </xdr:nvSpPr>
      <xdr:spPr>
        <a:xfrm>
          <a:off x="4019549" y="177536475"/>
          <a:ext cx="15144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la Salvaguarda (g) </a:t>
          </a:r>
        </a:p>
      </xdr:txBody>
    </xdr:sp>
    <xdr:clientData/>
  </xdr:twoCellAnchor>
  <xdr:twoCellAnchor>
    <xdr:from>
      <xdr:col>6</xdr:col>
      <xdr:colOff>419098</xdr:colOff>
      <xdr:row>666</xdr:row>
      <xdr:rowOff>231321</xdr:rowOff>
    </xdr:from>
    <xdr:to>
      <xdr:col>7</xdr:col>
      <xdr:colOff>1038225</xdr:colOff>
      <xdr:row>667</xdr:row>
      <xdr:rowOff>177856</xdr:rowOff>
    </xdr:to>
    <xdr:sp macro="[0]!Module3Safeguards" textlink="">
      <xdr:nvSpPr>
        <xdr:cNvPr id="83" name="Flowchart: Process 82"/>
        <xdr:cNvSpPr/>
      </xdr:nvSpPr>
      <xdr:spPr>
        <a:xfrm flipH="1">
          <a:off x="4286248" y="196379646"/>
          <a:ext cx="1809752" cy="45136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y seleccionar otra salvaguarda</a:t>
          </a:r>
        </a:p>
      </xdr:txBody>
    </xdr:sp>
    <xdr:clientData/>
  </xdr:twoCellAnchor>
  <xdr:twoCellAnchor>
    <xdr:from>
      <xdr:col>3</xdr:col>
      <xdr:colOff>1543049</xdr:colOff>
      <xdr:row>90</xdr:row>
      <xdr:rowOff>0</xdr:rowOff>
    </xdr:from>
    <xdr:to>
      <xdr:col>6</xdr:col>
      <xdr:colOff>76200</xdr:colOff>
      <xdr:row>90</xdr:row>
      <xdr:rowOff>450000</xdr:rowOff>
    </xdr:to>
    <xdr:sp macro="[0]!GoToOutputTable_Module3SafA" textlink="">
      <xdr:nvSpPr>
        <xdr:cNvPr id="84" name="Flowchart: Process 83"/>
        <xdr:cNvSpPr/>
      </xdr:nvSpPr>
      <xdr:spPr>
        <a:xfrm>
          <a:off x="2409824" y="33699450"/>
          <a:ext cx="15335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xdr:twoCellAnchor>
    <xdr:from>
      <xdr:col>3</xdr:col>
      <xdr:colOff>1581149</xdr:colOff>
      <xdr:row>189</xdr:row>
      <xdr:rowOff>238125</xdr:rowOff>
    </xdr:from>
    <xdr:to>
      <xdr:col>6</xdr:col>
      <xdr:colOff>133349</xdr:colOff>
      <xdr:row>190</xdr:row>
      <xdr:rowOff>183300</xdr:rowOff>
    </xdr:to>
    <xdr:sp macro="[0]!GoToOutputTable_Module3SafB" textlink="">
      <xdr:nvSpPr>
        <xdr:cNvPr id="85" name="Flowchart: Process 84"/>
        <xdr:cNvSpPr/>
      </xdr:nvSpPr>
      <xdr:spPr>
        <a:xfrm>
          <a:off x="2447924" y="61760100"/>
          <a:ext cx="15525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xdr:twoCellAnchor>
    <xdr:from>
      <xdr:col>3</xdr:col>
      <xdr:colOff>1562099</xdr:colOff>
      <xdr:row>287</xdr:row>
      <xdr:rowOff>228600</xdr:rowOff>
    </xdr:from>
    <xdr:to>
      <xdr:col>6</xdr:col>
      <xdr:colOff>76199</xdr:colOff>
      <xdr:row>288</xdr:row>
      <xdr:rowOff>173775</xdr:rowOff>
    </xdr:to>
    <xdr:sp macro="[0]!GoToOutputTable_Module3SafC" textlink="">
      <xdr:nvSpPr>
        <xdr:cNvPr id="86" name="Flowchart: Process 85"/>
        <xdr:cNvSpPr/>
      </xdr:nvSpPr>
      <xdr:spPr>
        <a:xfrm>
          <a:off x="2428874" y="91830525"/>
          <a:ext cx="15144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xdr:twoCellAnchor>
    <xdr:from>
      <xdr:col>3</xdr:col>
      <xdr:colOff>1562100</xdr:colOff>
      <xdr:row>377</xdr:row>
      <xdr:rowOff>228600</xdr:rowOff>
    </xdr:from>
    <xdr:to>
      <xdr:col>6</xdr:col>
      <xdr:colOff>76200</xdr:colOff>
      <xdr:row>378</xdr:row>
      <xdr:rowOff>173775</xdr:rowOff>
    </xdr:to>
    <xdr:sp macro="[0]!GoToOutputTable_Module3SafD" textlink="">
      <xdr:nvSpPr>
        <xdr:cNvPr id="87" name="Flowchart: Process 86"/>
        <xdr:cNvSpPr/>
      </xdr:nvSpPr>
      <xdr:spPr>
        <a:xfrm>
          <a:off x="2428875" y="120424575"/>
          <a:ext cx="15144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xdr:twoCellAnchor>
    <xdr:from>
      <xdr:col>3</xdr:col>
      <xdr:colOff>1581150</xdr:colOff>
      <xdr:row>491</xdr:row>
      <xdr:rowOff>247650</xdr:rowOff>
    </xdr:from>
    <xdr:to>
      <xdr:col>6</xdr:col>
      <xdr:colOff>95250</xdr:colOff>
      <xdr:row>493</xdr:row>
      <xdr:rowOff>2325</xdr:rowOff>
    </xdr:to>
    <xdr:sp macro="[0]!GoToOutputTable_Module3SafE" textlink="">
      <xdr:nvSpPr>
        <xdr:cNvPr id="88" name="Flowchart: Process 87"/>
        <xdr:cNvSpPr/>
      </xdr:nvSpPr>
      <xdr:spPr>
        <a:xfrm>
          <a:off x="2447925" y="154686000"/>
          <a:ext cx="15144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xdr:twoCellAnchor>
    <xdr:from>
      <xdr:col>3</xdr:col>
      <xdr:colOff>1543050</xdr:colOff>
      <xdr:row>586</xdr:row>
      <xdr:rowOff>238125</xdr:rowOff>
    </xdr:from>
    <xdr:to>
      <xdr:col>6</xdr:col>
      <xdr:colOff>57150</xdr:colOff>
      <xdr:row>587</xdr:row>
      <xdr:rowOff>183300</xdr:rowOff>
    </xdr:to>
    <xdr:sp macro="[0]!GoToOutputTable_Module3SafF" textlink="">
      <xdr:nvSpPr>
        <xdr:cNvPr id="89" name="Flowchart: Process 88"/>
        <xdr:cNvSpPr/>
      </xdr:nvSpPr>
      <xdr:spPr>
        <a:xfrm>
          <a:off x="2409825" y="177536475"/>
          <a:ext cx="15144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mc:AlternateContent xmlns:mc="http://schemas.openxmlformats.org/markup-compatibility/2006">
    <mc:Choice xmlns:a14="http://schemas.microsoft.com/office/drawing/2010/main" Requires="a14">
      <xdr:twoCellAnchor>
        <xdr:from>
          <xdr:col>1</xdr:col>
          <xdr:colOff>0</xdr:colOff>
          <xdr:row>154</xdr:row>
          <xdr:rowOff>100854</xdr:rowOff>
        </xdr:from>
        <xdr:to>
          <xdr:col>6</xdr:col>
          <xdr:colOff>1076325</xdr:colOff>
          <xdr:row>155</xdr:row>
          <xdr:rowOff>20172</xdr:rowOff>
        </xdr:to>
        <xdr:grpSp>
          <xdr:nvGrpSpPr>
            <xdr:cNvPr id="90" name="Group 89"/>
            <xdr:cNvGrpSpPr/>
          </xdr:nvGrpSpPr>
          <xdr:grpSpPr>
            <a:xfrm>
              <a:off x="247650" y="50011852"/>
              <a:ext cx="4695825" cy="843243"/>
              <a:chOff x="379877" y="17069152"/>
              <a:chExt cx="4939554" cy="838201"/>
            </a:xfrm>
          </xdr:grpSpPr>
          <xdr:sp macro="" textlink="">
            <xdr:nvSpPr>
              <xdr:cNvPr id="8262" name="Group Box 70" descr="From Module 2, import:" hidden="1">
                <a:extLst>
                  <a:ext uri="{63B3BB69-23CF-44E3-9099-C40C66FF867C}">
                    <a14:compatExt spid="_x0000_s8262"/>
                  </a:ext>
                </a:extLst>
              </xdr:cNvPr>
              <xdr:cNvSpPr/>
            </xdr:nvSpPr>
            <xdr:spPr bwMode="auto">
              <a:xfrm>
                <a:off x="379877" y="17069152"/>
                <a:ext cx="4939554" cy="838201"/>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Del Módulo 2, importar:</a:t>
                </a:r>
              </a:p>
            </xdr:txBody>
          </xdr:sp>
          <xdr:sp macro="" textlink="">
            <xdr:nvSpPr>
              <xdr:cNvPr id="8263" name="Option Button 71" hidden="1">
                <a:extLst>
                  <a:ext uri="{63B3BB69-23CF-44E3-9099-C40C66FF867C}">
                    <a14:compatExt spid="_x0000_s8263"/>
                  </a:ext>
                </a:extLst>
              </xdr:cNvPr>
              <xdr:cNvSpPr/>
            </xdr:nvSpPr>
            <xdr:spPr bwMode="auto">
              <a:xfrm>
                <a:off x="546967" y="17145560"/>
                <a:ext cx="2621200"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Todos los beneficios y riesgos</a:t>
                </a:r>
              </a:p>
            </xdr:txBody>
          </xdr:sp>
          <xdr:sp macro="" textlink="">
            <xdr:nvSpPr>
              <xdr:cNvPr id="8264" name="Option Button 72" hidden="1">
                <a:extLst>
                  <a:ext uri="{63B3BB69-23CF-44E3-9099-C40C66FF867C}">
                    <a14:compatExt spid="_x0000_s8264"/>
                  </a:ext>
                </a:extLst>
              </xdr:cNvPr>
              <xdr:cNvSpPr/>
            </xdr:nvSpPr>
            <xdr:spPr bwMode="auto">
              <a:xfrm>
                <a:off x="546967" y="17393210"/>
                <a:ext cx="2057278"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Solo aquellos con prioridades potenciales:</a:t>
                </a:r>
              </a:p>
            </xdr:txBody>
          </xdr:sp>
          <xdr:sp macro="" textlink="">
            <xdr:nvSpPr>
              <xdr:cNvPr id="8265" name="Label 73" hidden="1">
                <a:extLst>
                  <a:ext uri="{63B3BB69-23CF-44E3-9099-C40C66FF867C}">
                    <a14:compatExt spid="_x0000_s8265"/>
                  </a:ext>
                </a:extLst>
              </xdr:cNvPr>
              <xdr:cNvSpPr/>
            </xdr:nvSpPr>
            <xdr:spPr bwMode="auto">
              <a:xfrm>
                <a:off x="2779744" y="17459885"/>
                <a:ext cx="2483809" cy="295275"/>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Beneficios: probabilidad media / impacto alto</a:t>
                </a:r>
              </a:p>
              <a:p>
                <a:pPr algn="l" rtl="0">
                  <a:defRPr sz="1000"/>
                </a:pPr>
                <a:r>
                  <a:rPr lang="en-GB" sz="800" b="0" i="0" u="none" strike="noStrike" baseline="0">
                    <a:solidFill>
                      <a:srgbClr val="000000"/>
                    </a:solidFill>
                    <a:latin typeface="Tahoma"/>
                    <a:ea typeface="Tahoma"/>
                    <a:cs typeface="Tahoma"/>
                  </a:rPr>
                  <a:t>Riesgos: probabilidad alta / impacto alto</a:t>
                </a:r>
              </a:p>
            </xdr:txBody>
          </xdr:sp>
        </xdr:grpSp>
        <xdr:clientData/>
      </xdr:twoCellAnchor>
    </mc:Choice>
    <mc:Fallback/>
  </mc:AlternateContent>
  <xdr:twoCellAnchor>
    <xdr:from>
      <xdr:col>4</xdr:col>
      <xdr:colOff>28575</xdr:colOff>
      <xdr:row>666</xdr:row>
      <xdr:rowOff>231321</xdr:rowOff>
    </xdr:from>
    <xdr:to>
      <xdr:col>6</xdr:col>
      <xdr:colOff>303440</xdr:colOff>
      <xdr:row>667</xdr:row>
      <xdr:rowOff>176496</xdr:rowOff>
    </xdr:to>
    <xdr:sp macro="[0]!GoToOutputTable_Module3SafG" textlink="">
      <xdr:nvSpPr>
        <xdr:cNvPr id="91" name="Flowchart: Process 90"/>
        <xdr:cNvSpPr/>
      </xdr:nvSpPr>
      <xdr:spPr>
        <a:xfrm>
          <a:off x="2486025" y="196379646"/>
          <a:ext cx="168456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Vista previa de Tabla de Resultados</a:t>
          </a:r>
        </a:p>
      </xdr:txBody>
    </xdr:sp>
    <xdr:clientData/>
  </xdr:twoCellAnchor>
  <mc:AlternateContent xmlns:mc="http://schemas.openxmlformats.org/markup-compatibility/2006">
    <mc:Choice xmlns:a14="http://schemas.microsoft.com/office/drawing/2010/main" Requires="a14">
      <xdr:twoCellAnchor>
        <xdr:from>
          <xdr:col>2</xdr:col>
          <xdr:colOff>133350</xdr:colOff>
          <xdr:row>63</xdr:row>
          <xdr:rowOff>47625</xdr:rowOff>
        </xdr:from>
        <xdr:to>
          <xdr:col>6</xdr:col>
          <xdr:colOff>209550</xdr:colOff>
          <xdr:row>63</xdr:row>
          <xdr:rowOff>885825</xdr:rowOff>
        </xdr:to>
        <xdr:grpSp>
          <xdr:nvGrpSpPr>
            <xdr:cNvPr id="8275" name="Group 83"/>
            <xdr:cNvGrpSpPr>
              <a:grpSpLocks/>
            </xdr:cNvGrpSpPr>
          </xdr:nvGrpSpPr>
          <xdr:grpSpPr bwMode="auto">
            <a:xfrm>
              <a:off x="381000" y="23450550"/>
              <a:ext cx="3695700" cy="838200"/>
              <a:chOff x="3798" y="170693"/>
              <a:chExt cx="49395" cy="838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63</xdr:row>
          <xdr:rowOff>0</xdr:rowOff>
        </xdr:from>
        <xdr:to>
          <xdr:col>6</xdr:col>
          <xdr:colOff>962025</xdr:colOff>
          <xdr:row>63</xdr:row>
          <xdr:rowOff>843243</xdr:rowOff>
        </xdr:to>
        <xdr:grpSp>
          <xdr:nvGrpSpPr>
            <xdr:cNvPr id="92" name="Group 91"/>
            <xdr:cNvGrpSpPr/>
          </xdr:nvGrpSpPr>
          <xdr:grpSpPr>
            <a:xfrm>
              <a:off x="247650" y="23402923"/>
              <a:ext cx="4581525" cy="843243"/>
              <a:chOff x="379877" y="17069153"/>
              <a:chExt cx="4939553" cy="838201"/>
            </a:xfrm>
          </xdr:grpSpPr>
          <xdr:sp macro="" textlink="">
            <xdr:nvSpPr>
              <xdr:cNvPr id="8266" name="Group Box 74" descr="From Module 2, import:" hidden="1">
                <a:extLst>
                  <a:ext uri="{63B3BB69-23CF-44E3-9099-C40C66FF867C}">
                    <a14:compatExt spid="_x0000_s8266"/>
                  </a:ext>
                </a:extLst>
              </xdr:cNvPr>
              <xdr:cNvSpPr/>
            </xdr:nvSpPr>
            <xdr:spPr bwMode="auto">
              <a:xfrm>
                <a:off x="379877" y="17069153"/>
                <a:ext cx="4939553" cy="838201"/>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Del Módulo 2, importar:</a:t>
                </a:r>
              </a:p>
            </xdr:txBody>
          </xdr:sp>
          <xdr:sp macro="" textlink="">
            <xdr:nvSpPr>
              <xdr:cNvPr id="8267" name="Option Button 75" hidden="1">
                <a:extLst>
                  <a:ext uri="{63B3BB69-23CF-44E3-9099-C40C66FF867C}">
                    <a14:compatExt spid="_x0000_s8267"/>
                  </a:ext>
                </a:extLst>
              </xdr:cNvPr>
              <xdr:cNvSpPr/>
            </xdr:nvSpPr>
            <xdr:spPr bwMode="auto">
              <a:xfrm>
                <a:off x="546967" y="17145560"/>
                <a:ext cx="2621200"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Todos los beneficios y riesgos</a:t>
                </a:r>
              </a:p>
            </xdr:txBody>
          </xdr:sp>
          <xdr:sp macro="" textlink="">
            <xdr:nvSpPr>
              <xdr:cNvPr id="8268" name="Option Button 76" hidden="1">
                <a:extLst>
                  <a:ext uri="{63B3BB69-23CF-44E3-9099-C40C66FF867C}">
                    <a14:compatExt spid="_x0000_s8268"/>
                  </a:ext>
                </a:extLst>
              </xdr:cNvPr>
              <xdr:cNvSpPr/>
            </xdr:nvSpPr>
            <xdr:spPr bwMode="auto">
              <a:xfrm>
                <a:off x="546965" y="17393210"/>
                <a:ext cx="2410536"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Solo aquellos con prioridades potenciales:</a:t>
                </a:r>
              </a:p>
            </xdr:txBody>
          </xdr:sp>
          <xdr:sp macro="" textlink="">
            <xdr:nvSpPr>
              <xdr:cNvPr id="8269" name="Label 77" hidden="1">
                <a:extLst>
                  <a:ext uri="{63B3BB69-23CF-44E3-9099-C40C66FF867C}">
                    <a14:compatExt spid="_x0000_s8269"/>
                  </a:ext>
                </a:extLst>
              </xdr:cNvPr>
              <xdr:cNvSpPr/>
            </xdr:nvSpPr>
            <xdr:spPr bwMode="auto">
              <a:xfrm>
                <a:off x="3000643" y="17459885"/>
                <a:ext cx="2274185" cy="295275"/>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Beneficios: probabilidad media / impacto alto</a:t>
                </a:r>
              </a:p>
              <a:p>
                <a:pPr algn="l" rtl="0">
                  <a:defRPr sz="1000"/>
                </a:pPr>
                <a:r>
                  <a:rPr lang="en-GB" sz="800" b="0" i="0" u="none" strike="noStrike" baseline="0">
                    <a:solidFill>
                      <a:srgbClr val="000000"/>
                    </a:solidFill>
                    <a:latin typeface="Tahoma"/>
                    <a:ea typeface="Tahoma"/>
                    <a:cs typeface="Tahoma"/>
                  </a:rPr>
                  <a:t>Riesgos: probabilidad alta / impacto alto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28575</xdr:colOff>
          <xdr:row>90</xdr:row>
          <xdr:rowOff>0</xdr:rowOff>
        </xdr:from>
        <xdr:to>
          <xdr:col>3</xdr:col>
          <xdr:colOff>1485900</xdr:colOff>
          <xdr:row>90</xdr:row>
          <xdr:rowOff>447675</xdr:rowOff>
        </xdr:to>
        <xdr:sp macro="" textlink="">
          <xdr:nvSpPr>
            <xdr:cNvPr id="8278" name="Button 86" hidden="1">
              <a:extLst>
                <a:ext uri="{63B3BB69-23CF-44E3-9099-C40C66FF867C}">
                  <a14:compatExt spid="_x0000_s827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189</xdr:row>
          <xdr:rowOff>247650</xdr:rowOff>
        </xdr:from>
        <xdr:to>
          <xdr:col>3</xdr:col>
          <xdr:colOff>1457325</xdr:colOff>
          <xdr:row>191</xdr:row>
          <xdr:rowOff>0</xdr:rowOff>
        </xdr:to>
        <xdr:sp macro="" textlink="">
          <xdr:nvSpPr>
            <xdr:cNvPr id="8279" name="Button 87" hidden="1">
              <a:extLst>
                <a:ext uri="{63B3BB69-23CF-44E3-9099-C40C66FF867C}">
                  <a14:compatExt spid="_x0000_s827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287</xdr:row>
          <xdr:rowOff>238125</xdr:rowOff>
        </xdr:from>
        <xdr:to>
          <xdr:col>3</xdr:col>
          <xdr:colOff>1457325</xdr:colOff>
          <xdr:row>288</xdr:row>
          <xdr:rowOff>180975</xdr:rowOff>
        </xdr:to>
        <xdr:sp macro="" textlink="">
          <xdr:nvSpPr>
            <xdr:cNvPr id="8280" name="Button 88" hidden="1">
              <a:extLst>
                <a:ext uri="{63B3BB69-23CF-44E3-9099-C40C66FF867C}">
                  <a14:compatExt spid="_x0000_s828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377</xdr:row>
          <xdr:rowOff>247650</xdr:rowOff>
        </xdr:from>
        <xdr:to>
          <xdr:col>3</xdr:col>
          <xdr:colOff>1476375</xdr:colOff>
          <xdr:row>379</xdr:row>
          <xdr:rowOff>0</xdr:rowOff>
        </xdr:to>
        <xdr:sp macro="" textlink="">
          <xdr:nvSpPr>
            <xdr:cNvPr id="8281" name="Button 89" hidden="1">
              <a:extLst>
                <a:ext uri="{63B3BB69-23CF-44E3-9099-C40C66FF867C}">
                  <a14:compatExt spid="_x0000_s828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491</xdr:row>
          <xdr:rowOff>247650</xdr:rowOff>
        </xdr:from>
        <xdr:to>
          <xdr:col>3</xdr:col>
          <xdr:colOff>1457325</xdr:colOff>
          <xdr:row>493</xdr:row>
          <xdr:rowOff>0</xdr:rowOff>
        </xdr:to>
        <xdr:sp macro="" textlink="">
          <xdr:nvSpPr>
            <xdr:cNvPr id="8282" name="Button 90" hidden="1">
              <a:extLst>
                <a:ext uri="{63B3BB69-23CF-44E3-9099-C40C66FF867C}">
                  <a14:compatExt spid="_x0000_s828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9525</xdr:colOff>
          <xdr:row>586</xdr:row>
          <xdr:rowOff>247650</xdr:rowOff>
        </xdr:from>
        <xdr:to>
          <xdr:col>3</xdr:col>
          <xdr:colOff>1438275</xdr:colOff>
          <xdr:row>588</xdr:row>
          <xdr:rowOff>0</xdr:rowOff>
        </xdr:to>
        <xdr:sp macro="" textlink="">
          <xdr:nvSpPr>
            <xdr:cNvPr id="8283" name="Button 91" hidden="1">
              <a:extLst>
                <a:ext uri="{63B3BB69-23CF-44E3-9099-C40C66FF867C}">
                  <a14:compatExt spid="_x0000_s828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666</xdr:row>
          <xdr:rowOff>247650</xdr:rowOff>
        </xdr:from>
        <xdr:to>
          <xdr:col>3</xdr:col>
          <xdr:colOff>1524000</xdr:colOff>
          <xdr:row>668</xdr:row>
          <xdr:rowOff>0</xdr:rowOff>
        </xdr:to>
        <xdr:sp macro="" textlink="">
          <xdr:nvSpPr>
            <xdr:cNvPr id="8284" name="Button 92" hidden="1">
              <a:extLst>
                <a:ext uri="{63B3BB69-23CF-44E3-9099-C40C66FF867C}">
                  <a14:compatExt spid="_x0000_s828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xdr:twoCellAnchor>
    <xdr:from>
      <xdr:col>7</xdr:col>
      <xdr:colOff>1219200</xdr:colOff>
      <xdr:row>57</xdr:row>
      <xdr:rowOff>133350</xdr:rowOff>
    </xdr:from>
    <xdr:to>
      <xdr:col>9</xdr:col>
      <xdr:colOff>1201032</xdr:colOff>
      <xdr:row>59</xdr:row>
      <xdr:rowOff>11850</xdr:rowOff>
    </xdr:to>
    <xdr:sp macro="[0]!GoToOutputTable_Module3NotesSafA" textlink="">
      <xdr:nvSpPr>
        <xdr:cNvPr id="95" name="Flowchart: Process 94"/>
        <xdr:cNvSpPr/>
      </xdr:nvSpPr>
      <xdr:spPr>
        <a:xfrm>
          <a:off x="6257925" y="22155150"/>
          <a:ext cx="282980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Ajustar el texto e imprimir las notas de las preguntas guía</a:t>
          </a:r>
        </a:p>
      </xdr:txBody>
    </xdr:sp>
    <xdr:clientData fPrintsWithSheet="0"/>
  </xdr:twoCellAnchor>
  <xdr:twoCellAnchor>
    <xdr:from>
      <xdr:col>7</xdr:col>
      <xdr:colOff>1257300</xdr:colOff>
      <xdr:row>148</xdr:row>
      <xdr:rowOff>85725</xdr:rowOff>
    </xdr:from>
    <xdr:to>
      <xdr:col>9</xdr:col>
      <xdr:colOff>1181981</xdr:colOff>
      <xdr:row>149</xdr:row>
      <xdr:rowOff>30900</xdr:rowOff>
    </xdr:to>
    <xdr:sp macro="[0]!GoToOutputTable_Module3NotesSafB" textlink="">
      <xdr:nvSpPr>
        <xdr:cNvPr id="96" name="Flowchart: Process 95"/>
        <xdr:cNvSpPr/>
      </xdr:nvSpPr>
      <xdr:spPr>
        <a:xfrm>
          <a:off x="6296025" y="48996600"/>
          <a:ext cx="27726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Ajustar el texto e imprimir las notas de las preguntas guía</a:t>
          </a:r>
        </a:p>
      </xdr:txBody>
    </xdr:sp>
    <xdr:clientData fPrintsWithSheet="0"/>
  </xdr:twoCellAnchor>
  <xdr:twoCellAnchor>
    <xdr:from>
      <xdr:col>7</xdr:col>
      <xdr:colOff>1285875</xdr:colOff>
      <xdr:row>253</xdr:row>
      <xdr:rowOff>85725</xdr:rowOff>
    </xdr:from>
    <xdr:to>
      <xdr:col>9</xdr:col>
      <xdr:colOff>1210556</xdr:colOff>
      <xdr:row>254</xdr:row>
      <xdr:rowOff>30900</xdr:rowOff>
    </xdr:to>
    <xdr:sp macro="[0]!GoToOutputTable_Module3NotesSafC" textlink="">
      <xdr:nvSpPr>
        <xdr:cNvPr id="97" name="Flowchart: Process 96"/>
        <xdr:cNvSpPr/>
      </xdr:nvSpPr>
      <xdr:spPr>
        <a:xfrm>
          <a:off x="6343650" y="80038575"/>
          <a:ext cx="27726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Ajustar el texto e imprimir las notas de las preguntas guía</a:t>
          </a:r>
        </a:p>
      </xdr:txBody>
    </xdr:sp>
    <xdr:clientData fPrintsWithSheet="0"/>
  </xdr:twoCellAnchor>
  <xdr:twoCellAnchor>
    <xdr:from>
      <xdr:col>7</xdr:col>
      <xdr:colOff>1238250</xdr:colOff>
      <xdr:row>339</xdr:row>
      <xdr:rowOff>85725</xdr:rowOff>
    </xdr:from>
    <xdr:to>
      <xdr:col>9</xdr:col>
      <xdr:colOff>1162931</xdr:colOff>
      <xdr:row>340</xdr:row>
      <xdr:rowOff>30900</xdr:rowOff>
    </xdr:to>
    <xdr:sp macro="[0]!GoToOutputTable_Module3NotesSafD" textlink="">
      <xdr:nvSpPr>
        <xdr:cNvPr id="98" name="Flowchart: Process 97"/>
        <xdr:cNvSpPr/>
      </xdr:nvSpPr>
      <xdr:spPr>
        <a:xfrm>
          <a:off x="6276975" y="104565450"/>
          <a:ext cx="27726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Ajustar el texto e imprimir las notas de las preguntas guía</a:t>
          </a:r>
        </a:p>
      </xdr:txBody>
    </xdr:sp>
    <xdr:clientData fPrintsWithSheet="0"/>
  </xdr:twoCellAnchor>
  <xdr:twoCellAnchor>
    <xdr:from>
      <xdr:col>7</xdr:col>
      <xdr:colOff>1257300</xdr:colOff>
      <xdr:row>447</xdr:row>
      <xdr:rowOff>76200</xdr:rowOff>
    </xdr:from>
    <xdr:to>
      <xdr:col>9</xdr:col>
      <xdr:colOff>1201031</xdr:colOff>
      <xdr:row>448</xdr:row>
      <xdr:rowOff>21375</xdr:rowOff>
    </xdr:to>
    <xdr:sp macro="[0]!GoToOutputTable_Module3NotesSafE" textlink="">
      <xdr:nvSpPr>
        <xdr:cNvPr id="99" name="Flowchart: Process 98"/>
        <xdr:cNvSpPr/>
      </xdr:nvSpPr>
      <xdr:spPr>
        <a:xfrm>
          <a:off x="6296025" y="139255500"/>
          <a:ext cx="279170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Ajustar el texto e imprimir las notas de las preguntas guía</a:t>
          </a:r>
        </a:p>
      </xdr:txBody>
    </xdr:sp>
    <xdr:clientData fPrintsWithSheet="0"/>
  </xdr:twoCellAnchor>
  <xdr:twoCellAnchor>
    <xdr:from>
      <xdr:col>7</xdr:col>
      <xdr:colOff>1304925</xdr:colOff>
      <xdr:row>556</xdr:row>
      <xdr:rowOff>95250</xdr:rowOff>
    </xdr:from>
    <xdr:to>
      <xdr:col>9</xdr:col>
      <xdr:colOff>1220081</xdr:colOff>
      <xdr:row>557</xdr:row>
      <xdr:rowOff>40425</xdr:rowOff>
    </xdr:to>
    <xdr:sp macro="[0]!GoToOutputTable_Module3NotesSafF" textlink="">
      <xdr:nvSpPr>
        <xdr:cNvPr id="100" name="Flowchart: Process 99"/>
        <xdr:cNvSpPr/>
      </xdr:nvSpPr>
      <xdr:spPr>
        <a:xfrm>
          <a:off x="6343650" y="167811450"/>
          <a:ext cx="276313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Ajustar el texto e imprimir las notas de las preguntas guía</a:t>
          </a:r>
        </a:p>
      </xdr:txBody>
    </xdr:sp>
    <xdr:clientData fPrintsWithSheet="0"/>
  </xdr:twoCellAnchor>
  <xdr:twoCellAnchor>
    <xdr:from>
      <xdr:col>7</xdr:col>
      <xdr:colOff>1304925</xdr:colOff>
      <xdr:row>634</xdr:row>
      <xdr:rowOff>76200</xdr:rowOff>
    </xdr:from>
    <xdr:to>
      <xdr:col>9</xdr:col>
      <xdr:colOff>1220081</xdr:colOff>
      <xdr:row>635</xdr:row>
      <xdr:rowOff>21375</xdr:rowOff>
    </xdr:to>
    <xdr:sp macro="[0]!GoToOutputTable_Module3NotesSafG" textlink="">
      <xdr:nvSpPr>
        <xdr:cNvPr id="101" name="Flowchart: Process 100"/>
        <xdr:cNvSpPr/>
      </xdr:nvSpPr>
      <xdr:spPr>
        <a:xfrm>
          <a:off x="6343650" y="185308875"/>
          <a:ext cx="276313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Ajustar el texto e imprimir las notas de las preguntas guía</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4</xdr:col>
      <xdr:colOff>238125</xdr:colOff>
      <xdr:row>34</xdr:row>
      <xdr:rowOff>133350</xdr:rowOff>
    </xdr:from>
    <xdr:to>
      <xdr:col>6</xdr:col>
      <xdr:colOff>1409699</xdr:colOff>
      <xdr:row>35</xdr:row>
      <xdr:rowOff>392850</xdr:rowOff>
    </xdr:to>
    <xdr:sp macro="[0]!Table1_OutputPrintBox_Click" textlink="">
      <xdr:nvSpPr>
        <xdr:cNvPr id="2" name="Flowchart: Process 1"/>
        <xdr:cNvSpPr/>
      </xdr:nvSpPr>
      <xdr:spPr>
        <a:xfrm>
          <a:off x="9486900" y="13230225"/>
          <a:ext cx="1657349"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Tabla de Resultados</a:t>
          </a:r>
        </a:p>
      </xdr:txBody>
    </xdr:sp>
    <xdr:clientData fPrintsWithSheet="0"/>
  </xdr:twoCellAnchor>
  <xdr:twoCellAnchor>
    <xdr:from>
      <xdr:col>6</xdr:col>
      <xdr:colOff>1624013</xdr:colOff>
      <xdr:row>34</xdr:row>
      <xdr:rowOff>133350</xdr:rowOff>
    </xdr:from>
    <xdr:to>
      <xdr:col>6</xdr:col>
      <xdr:colOff>2920013</xdr:colOff>
      <xdr:row>35</xdr:row>
      <xdr:rowOff>392850</xdr:rowOff>
    </xdr:to>
    <xdr:sp macro="[0]!Module1_Table1" textlink="">
      <xdr:nvSpPr>
        <xdr:cNvPr id="5" name="Flowchart: Process 4"/>
        <xdr:cNvSpPr/>
      </xdr:nvSpPr>
      <xdr:spPr>
        <a:xfrm>
          <a:off x="11358563" y="13487400"/>
          <a:ext cx="12960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1</a:t>
          </a:r>
        </a:p>
      </xdr:txBody>
    </xdr:sp>
    <xdr:clientData fPrintsWithSheet="0"/>
  </xdr:twoCellAnchor>
  <xdr:twoCellAnchor>
    <xdr:from>
      <xdr:col>6</xdr:col>
      <xdr:colOff>3114675</xdr:colOff>
      <xdr:row>34</xdr:row>
      <xdr:rowOff>133350</xdr:rowOff>
    </xdr:from>
    <xdr:to>
      <xdr:col>7</xdr:col>
      <xdr:colOff>229200</xdr:colOff>
      <xdr:row>35</xdr:row>
      <xdr:rowOff>392850</xdr:rowOff>
    </xdr:to>
    <xdr:sp macro="[0]!Module33.Module2" textlink="">
      <xdr:nvSpPr>
        <xdr:cNvPr id="6" name="Flowchart: Process 5"/>
        <xdr:cNvSpPr/>
      </xdr:nvSpPr>
      <xdr:spPr>
        <a:xfrm>
          <a:off x="12849225" y="13230225"/>
          <a:ext cx="12960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2</a:t>
          </a:r>
        </a:p>
      </xdr:txBody>
    </xdr:sp>
    <xdr:clientData fPrintsWithSheet="0"/>
  </xdr:twoCellAnchor>
  <xdr:twoCellAnchor>
    <xdr:from>
      <xdr:col>26</xdr:col>
      <xdr:colOff>47625</xdr:colOff>
      <xdr:row>460</xdr:row>
      <xdr:rowOff>150283</xdr:rowOff>
    </xdr:from>
    <xdr:to>
      <xdr:col>27</xdr:col>
      <xdr:colOff>1329090</xdr:colOff>
      <xdr:row>460</xdr:row>
      <xdr:rowOff>596050</xdr:rowOff>
    </xdr:to>
    <xdr:sp macro="[0]!Table3_OutputPrintBox_Click" textlink="">
      <xdr:nvSpPr>
        <xdr:cNvPr id="90" name="Flowchart: Process 89"/>
        <xdr:cNvSpPr/>
      </xdr:nvSpPr>
      <xdr:spPr>
        <a:xfrm>
          <a:off x="33366075" y="124784908"/>
          <a:ext cx="185296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31</xdr:col>
      <xdr:colOff>685800</xdr:colOff>
      <xdr:row>460</xdr:row>
      <xdr:rowOff>150283</xdr:rowOff>
    </xdr:from>
    <xdr:to>
      <xdr:col>32</xdr:col>
      <xdr:colOff>455387</xdr:colOff>
      <xdr:row>460</xdr:row>
      <xdr:rowOff>895350</xdr:rowOff>
    </xdr:to>
    <xdr:sp macro="[0]!Module33.Module3" textlink="">
      <xdr:nvSpPr>
        <xdr:cNvPr id="91" name="Flowchart: Process 90"/>
        <xdr:cNvSpPr/>
      </xdr:nvSpPr>
      <xdr:spPr>
        <a:xfrm flipH="1">
          <a:off x="39747825" y="124784908"/>
          <a:ext cx="1169762" cy="7450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3</a:t>
          </a:r>
        </a:p>
      </xdr:txBody>
    </xdr:sp>
    <xdr:clientData fPrintsWithSheet="0"/>
  </xdr:twoCellAnchor>
  <xdr:twoCellAnchor>
    <xdr:from>
      <xdr:col>29</xdr:col>
      <xdr:colOff>76200</xdr:colOff>
      <xdr:row>460</xdr:row>
      <xdr:rowOff>150283</xdr:rowOff>
    </xdr:from>
    <xdr:to>
      <xdr:col>30</xdr:col>
      <xdr:colOff>476250</xdr:colOff>
      <xdr:row>460</xdr:row>
      <xdr:rowOff>596050</xdr:rowOff>
    </xdr:to>
    <xdr:sp macro="[0]!Module3SafeguardA" textlink="">
      <xdr:nvSpPr>
        <xdr:cNvPr id="92" name="Flowchart: Process 91"/>
        <xdr:cNvSpPr/>
      </xdr:nvSpPr>
      <xdr:spPr>
        <a:xfrm>
          <a:off x="36623625" y="124784908"/>
          <a:ext cx="164782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(a) </a:t>
          </a:r>
        </a:p>
      </xdr:txBody>
    </xdr:sp>
    <xdr:clientData fPrintsWithSheet="0"/>
  </xdr:twoCellAnchor>
  <xdr:twoCellAnchor>
    <xdr:from>
      <xdr:col>30</xdr:col>
      <xdr:colOff>558389</xdr:colOff>
      <xdr:row>460</xdr:row>
      <xdr:rowOff>150283</xdr:rowOff>
    </xdr:from>
    <xdr:to>
      <xdr:col>31</xdr:col>
      <xdr:colOff>561976</xdr:colOff>
      <xdr:row>460</xdr:row>
      <xdr:rowOff>866775</xdr:rowOff>
    </xdr:to>
    <xdr:sp macro="[0]!Module3SafeguardB" textlink="">
      <xdr:nvSpPr>
        <xdr:cNvPr id="93" name="Flowchart: Process 92"/>
        <xdr:cNvSpPr/>
      </xdr:nvSpPr>
      <xdr:spPr>
        <a:xfrm>
          <a:off x="38353589" y="124784908"/>
          <a:ext cx="1270412" cy="716492"/>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3, Salvaguarda (b) </a:t>
          </a:r>
        </a:p>
      </xdr:txBody>
    </xdr:sp>
    <xdr:clientData fPrintsWithSheet="0"/>
  </xdr:twoCellAnchor>
  <xdr:twoCellAnchor>
    <xdr:from>
      <xdr:col>26</xdr:col>
      <xdr:colOff>47625</xdr:colOff>
      <xdr:row>522</xdr:row>
      <xdr:rowOff>134408</xdr:rowOff>
    </xdr:from>
    <xdr:to>
      <xdr:col>27</xdr:col>
      <xdr:colOff>1257300</xdr:colOff>
      <xdr:row>522</xdr:row>
      <xdr:rowOff>584408</xdr:rowOff>
    </xdr:to>
    <xdr:sp macro="[0]!Table3_OutputPrintBox_Click" textlink="">
      <xdr:nvSpPr>
        <xdr:cNvPr id="98" name="Flowchart: Process 97"/>
        <xdr:cNvSpPr/>
      </xdr:nvSpPr>
      <xdr:spPr>
        <a:xfrm>
          <a:off x="33366075" y="142733183"/>
          <a:ext cx="17811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31</xdr:col>
      <xdr:colOff>761997</xdr:colOff>
      <xdr:row>522</xdr:row>
      <xdr:rowOff>134407</xdr:rowOff>
    </xdr:from>
    <xdr:to>
      <xdr:col>32</xdr:col>
      <xdr:colOff>517825</xdr:colOff>
      <xdr:row>522</xdr:row>
      <xdr:rowOff>857250</xdr:rowOff>
    </xdr:to>
    <xdr:sp macro="[0]!Module33.Module3" textlink="">
      <xdr:nvSpPr>
        <xdr:cNvPr id="99" name="Flowchart: Process 98"/>
        <xdr:cNvSpPr/>
      </xdr:nvSpPr>
      <xdr:spPr>
        <a:xfrm flipH="1">
          <a:off x="40024047" y="142390282"/>
          <a:ext cx="1156003" cy="722843"/>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3</a:t>
          </a:r>
        </a:p>
      </xdr:txBody>
    </xdr:sp>
    <xdr:clientData fPrintsWithSheet="0"/>
  </xdr:twoCellAnchor>
  <xdr:twoCellAnchor>
    <xdr:from>
      <xdr:col>28</xdr:col>
      <xdr:colOff>219075</xdr:colOff>
      <xdr:row>522</xdr:row>
      <xdr:rowOff>134408</xdr:rowOff>
    </xdr:from>
    <xdr:to>
      <xdr:col>30</xdr:col>
      <xdr:colOff>342900</xdr:colOff>
      <xdr:row>522</xdr:row>
      <xdr:rowOff>584408</xdr:rowOff>
    </xdr:to>
    <xdr:sp macro="[0]!Module3SafeguardB" textlink="">
      <xdr:nvSpPr>
        <xdr:cNvPr id="100" name="Flowchart: Process 99"/>
        <xdr:cNvSpPr/>
      </xdr:nvSpPr>
      <xdr:spPr>
        <a:xfrm>
          <a:off x="36471225" y="142733183"/>
          <a:ext cx="16668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(b) </a:t>
          </a:r>
        </a:p>
      </xdr:txBody>
    </xdr:sp>
    <xdr:clientData fPrintsWithSheet="0"/>
  </xdr:twoCellAnchor>
  <xdr:twoCellAnchor>
    <xdr:from>
      <xdr:col>30</xdr:col>
      <xdr:colOff>466726</xdr:colOff>
      <xdr:row>522</xdr:row>
      <xdr:rowOff>134407</xdr:rowOff>
    </xdr:from>
    <xdr:to>
      <xdr:col>31</xdr:col>
      <xdr:colOff>628651</xdr:colOff>
      <xdr:row>522</xdr:row>
      <xdr:rowOff>866774</xdr:rowOff>
    </xdr:to>
    <xdr:sp macro="[0]!Module3SafeguardC" textlink="">
      <xdr:nvSpPr>
        <xdr:cNvPr id="101" name="Flowchart: Process 100"/>
        <xdr:cNvSpPr/>
      </xdr:nvSpPr>
      <xdr:spPr>
        <a:xfrm>
          <a:off x="38261926" y="142733182"/>
          <a:ext cx="1428750" cy="7323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3, Salvaguarda (c) </a:t>
          </a:r>
        </a:p>
      </xdr:txBody>
    </xdr:sp>
    <xdr:clientData fPrintsWithSheet="0"/>
  </xdr:twoCellAnchor>
  <xdr:twoCellAnchor>
    <xdr:from>
      <xdr:col>26</xdr:col>
      <xdr:colOff>76201</xdr:colOff>
      <xdr:row>573</xdr:row>
      <xdr:rowOff>83344</xdr:rowOff>
    </xdr:from>
    <xdr:to>
      <xdr:col>27</xdr:col>
      <xdr:colOff>1247775</xdr:colOff>
      <xdr:row>573</xdr:row>
      <xdr:rowOff>533344</xdr:rowOff>
    </xdr:to>
    <xdr:sp macro="[0]!Table3_OutputPrintBox_Click" textlink="">
      <xdr:nvSpPr>
        <xdr:cNvPr id="106" name="Flowchart: Process 105"/>
        <xdr:cNvSpPr/>
      </xdr:nvSpPr>
      <xdr:spPr>
        <a:xfrm>
          <a:off x="33394651" y="159341344"/>
          <a:ext cx="174307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31</xdr:col>
      <xdr:colOff>685800</xdr:colOff>
      <xdr:row>573</xdr:row>
      <xdr:rowOff>83343</xdr:rowOff>
    </xdr:from>
    <xdr:to>
      <xdr:col>32</xdr:col>
      <xdr:colOff>542611</xdr:colOff>
      <xdr:row>573</xdr:row>
      <xdr:rowOff>762000</xdr:rowOff>
    </xdr:to>
    <xdr:sp macro="[0]!Module33.Module3" textlink="">
      <xdr:nvSpPr>
        <xdr:cNvPr id="107" name="Flowchart: Process 106"/>
        <xdr:cNvSpPr/>
      </xdr:nvSpPr>
      <xdr:spPr>
        <a:xfrm flipH="1">
          <a:off x="39947850" y="159322293"/>
          <a:ext cx="1256986" cy="67865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3</a:t>
          </a:r>
        </a:p>
      </xdr:txBody>
    </xdr:sp>
    <xdr:clientData fPrintsWithSheet="0"/>
  </xdr:twoCellAnchor>
  <xdr:twoCellAnchor>
    <xdr:from>
      <xdr:col>28</xdr:col>
      <xdr:colOff>209551</xdr:colOff>
      <xdr:row>573</xdr:row>
      <xdr:rowOff>83344</xdr:rowOff>
    </xdr:from>
    <xdr:to>
      <xdr:col>30</xdr:col>
      <xdr:colOff>361951</xdr:colOff>
      <xdr:row>573</xdr:row>
      <xdr:rowOff>533344</xdr:rowOff>
    </xdr:to>
    <xdr:sp macro="[0]!Module3SafeguardC" textlink="">
      <xdr:nvSpPr>
        <xdr:cNvPr id="108" name="Flowchart: Process 107"/>
        <xdr:cNvSpPr/>
      </xdr:nvSpPr>
      <xdr:spPr>
        <a:xfrm>
          <a:off x="36623626" y="159322294"/>
          <a:ext cx="17335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(c) </a:t>
          </a:r>
        </a:p>
      </xdr:txBody>
    </xdr:sp>
    <xdr:clientData fPrintsWithSheet="0"/>
  </xdr:twoCellAnchor>
  <xdr:twoCellAnchor>
    <xdr:from>
      <xdr:col>30</xdr:col>
      <xdr:colOff>466726</xdr:colOff>
      <xdr:row>573</xdr:row>
      <xdr:rowOff>83344</xdr:rowOff>
    </xdr:from>
    <xdr:to>
      <xdr:col>31</xdr:col>
      <xdr:colOff>495300</xdr:colOff>
      <xdr:row>573</xdr:row>
      <xdr:rowOff>762000</xdr:rowOff>
    </xdr:to>
    <xdr:sp macro="[0]!Module3SafeguardD" textlink="">
      <xdr:nvSpPr>
        <xdr:cNvPr id="109" name="Flowchart: Process 108"/>
        <xdr:cNvSpPr/>
      </xdr:nvSpPr>
      <xdr:spPr>
        <a:xfrm>
          <a:off x="38261926" y="159341344"/>
          <a:ext cx="1295399" cy="678656"/>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3, Salvaguarda (d) </a:t>
          </a:r>
        </a:p>
      </xdr:txBody>
    </xdr:sp>
    <xdr:clientData fPrintsWithSheet="0"/>
  </xdr:twoCellAnchor>
  <xdr:twoCellAnchor>
    <xdr:from>
      <xdr:col>26</xdr:col>
      <xdr:colOff>38101</xdr:colOff>
      <xdr:row>625</xdr:row>
      <xdr:rowOff>95250</xdr:rowOff>
    </xdr:from>
    <xdr:to>
      <xdr:col>27</xdr:col>
      <xdr:colOff>1209675</xdr:colOff>
      <xdr:row>625</xdr:row>
      <xdr:rowOff>545250</xdr:rowOff>
    </xdr:to>
    <xdr:sp macro="[0]!Table3_OutputPrintBox_Click" textlink="">
      <xdr:nvSpPr>
        <xdr:cNvPr id="110" name="Flowchart: Process 109"/>
        <xdr:cNvSpPr/>
      </xdr:nvSpPr>
      <xdr:spPr>
        <a:xfrm>
          <a:off x="33356551" y="176441100"/>
          <a:ext cx="174307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31</xdr:col>
      <xdr:colOff>609600</xdr:colOff>
      <xdr:row>625</xdr:row>
      <xdr:rowOff>95249</xdr:rowOff>
    </xdr:from>
    <xdr:to>
      <xdr:col>32</xdr:col>
      <xdr:colOff>533400</xdr:colOff>
      <xdr:row>625</xdr:row>
      <xdr:rowOff>762000</xdr:rowOff>
    </xdr:to>
    <xdr:sp macro="[0]!Module33.Module3" textlink="">
      <xdr:nvSpPr>
        <xdr:cNvPr id="111" name="Flowchart: Process 110"/>
        <xdr:cNvSpPr/>
      </xdr:nvSpPr>
      <xdr:spPr>
        <a:xfrm flipH="1">
          <a:off x="39671625" y="176441099"/>
          <a:ext cx="1323975" cy="666751"/>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3</a:t>
          </a:r>
        </a:p>
      </xdr:txBody>
    </xdr:sp>
    <xdr:clientData fPrintsWithSheet="0"/>
  </xdr:twoCellAnchor>
  <xdr:twoCellAnchor>
    <xdr:from>
      <xdr:col>28</xdr:col>
      <xdr:colOff>200026</xdr:colOff>
      <xdr:row>625</xdr:row>
      <xdr:rowOff>95250</xdr:rowOff>
    </xdr:from>
    <xdr:to>
      <xdr:col>30</xdr:col>
      <xdr:colOff>352426</xdr:colOff>
      <xdr:row>625</xdr:row>
      <xdr:rowOff>545250</xdr:rowOff>
    </xdr:to>
    <xdr:sp macro="[0]!Module3SafeguardD" textlink="">
      <xdr:nvSpPr>
        <xdr:cNvPr id="112" name="Flowchart: Process 111"/>
        <xdr:cNvSpPr/>
      </xdr:nvSpPr>
      <xdr:spPr>
        <a:xfrm>
          <a:off x="36452176" y="176441100"/>
          <a:ext cx="16954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(d) </a:t>
          </a:r>
        </a:p>
      </xdr:txBody>
    </xdr:sp>
    <xdr:clientData fPrintsWithSheet="0"/>
  </xdr:twoCellAnchor>
  <xdr:twoCellAnchor>
    <xdr:from>
      <xdr:col>30</xdr:col>
      <xdr:colOff>457200</xdr:colOff>
      <xdr:row>625</xdr:row>
      <xdr:rowOff>95250</xdr:rowOff>
    </xdr:from>
    <xdr:to>
      <xdr:col>31</xdr:col>
      <xdr:colOff>485775</xdr:colOff>
      <xdr:row>625</xdr:row>
      <xdr:rowOff>781050</xdr:rowOff>
    </xdr:to>
    <xdr:sp macro="[0]!Module3SafeguardE" textlink="">
      <xdr:nvSpPr>
        <xdr:cNvPr id="113" name="Flowchart: Process 112"/>
        <xdr:cNvSpPr/>
      </xdr:nvSpPr>
      <xdr:spPr>
        <a:xfrm>
          <a:off x="38252400" y="176441100"/>
          <a:ext cx="1295400" cy="6858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3, Salvaguarda (e) </a:t>
          </a:r>
        </a:p>
      </xdr:txBody>
    </xdr:sp>
    <xdr:clientData fPrintsWithSheet="0"/>
  </xdr:twoCellAnchor>
  <xdr:twoCellAnchor>
    <xdr:from>
      <xdr:col>26</xdr:col>
      <xdr:colOff>28575</xdr:colOff>
      <xdr:row>679</xdr:row>
      <xdr:rowOff>95250</xdr:rowOff>
    </xdr:from>
    <xdr:to>
      <xdr:col>27</xdr:col>
      <xdr:colOff>1238250</xdr:colOff>
      <xdr:row>679</xdr:row>
      <xdr:rowOff>545250</xdr:rowOff>
    </xdr:to>
    <xdr:sp macro="[0]!Table3_OutputPrintBox_Click" textlink="">
      <xdr:nvSpPr>
        <xdr:cNvPr id="114" name="Flowchart: Process 113"/>
        <xdr:cNvSpPr/>
      </xdr:nvSpPr>
      <xdr:spPr>
        <a:xfrm>
          <a:off x="33347025" y="193633725"/>
          <a:ext cx="17811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31</xdr:col>
      <xdr:colOff>723900</xdr:colOff>
      <xdr:row>679</xdr:row>
      <xdr:rowOff>95250</xdr:rowOff>
    </xdr:from>
    <xdr:to>
      <xdr:col>32</xdr:col>
      <xdr:colOff>542925</xdr:colOff>
      <xdr:row>679</xdr:row>
      <xdr:rowOff>809626</xdr:rowOff>
    </xdr:to>
    <xdr:sp macro="[0]!Module33.Module3" textlink="">
      <xdr:nvSpPr>
        <xdr:cNvPr id="115" name="Flowchart: Process 114"/>
        <xdr:cNvSpPr/>
      </xdr:nvSpPr>
      <xdr:spPr>
        <a:xfrm flipH="1">
          <a:off x="39785925" y="193633725"/>
          <a:ext cx="1219200" cy="714376"/>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3</a:t>
          </a:r>
        </a:p>
      </xdr:txBody>
    </xdr:sp>
    <xdr:clientData fPrintsWithSheet="0"/>
  </xdr:twoCellAnchor>
  <xdr:twoCellAnchor>
    <xdr:from>
      <xdr:col>28</xdr:col>
      <xdr:colOff>266700</xdr:colOff>
      <xdr:row>679</xdr:row>
      <xdr:rowOff>95250</xdr:rowOff>
    </xdr:from>
    <xdr:to>
      <xdr:col>30</xdr:col>
      <xdr:colOff>476250</xdr:colOff>
      <xdr:row>679</xdr:row>
      <xdr:rowOff>545250</xdr:rowOff>
    </xdr:to>
    <xdr:sp macro="[0]!Module3SafeguardE" textlink="">
      <xdr:nvSpPr>
        <xdr:cNvPr id="116" name="Flowchart: Process 115"/>
        <xdr:cNvSpPr/>
      </xdr:nvSpPr>
      <xdr:spPr>
        <a:xfrm>
          <a:off x="36518850" y="193633725"/>
          <a:ext cx="17526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(e) </a:t>
          </a:r>
        </a:p>
      </xdr:txBody>
    </xdr:sp>
    <xdr:clientData fPrintsWithSheet="0"/>
  </xdr:twoCellAnchor>
  <xdr:twoCellAnchor>
    <xdr:from>
      <xdr:col>30</xdr:col>
      <xdr:colOff>581319</xdr:colOff>
      <xdr:row>679</xdr:row>
      <xdr:rowOff>95249</xdr:rowOff>
    </xdr:from>
    <xdr:to>
      <xdr:col>31</xdr:col>
      <xdr:colOff>600075</xdr:colOff>
      <xdr:row>679</xdr:row>
      <xdr:rowOff>809624</xdr:rowOff>
    </xdr:to>
    <xdr:sp macro="[0]!Module3SafeguardF" textlink="">
      <xdr:nvSpPr>
        <xdr:cNvPr id="117" name="Flowchart: Process 116"/>
        <xdr:cNvSpPr/>
      </xdr:nvSpPr>
      <xdr:spPr>
        <a:xfrm>
          <a:off x="38376519" y="193633724"/>
          <a:ext cx="1285581" cy="71437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3, Salvaguarda (f) </a:t>
          </a:r>
        </a:p>
      </xdr:txBody>
    </xdr:sp>
    <xdr:clientData fPrintsWithSheet="0"/>
  </xdr:twoCellAnchor>
  <xdr:twoCellAnchor>
    <xdr:from>
      <xdr:col>26</xdr:col>
      <xdr:colOff>19050</xdr:colOff>
      <xdr:row>733</xdr:row>
      <xdr:rowOff>100012</xdr:rowOff>
    </xdr:from>
    <xdr:to>
      <xdr:col>27</xdr:col>
      <xdr:colOff>1219200</xdr:colOff>
      <xdr:row>733</xdr:row>
      <xdr:rowOff>550012</xdr:rowOff>
    </xdr:to>
    <xdr:sp macro="[0]!Table3_OutputPrintBox_Click" textlink="">
      <xdr:nvSpPr>
        <xdr:cNvPr id="118" name="Flowchart: Process 117"/>
        <xdr:cNvSpPr/>
      </xdr:nvSpPr>
      <xdr:spPr>
        <a:xfrm>
          <a:off x="33337500" y="208945162"/>
          <a:ext cx="17716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31</xdr:col>
      <xdr:colOff>762000</xdr:colOff>
      <xdr:row>733</xdr:row>
      <xdr:rowOff>100012</xdr:rowOff>
    </xdr:from>
    <xdr:to>
      <xdr:col>32</xdr:col>
      <xdr:colOff>540231</xdr:colOff>
      <xdr:row>733</xdr:row>
      <xdr:rowOff>819150</xdr:rowOff>
    </xdr:to>
    <xdr:sp macro="[0]!Module33.Module3" textlink="">
      <xdr:nvSpPr>
        <xdr:cNvPr id="119" name="Flowchart: Process 118"/>
        <xdr:cNvSpPr/>
      </xdr:nvSpPr>
      <xdr:spPr>
        <a:xfrm flipH="1">
          <a:off x="40024050" y="210211987"/>
          <a:ext cx="1178406" cy="719138"/>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3</a:t>
          </a:r>
        </a:p>
      </xdr:txBody>
    </xdr:sp>
    <xdr:clientData fPrintsWithSheet="0"/>
  </xdr:twoCellAnchor>
  <xdr:twoCellAnchor>
    <xdr:from>
      <xdr:col>28</xdr:col>
      <xdr:colOff>180976</xdr:colOff>
      <xdr:row>733</xdr:row>
      <xdr:rowOff>100012</xdr:rowOff>
    </xdr:from>
    <xdr:to>
      <xdr:col>30</xdr:col>
      <xdr:colOff>323850</xdr:colOff>
      <xdr:row>733</xdr:row>
      <xdr:rowOff>550012</xdr:rowOff>
    </xdr:to>
    <xdr:sp macro="[0]!Module3SafeguardF" textlink="">
      <xdr:nvSpPr>
        <xdr:cNvPr id="120" name="Flowchart: Process 119"/>
        <xdr:cNvSpPr/>
      </xdr:nvSpPr>
      <xdr:spPr>
        <a:xfrm>
          <a:off x="36433126" y="208945162"/>
          <a:ext cx="168592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(f) </a:t>
          </a:r>
        </a:p>
      </xdr:txBody>
    </xdr:sp>
    <xdr:clientData fPrintsWithSheet="0"/>
  </xdr:twoCellAnchor>
  <xdr:twoCellAnchor>
    <xdr:from>
      <xdr:col>30</xdr:col>
      <xdr:colOff>466726</xdr:colOff>
      <xdr:row>733</xdr:row>
      <xdr:rowOff>100012</xdr:rowOff>
    </xdr:from>
    <xdr:to>
      <xdr:col>31</xdr:col>
      <xdr:colOff>628650</xdr:colOff>
      <xdr:row>733</xdr:row>
      <xdr:rowOff>838200</xdr:rowOff>
    </xdr:to>
    <xdr:sp macro="[0]!Module3SafeguardG" textlink="">
      <xdr:nvSpPr>
        <xdr:cNvPr id="121" name="Flowchart: Process 120"/>
        <xdr:cNvSpPr/>
      </xdr:nvSpPr>
      <xdr:spPr>
        <a:xfrm>
          <a:off x="38261926" y="208945162"/>
          <a:ext cx="1428749" cy="738188"/>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3, Salvaguarda (g) </a:t>
          </a:r>
        </a:p>
      </xdr:txBody>
    </xdr:sp>
    <xdr:clientData fPrintsWithSheet="0"/>
  </xdr:twoCellAnchor>
  <xdr:twoCellAnchor>
    <xdr:from>
      <xdr:col>26</xdr:col>
      <xdr:colOff>57150</xdr:colOff>
      <xdr:row>777</xdr:row>
      <xdr:rowOff>97631</xdr:rowOff>
    </xdr:from>
    <xdr:to>
      <xdr:col>27</xdr:col>
      <xdr:colOff>1266294</xdr:colOff>
      <xdr:row>777</xdr:row>
      <xdr:rowOff>547631</xdr:rowOff>
    </xdr:to>
    <xdr:sp macro="[0]!Table3_OutputPrintBox_Click" textlink="">
      <xdr:nvSpPr>
        <xdr:cNvPr id="122" name="Flowchart: Process 121"/>
        <xdr:cNvSpPr/>
      </xdr:nvSpPr>
      <xdr:spPr>
        <a:xfrm>
          <a:off x="33375600" y="221010956"/>
          <a:ext cx="178064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31</xdr:col>
      <xdr:colOff>729368</xdr:colOff>
      <xdr:row>777</xdr:row>
      <xdr:rowOff>97631</xdr:rowOff>
    </xdr:from>
    <xdr:to>
      <xdr:col>32</xdr:col>
      <xdr:colOff>578329</xdr:colOff>
      <xdr:row>777</xdr:row>
      <xdr:rowOff>790575</xdr:rowOff>
    </xdr:to>
    <xdr:sp macro="[0]!Module33.Module3" textlink="">
      <xdr:nvSpPr>
        <xdr:cNvPr id="123" name="Flowchart: Process 122"/>
        <xdr:cNvSpPr/>
      </xdr:nvSpPr>
      <xdr:spPr>
        <a:xfrm flipH="1">
          <a:off x="39991418" y="222439706"/>
          <a:ext cx="1249136" cy="692944"/>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3</a:t>
          </a:r>
        </a:p>
      </xdr:txBody>
    </xdr:sp>
    <xdr:clientData fPrintsWithSheet="0"/>
  </xdr:twoCellAnchor>
  <xdr:twoCellAnchor>
    <xdr:from>
      <xdr:col>29</xdr:col>
      <xdr:colOff>9526</xdr:colOff>
      <xdr:row>777</xdr:row>
      <xdr:rowOff>97631</xdr:rowOff>
    </xdr:from>
    <xdr:to>
      <xdr:col>30</xdr:col>
      <xdr:colOff>428625</xdr:colOff>
      <xdr:row>777</xdr:row>
      <xdr:rowOff>547631</xdr:rowOff>
    </xdr:to>
    <xdr:sp macro="[0]!Module3SafeguardG" textlink="">
      <xdr:nvSpPr>
        <xdr:cNvPr id="124" name="Flowchart: Process 123"/>
        <xdr:cNvSpPr/>
      </xdr:nvSpPr>
      <xdr:spPr>
        <a:xfrm>
          <a:off x="36556951" y="221010956"/>
          <a:ext cx="166687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(g) </a:t>
          </a:r>
        </a:p>
      </xdr:txBody>
    </xdr:sp>
    <xdr:clientData fPrintsWithSheet="0"/>
  </xdr:twoCellAnchor>
  <xdr:twoCellAnchor>
    <xdr:from>
      <xdr:col>15</xdr:col>
      <xdr:colOff>200026</xdr:colOff>
      <xdr:row>75</xdr:row>
      <xdr:rowOff>9525</xdr:rowOff>
    </xdr:from>
    <xdr:to>
      <xdr:col>16</xdr:col>
      <xdr:colOff>813858</xdr:colOff>
      <xdr:row>77</xdr:row>
      <xdr:rowOff>78525</xdr:rowOff>
    </xdr:to>
    <xdr:sp macro="[0]!Table2_OutputPrintBox_Click" textlink="">
      <xdr:nvSpPr>
        <xdr:cNvPr id="130" name="Flowchart: Process 129"/>
        <xdr:cNvSpPr/>
      </xdr:nvSpPr>
      <xdr:spPr>
        <a:xfrm>
          <a:off x="21259801" y="23269575"/>
          <a:ext cx="166158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18</xdr:col>
      <xdr:colOff>1371600</xdr:colOff>
      <xdr:row>75</xdr:row>
      <xdr:rowOff>9525</xdr:rowOff>
    </xdr:from>
    <xdr:to>
      <xdr:col>18</xdr:col>
      <xdr:colOff>2521430</xdr:colOff>
      <xdr:row>77</xdr:row>
      <xdr:rowOff>78525</xdr:rowOff>
    </xdr:to>
    <xdr:sp macro="[0]!Module33.Module2" textlink="">
      <xdr:nvSpPr>
        <xdr:cNvPr id="131" name="Flowchart: Process 130"/>
        <xdr:cNvSpPr/>
      </xdr:nvSpPr>
      <xdr:spPr>
        <a:xfrm flipH="1">
          <a:off x="27108150" y="23441025"/>
          <a:ext cx="114983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2</a:t>
          </a:r>
        </a:p>
      </xdr:txBody>
    </xdr:sp>
    <xdr:clientData fPrintsWithSheet="0"/>
  </xdr:twoCellAnchor>
  <xdr:twoCellAnchor>
    <xdr:from>
      <xdr:col>16</xdr:col>
      <xdr:colOff>952500</xdr:colOff>
      <xdr:row>75</xdr:row>
      <xdr:rowOff>9525</xdr:rowOff>
    </xdr:from>
    <xdr:to>
      <xdr:col>16</xdr:col>
      <xdr:colOff>2624019</xdr:colOff>
      <xdr:row>77</xdr:row>
      <xdr:rowOff>78525</xdr:rowOff>
    </xdr:to>
    <xdr:sp macro="[0]!Module2SafeguardA" textlink="">
      <xdr:nvSpPr>
        <xdr:cNvPr id="132" name="Flowchart: Process 131"/>
        <xdr:cNvSpPr/>
      </xdr:nvSpPr>
      <xdr:spPr>
        <a:xfrm>
          <a:off x="23012400" y="23441025"/>
          <a:ext cx="1671519"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(a) </a:t>
          </a:r>
        </a:p>
      </xdr:txBody>
    </xdr:sp>
    <xdr:clientData fPrintsWithSheet="0"/>
  </xdr:twoCellAnchor>
  <xdr:twoCellAnchor>
    <xdr:from>
      <xdr:col>16</xdr:col>
      <xdr:colOff>2752724</xdr:colOff>
      <xdr:row>75</xdr:row>
      <xdr:rowOff>9525</xdr:rowOff>
    </xdr:from>
    <xdr:to>
      <xdr:col>18</xdr:col>
      <xdr:colOff>1247775</xdr:colOff>
      <xdr:row>77</xdr:row>
      <xdr:rowOff>78525</xdr:rowOff>
    </xdr:to>
    <xdr:sp macro="[0]!Module2SafeguardB" textlink="">
      <xdr:nvSpPr>
        <xdr:cNvPr id="133" name="Flowchart: Process 132"/>
        <xdr:cNvSpPr/>
      </xdr:nvSpPr>
      <xdr:spPr>
        <a:xfrm>
          <a:off x="24812624" y="23441025"/>
          <a:ext cx="21717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2, Salvaguarda (b) </a:t>
          </a:r>
        </a:p>
      </xdr:txBody>
    </xdr:sp>
    <xdr:clientData fPrintsWithSheet="0"/>
  </xdr:twoCellAnchor>
  <xdr:twoCellAnchor>
    <xdr:from>
      <xdr:col>15</xdr:col>
      <xdr:colOff>400050</xdr:colOff>
      <xdr:row>135</xdr:row>
      <xdr:rowOff>9525</xdr:rowOff>
    </xdr:from>
    <xdr:to>
      <xdr:col>16</xdr:col>
      <xdr:colOff>990600</xdr:colOff>
      <xdr:row>137</xdr:row>
      <xdr:rowOff>78525</xdr:rowOff>
    </xdr:to>
    <xdr:sp macro="[0]!Table2_OutputPrintBox_Click" textlink="">
      <xdr:nvSpPr>
        <xdr:cNvPr id="134" name="Flowchart: Process 133"/>
        <xdr:cNvSpPr/>
      </xdr:nvSpPr>
      <xdr:spPr>
        <a:xfrm>
          <a:off x="21412200" y="38404800"/>
          <a:ext cx="16383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18</xdr:col>
      <xdr:colOff>1523999</xdr:colOff>
      <xdr:row>135</xdr:row>
      <xdr:rowOff>9525</xdr:rowOff>
    </xdr:from>
    <xdr:to>
      <xdr:col>18</xdr:col>
      <xdr:colOff>2530954</xdr:colOff>
      <xdr:row>137</xdr:row>
      <xdr:rowOff>78525</xdr:rowOff>
    </xdr:to>
    <xdr:sp macro="[0]!Module33.Module2" textlink="">
      <xdr:nvSpPr>
        <xdr:cNvPr id="135" name="Flowchart: Process 134"/>
        <xdr:cNvSpPr/>
      </xdr:nvSpPr>
      <xdr:spPr>
        <a:xfrm flipH="1">
          <a:off x="27260549" y="38404800"/>
          <a:ext cx="100695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2</a:t>
          </a:r>
        </a:p>
      </xdr:txBody>
    </xdr:sp>
    <xdr:clientData fPrintsWithSheet="0"/>
  </xdr:twoCellAnchor>
  <xdr:twoCellAnchor>
    <xdr:from>
      <xdr:col>16</xdr:col>
      <xdr:colOff>1123950</xdr:colOff>
      <xdr:row>135</xdr:row>
      <xdr:rowOff>9525</xdr:rowOff>
    </xdr:from>
    <xdr:to>
      <xdr:col>16</xdr:col>
      <xdr:colOff>2852619</xdr:colOff>
      <xdr:row>137</xdr:row>
      <xdr:rowOff>78525</xdr:rowOff>
    </xdr:to>
    <xdr:sp macro="[0]!Module2SafeguardB" textlink="">
      <xdr:nvSpPr>
        <xdr:cNvPr id="136" name="Flowchart: Process 135"/>
        <xdr:cNvSpPr/>
      </xdr:nvSpPr>
      <xdr:spPr>
        <a:xfrm>
          <a:off x="23183850" y="38404800"/>
          <a:ext cx="1728669"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(b) </a:t>
          </a:r>
        </a:p>
      </xdr:txBody>
    </xdr:sp>
    <xdr:clientData fPrintsWithSheet="0"/>
  </xdr:twoCellAnchor>
  <xdr:twoCellAnchor>
    <xdr:from>
      <xdr:col>16</xdr:col>
      <xdr:colOff>2981325</xdr:colOff>
      <xdr:row>135</xdr:row>
      <xdr:rowOff>9525</xdr:rowOff>
    </xdr:from>
    <xdr:to>
      <xdr:col>18</xdr:col>
      <xdr:colOff>1428750</xdr:colOff>
      <xdr:row>137</xdr:row>
      <xdr:rowOff>78525</xdr:rowOff>
    </xdr:to>
    <xdr:sp macro="[0]!Module2SafeguardC" textlink="">
      <xdr:nvSpPr>
        <xdr:cNvPr id="137" name="Flowchart: Process 136"/>
        <xdr:cNvSpPr/>
      </xdr:nvSpPr>
      <xdr:spPr>
        <a:xfrm>
          <a:off x="25041225" y="38404800"/>
          <a:ext cx="21240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2, Salvaguarda (c) </a:t>
          </a:r>
        </a:p>
      </xdr:txBody>
    </xdr:sp>
    <xdr:clientData fPrintsWithSheet="0"/>
  </xdr:twoCellAnchor>
  <xdr:twoCellAnchor>
    <xdr:from>
      <xdr:col>15</xdr:col>
      <xdr:colOff>447676</xdr:colOff>
      <xdr:row>188</xdr:row>
      <xdr:rowOff>114300</xdr:rowOff>
    </xdr:from>
    <xdr:to>
      <xdr:col>16</xdr:col>
      <xdr:colOff>1057276</xdr:colOff>
      <xdr:row>190</xdr:row>
      <xdr:rowOff>183300</xdr:rowOff>
    </xdr:to>
    <xdr:sp macro="[0]!Table2_OutputPrintBox_Click" textlink="">
      <xdr:nvSpPr>
        <xdr:cNvPr id="138" name="Flowchart: Process 137"/>
        <xdr:cNvSpPr/>
      </xdr:nvSpPr>
      <xdr:spPr>
        <a:xfrm>
          <a:off x="21459826" y="53759100"/>
          <a:ext cx="16573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18</xdr:col>
      <xdr:colOff>1523999</xdr:colOff>
      <xdr:row>188</xdr:row>
      <xdr:rowOff>114300</xdr:rowOff>
    </xdr:from>
    <xdr:to>
      <xdr:col>18</xdr:col>
      <xdr:colOff>2530954</xdr:colOff>
      <xdr:row>190</xdr:row>
      <xdr:rowOff>183300</xdr:rowOff>
    </xdr:to>
    <xdr:sp macro="[0]!Module33.Module2" textlink="">
      <xdr:nvSpPr>
        <xdr:cNvPr id="139" name="Flowchart: Process 138"/>
        <xdr:cNvSpPr/>
      </xdr:nvSpPr>
      <xdr:spPr>
        <a:xfrm flipH="1">
          <a:off x="27260549" y="53759100"/>
          <a:ext cx="100695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2</a:t>
          </a:r>
        </a:p>
      </xdr:txBody>
    </xdr:sp>
    <xdr:clientData fPrintsWithSheet="0"/>
  </xdr:twoCellAnchor>
  <xdr:twoCellAnchor>
    <xdr:from>
      <xdr:col>16</xdr:col>
      <xdr:colOff>1162050</xdr:colOff>
      <xdr:row>188</xdr:row>
      <xdr:rowOff>114300</xdr:rowOff>
    </xdr:from>
    <xdr:to>
      <xdr:col>16</xdr:col>
      <xdr:colOff>2852619</xdr:colOff>
      <xdr:row>190</xdr:row>
      <xdr:rowOff>183300</xdr:rowOff>
    </xdr:to>
    <xdr:sp macro="[0]!Module2SafeguardC" textlink="">
      <xdr:nvSpPr>
        <xdr:cNvPr id="140" name="Flowchart: Process 139"/>
        <xdr:cNvSpPr/>
      </xdr:nvSpPr>
      <xdr:spPr>
        <a:xfrm>
          <a:off x="23221950" y="53759100"/>
          <a:ext cx="1690569"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(c) </a:t>
          </a:r>
        </a:p>
      </xdr:txBody>
    </xdr:sp>
    <xdr:clientData fPrintsWithSheet="0"/>
  </xdr:twoCellAnchor>
  <xdr:twoCellAnchor>
    <xdr:from>
      <xdr:col>16</xdr:col>
      <xdr:colOff>2971800</xdr:colOff>
      <xdr:row>188</xdr:row>
      <xdr:rowOff>114300</xdr:rowOff>
    </xdr:from>
    <xdr:to>
      <xdr:col>18</xdr:col>
      <xdr:colOff>1419225</xdr:colOff>
      <xdr:row>190</xdr:row>
      <xdr:rowOff>183300</xdr:rowOff>
    </xdr:to>
    <xdr:sp macro="[0]!Module2SafeguardD" textlink="">
      <xdr:nvSpPr>
        <xdr:cNvPr id="141" name="Flowchart: Process 140"/>
        <xdr:cNvSpPr/>
      </xdr:nvSpPr>
      <xdr:spPr>
        <a:xfrm>
          <a:off x="25031700" y="53759100"/>
          <a:ext cx="21240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2, Salvaguarda (d) </a:t>
          </a:r>
        </a:p>
      </xdr:txBody>
    </xdr:sp>
    <xdr:clientData fPrintsWithSheet="0"/>
  </xdr:twoCellAnchor>
  <xdr:twoCellAnchor>
    <xdr:from>
      <xdr:col>15</xdr:col>
      <xdr:colOff>371476</xdr:colOff>
      <xdr:row>245</xdr:row>
      <xdr:rowOff>0</xdr:rowOff>
    </xdr:from>
    <xdr:to>
      <xdr:col>16</xdr:col>
      <xdr:colOff>962026</xdr:colOff>
      <xdr:row>247</xdr:row>
      <xdr:rowOff>69000</xdr:rowOff>
    </xdr:to>
    <xdr:sp macro="[0]!Table2_OutputPrintBox_Click" textlink="">
      <xdr:nvSpPr>
        <xdr:cNvPr id="142" name="Flowchart: Process 141"/>
        <xdr:cNvSpPr/>
      </xdr:nvSpPr>
      <xdr:spPr>
        <a:xfrm>
          <a:off x="21431251" y="67837050"/>
          <a:ext cx="16383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18</xdr:col>
      <xdr:colOff>1504949</xdr:colOff>
      <xdr:row>245</xdr:row>
      <xdr:rowOff>0</xdr:rowOff>
    </xdr:from>
    <xdr:to>
      <xdr:col>18</xdr:col>
      <xdr:colOff>2530954</xdr:colOff>
      <xdr:row>247</xdr:row>
      <xdr:rowOff>69000</xdr:rowOff>
    </xdr:to>
    <xdr:sp macro="[0]!Module33.Module2" textlink="">
      <xdr:nvSpPr>
        <xdr:cNvPr id="143" name="Flowchart: Process 142"/>
        <xdr:cNvSpPr/>
      </xdr:nvSpPr>
      <xdr:spPr>
        <a:xfrm flipH="1">
          <a:off x="27241499" y="68541900"/>
          <a:ext cx="102600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2</a:t>
          </a:r>
        </a:p>
      </xdr:txBody>
    </xdr:sp>
    <xdr:clientData fPrintsWithSheet="0"/>
  </xdr:twoCellAnchor>
  <xdr:twoCellAnchor>
    <xdr:from>
      <xdr:col>16</xdr:col>
      <xdr:colOff>1095375</xdr:colOff>
      <xdr:row>245</xdr:row>
      <xdr:rowOff>0</xdr:rowOff>
    </xdr:from>
    <xdr:to>
      <xdr:col>16</xdr:col>
      <xdr:colOff>2809876</xdr:colOff>
      <xdr:row>247</xdr:row>
      <xdr:rowOff>69000</xdr:rowOff>
    </xdr:to>
    <xdr:sp macro="[0]!Module2SafeguardD" textlink="">
      <xdr:nvSpPr>
        <xdr:cNvPr id="144" name="Flowchart: Process 143"/>
        <xdr:cNvSpPr/>
      </xdr:nvSpPr>
      <xdr:spPr>
        <a:xfrm>
          <a:off x="23155275" y="68541900"/>
          <a:ext cx="17145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(d) </a:t>
          </a:r>
        </a:p>
      </xdr:txBody>
    </xdr:sp>
    <xdr:clientData fPrintsWithSheet="0"/>
  </xdr:twoCellAnchor>
  <xdr:twoCellAnchor>
    <xdr:from>
      <xdr:col>16</xdr:col>
      <xdr:colOff>2924175</xdr:colOff>
      <xdr:row>245</xdr:row>
      <xdr:rowOff>0</xdr:rowOff>
    </xdr:from>
    <xdr:to>
      <xdr:col>18</xdr:col>
      <xdr:colOff>1390650</xdr:colOff>
      <xdr:row>247</xdr:row>
      <xdr:rowOff>69000</xdr:rowOff>
    </xdr:to>
    <xdr:sp macro="[0]!Module2SafeguardE" textlink="">
      <xdr:nvSpPr>
        <xdr:cNvPr id="145" name="Flowchart: Process 144"/>
        <xdr:cNvSpPr/>
      </xdr:nvSpPr>
      <xdr:spPr>
        <a:xfrm>
          <a:off x="24984075" y="68541900"/>
          <a:ext cx="21431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2, Salvaguarda (e) </a:t>
          </a:r>
        </a:p>
      </xdr:txBody>
    </xdr:sp>
    <xdr:clientData fPrintsWithSheet="0"/>
  </xdr:twoCellAnchor>
  <xdr:twoCellAnchor>
    <xdr:from>
      <xdr:col>15</xdr:col>
      <xdr:colOff>361950</xdr:colOff>
      <xdr:row>305</xdr:row>
      <xdr:rowOff>0</xdr:rowOff>
    </xdr:from>
    <xdr:to>
      <xdr:col>16</xdr:col>
      <xdr:colOff>971551</xdr:colOff>
      <xdr:row>307</xdr:row>
      <xdr:rowOff>69000</xdr:rowOff>
    </xdr:to>
    <xdr:sp macro="[0]!Table2_OutputPrintBox_Click" textlink="">
      <xdr:nvSpPr>
        <xdr:cNvPr id="146" name="Flowchart: Process 145"/>
        <xdr:cNvSpPr/>
      </xdr:nvSpPr>
      <xdr:spPr>
        <a:xfrm>
          <a:off x="21374100" y="84239100"/>
          <a:ext cx="16573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18</xdr:col>
      <xdr:colOff>1523999</xdr:colOff>
      <xdr:row>305</xdr:row>
      <xdr:rowOff>0</xdr:rowOff>
    </xdr:from>
    <xdr:to>
      <xdr:col>18</xdr:col>
      <xdr:colOff>2530954</xdr:colOff>
      <xdr:row>307</xdr:row>
      <xdr:rowOff>69000</xdr:rowOff>
    </xdr:to>
    <xdr:sp macro="[0]!Module33.Module2" textlink="">
      <xdr:nvSpPr>
        <xdr:cNvPr id="147" name="Flowchart: Process 146"/>
        <xdr:cNvSpPr/>
      </xdr:nvSpPr>
      <xdr:spPr>
        <a:xfrm flipH="1">
          <a:off x="27260549" y="84239100"/>
          <a:ext cx="100695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2</a:t>
          </a:r>
        </a:p>
      </xdr:txBody>
    </xdr:sp>
    <xdr:clientData fPrintsWithSheet="0"/>
  </xdr:twoCellAnchor>
  <xdr:twoCellAnchor>
    <xdr:from>
      <xdr:col>16</xdr:col>
      <xdr:colOff>1095375</xdr:colOff>
      <xdr:row>305</xdr:row>
      <xdr:rowOff>0</xdr:rowOff>
    </xdr:from>
    <xdr:to>
      <xdr:col>16</xdr:col>
      <xdr:colOff>2762250</xdr:colOff>
      <xdr:row>307</xdr:row>
      <xdr:rowOff>69000</xdr:rowOff>
    </xdr:to>
    <xdr:sp macro="[0]!Module2SafeguardE" textlink="">
      <xdr:nvSpPr>
        <xdr:cNvPr id="148" name="Flowchart: Process 147"/>
        <xdr:cNvSpPr/>
      </xdr:nvSpPr>
      <xdr:spPr>
        <a:xfrm>
          <a:off x="23155275" y="84239100"/>
          <a:ext cx="16668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(e) </a:t>
          </a:r>
        </a:p>
      </xdr:txBody>
    </xdr:sp>
    <xdr:clientData fPrintsWithSheet="0"/>
  </xdr:twoCellAnchor>
  <xdr:twoCellAnchor>
    <xdr:from>
      <xdr:col>16</xdr:col>
      <xdr:colOff>2886076</xdr:colOff>
      <xdr:row>305</xdr:row>
      <xdr:rowOff>0</xdr:rowOff>
    </xdr:from>
    <xdr:to>
      <xdr:col>18</xdr:col>
      <xdr:colOff>1381126</xdr:colOff>
      <xdr:row>307</xdr:row>
      <xdr:rowOff>69000</xdr:rowOff>
    </xdr:to>
    <xdr:sp macro="[0]!Module2SafeguardF" textlink="">
      <xdr:nvSpPr>
        <xdr:cNvPr id="149" name="Flowchart: Process 148"/>
        <xdr:cNvSpPr/>
      </xdr:nvSpPr>
      <xdr:spPr>
        <a:xfrm>
          <a:off x="24945976" y="84239100"/>
          <a:ext cx="21717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2, Salvaguarda (f) </a:t>
          </a:r>
        </a:p>
      </xdr:txBody>
    </xdr:sp>
    <xdr:clientData fPrintsWithSheet="0"/>
  </xdr:twoCellAnchor>
  <xdr:twoCellAnchor>
    <xdr:from>
      <xdr:col>15</xdr:col>
      <xdr:colOff>438150</xdr:colOff>
      <xdr:row>360</xdr:row>
      <xdr:rowOff>0</xdr:rowOff>
    </xdr:from>
    <xdr:to>
      <xdr:col>16</xdr:col>
      <xdr:colOff>1028701</xdr:colOff>
      <xdr:row>362</xdr:row>
      <xdr:rowOff>69000</xdr:rowOff>
    </xdr:to>
    <xdr:sp macro="[0]!Table2_OutputPrintBox_Click" textlink="">
      <xdr:nvSpPr>
        <xdr:cNvPr id="150" name="Flowchart: Process 149"/>
        <xdr:cNvSpPr/>
      </xdr:nvSpPr>
      <xdr:spPr>
        <a:xfrm>
          <a:off x="21450300" y="99450525"/>
          <a:ext cx="16383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18</xdr:col>
      <xdr:colOff>1533525</xdr:colOff>
      <xdr:row>360</xdr:row>
      <xdr:rowOff>0</xdr:rowOff>
    </xdr:from>
    <xdr:to>
      <xdr:col>18</xdr:col>
      <xdr:colOff>2530955</xdr:colOff>
      <xdr:row>362</xdr:row>
      <xdr:rowOff>69000</xdr:rowOff>
    </xdr:to>
    <xdr:sp macro="[0]!Module33.Module2" textlink="">
      <xdr:nvSpPr>
        <xdr:cNvPr id="151" name="Flowchart: Process 150"/>
        <xdr:cNvSpPr/>
      </xdr:nvSpPr>
      <xdr:spPr>
        <a:xfrm flipH="1">
          <a:off x="27270075" y="99450525"/>
          <a:ext cx="99743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2</a:t>
          </a:r>
        </a:p>
      </xdr:txBody>
    </xdr:sp>
    <xdr:clientData fPrintsWithSheet="0"/>
  </xdr:twoCellAnchor>
  <xdr:twoCellAnchor>
    <xdr:from>
      <xdr:col>16</xdr:col>
      <xdr:colOff>1152525</xdr:colOff>
      <xdr:row>360</xdr:row>
      <xdr:rowOff>0</xdr:rowOff>
    </xdr:from>
    <xdr:to>
      <xdr:col>16</xdr:col>
      <xdr:colOff>2847976</xdr:colOff>
      <xdr:row>362</xdr:row>
      <xdr:rowOff>69000</xdr:rowOff>
    </xdr:to>
    <xdr:sp macro="[0]!Module2SafeguardF" textlink="">
      <xdr:nvSpPr>
        <xdr:cNvPr id="152" name="Flowchart: Process 151"/>
        <xdr:cNvSpPr/>
      </xdr:nvSpPr>
      <xdr:spPr>
        <a:xfrm>
          <a:off x="23212425" y="99450525"/>
          <a:ext cx="16954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(f) </a:t>
          </a:r>
        </a:p>
      </xdr:txBody>
    </xdr:sp>
    <xdr:clientData fPrintsWithSheet="0"/>
  </xdr:twoCellAnchor>
  <xdr:twoCellAnchor>
    <xdr:from>
      <xdr:col>16</xdr:col>
      <xdr:colOff>2971800</xdr:colOff>
      <xdr:row>360</xdr:row>
      <xdr:rowOff>0</xdr:rowOff>
    </xdr:from>
    <xdr:to>
      <xdr:col>18</xdr:col>
      <xdr:colOff>1419225</xdr:colOff>
      <xdr:row>362</xdr:row>
      <xdr:rowOff>69000</xdr:rowOff>
    </xdr:to>
    <xdr:sp macro="[0]!Module2SafeguardG" textlink="">
      <xdr:nvSpPr>
        <xdr:cNvPr id="153" name="Flowchart: Process 152"/>
        <xdr:cNvSpPr/>
      </xdr:nvSpPr>
      <xdr:spPr>
        <a:xfrm>
          <a:off x="25031700" y="99450525"/>
          <a:ext cx="21240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Continuar con el Módulo 2, Salvaguarda (g) </a:t>
          </a:r>
        </a:p>
      </xdr:txBody>
    </xdr:sp>
    <xdr:clientData fPrintsWithSheet="0"/>
  </xdr:twoCellAnchor>
  <xdr:twoCellAnchor>
    <xdr:from>
      <xdr:col>16</xdr:col>
      <xdr:colOff>0</xdr:colOff>
      <xdr:row>398</xdr:row>
      <xdr:rowOff>171450</xdr:rowOff>
    </xdr:from>
    <xdr:to>
      <xdr:col>16</xdr:col>
      <xdr:colOff>1647825</xdr:colOff>
      <xdr:row>401</xdr:row>
      <xdr:rowOff>49950</xdr:rowOff>
    </xdr:to>
    <xdr:sp macro="[0]!Table2_OutputPrintBox_Click" textlink="">
      <xdr:nvSpPr>
        <xdr:cNvPr id="154" name="Flowchart: Process 153"/>
        <xdr:cNvSpPr/>
      </xdr:nvSpPr>
      <xdr:spPr>
        <a:xfrm>
          <a:off x="22059900" y="108070650"/>
          <a:ext cx="16478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de Resultados</a:t>
          </a:r>
        </a:p>
      </xdr:txBody>
    </xdr:sp>
    <xdr:clientData fPrintsWithSheet="0"/>
  </xdr:twoCellAnchor>
  <xdr:twoCellAnchor>
    <xdr:from>
      <xdr:col>18</xdr:col>
      <xdr:colOff>1062742</xdr:colOff>
      <xdr:row>398</xdr:row>
      <xdr:rowOff>171450</xdr:rowOff>
    </xdr:from>
    <xdr:to>
      <xdr:col>18</xdr:col>
      <xdr:colOff>2838449</xdr:colOff>
      <xdr:row>401</xdr:row>
      <xdr:rowOff>49950</xdr:rowOff>
    </xdr:to>
    <xdr:sp macro="[0]!Module33.Module3" textlink="">
      <xdr:nvSpPr>
        <xdr:cNvPr id="155" name="Flowchart: Process 154"/>
        <xdr:cNvSpPr/>
      </xdr:nvSpPr>
      <xdr:spPr>
        <a:xfrm flipH="1">
          <a:off x="26799292" y="108070650"/>
          <a:ext cx="177570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Comenzar con el  Módulo 3</a:t>
          </a:r>
        </a:p>
      </xdr:txBody>
    </xdr:sp>
    <xdr:clientData fPrintsWithSheet="0"/>
  </xdr:twoCellAnchor>
  <xdr:twoCellAnchor>
    <xdr:from>
      <xdr:col>16</xdr:col>
      <xdr:colOff>1762125</xdr:colOff>
      <xdr:row>398</xdr:row>
      <xdr:rowOff>171450</xdr:rowOff>
    </xdr:from>
    <xdr:to>
      <xdr:col>16</xdr:col>
      <xdr:colOff>3438525</xdr:colOff>
      <xdr:row>401</xdr:row>
      <xdr:rowOff>49950</xdr:rowOff>
    </xdr:to>
    <xdr:sp macro="[0]!Module3SafeguardG" textlink="">
      <xdr:nvSpPr>
        <xdr:cNvPr id="156" name="Flowchart: Process 155"/>
        <xdr:cNvSpPr/>
      </xdr:nvSpPr>
      <xdr:spPr>
        <a:xfrm>
          <a:off x="23822025" y="108070650"/>
          <a:ext cx="16764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(g) </a:t>
          </a:r>
        </a:p>
      </xdr:txBody>
    </xdr:sp>
    <xdr:clientData fPrintsWithSheet="0"/>
  </xdr:twoCellAnchor>
  <xdr:twoCellAnchor>
    <xdr:from>
      <xdr:col>17</xdr:col>
      <xdr:colOff>47625</xdr:colOff>
      <xdr:row>398</xdr:row>
      <xdr:rowOff>171450</xdr:rowOff>
    </xdr:from>
    <xdr:to>
      <xdr:col>18</xdr:col>
      <xdr:colOff>909931</xdr:colOff>
      <xdr:row>401</xdr:row>
      <xdr:rowOff>49950</xdr:rowOff>
    </xdr:to>
    <xdr:sp macro="[0]!Module33.Module2" textlink="">
      <xdr:nvSpPr>
        <xdr:cNvPr id="157" name="Flowchart: Process 156"/>
        <xdr:cNvSpPr/>
      </xdr:nvSpPr>
      <xdr:spPr>
        <a:xfrm>
          <a:off x="25641300" y="108070650"/>
          <a:ext cx="100518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Módulo 2</a:t>
          </a:r>
        </a:p>
      </xdr:txBody>
    </xdr:sp>
    <xdr:clientData fPrintsWithSheet="0"/>
  </xdr:twoCellAnchor>
  <xdr:twoCellAnchor>
    <xdr:from>
      <xdr:col>18</xdr:col>
      <xdr:colOff>2666999</xdr:colOff>
      <xdr:row>75</xdr:row>
      <xdr:rowOff>0</xdr:rowOff>
    </xdr:from>
    <xdr:to>
      <xdr:col>20</xdr:col>
      <xdr:colOff>380999</xdr:colOff>
      <xdr:row>77</xdr:row>
      <xdr:rowOff>69000</xdr:rowOff>
    </xdr:to>
    <xdr:sp macro="[0]!Module33.Module3" textlink="">
      <xdr:nvSpPr>
        <xdr:cNvPr id="60" name="Flowchart: Process 59"/>
        <xdr:cNvSpPr/>
      </xdr:nvSpPr>
      <xdr:spPr>
        <a:xfrm flipH="1">
          <a:off x="28403549" y="23431500"/>
          <a:ext cx="17716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Comenzar con el  Módulo 3</a:t>
          </a:r>
        </a:p>
      </xdr:txBody>
    </xdr:sp>
    <xdr:clientData fPrintsWithSheet="0"/>
  </xdr:twoCellAnchor>
  <xdr:twoCellAnchor>
    <xdr:from>
      <xdr:col>18</xdr:col>
      <xdr:colOff>2686049</xdr:colOff>
      <xdr:row>135</xdr:row>
      <xdr:rowOff>0</xdr:rowOff>
    </xdr:from>
    <xdr:to>
      <xdr:col>20</xdr:col>
      <xdr:colOff>409574</xdr:colOff>
      <xdr:row>137</xdr:row>
      <xdr:rowOff>69000</xdr:rowOff>
    </xdr:to>
    <xdr:sp macro="[0]!Module33.Module3" textlink="">
      <xdr:nvSpPr>
        <xdr:cNvPr id="63" name="Flowchart: Process 62"/>
        <xdr:cNvSpPr/>
      </xdr:nvSpPr>
      <xdr:spPr>
        <a:xfrm flipH="1">
          <a:off x="28422599" y="38395275"/>
          <a:ext cx="17811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Comenzar con el  Módulo 3</a:t>
          </a:r>
        </a:p>
      </xdr:txBody>
    </xdr:sp>
    <xdr:clientData fPrintsWithSheet="0"/>
  </xdr:twoCellAnchor>
  <xdr:twoCellAnchor>
    <xdr:from>
      <xdr:col>18</xdr:col>
      <xdr:colOff>2686048</xdr:colOff>
      <xdr:row>188</xdr:row>
      <xdr:rowOff>114300</xdr:rowOff>
    </xdr:from>
    <xdr:to>
      <xdr:col>20</xdr:col>
      <xdr:colOff>400050</xdr:colOff>
      <xdr:row>190</xdr:row>
      <xdr:rowOff>183300</xdr:rowOff>
    </xdr:to>
    <xdr:sp macro="[0]!Module33.Module3" textlink="">
      <xdr:nvSpPr>
        <xdr:cNvPr id="64" name="Flowchart: Process 63"/>
        <xdr:cNvSpPr/>
      </xdr:nvSpPr>
      <xdr:spPr>
        <a:xfrm flipH="1">
          <a:off x="28470223" y="53378100"/>
          <a:ext cx="185737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Comenzar con el  Módulo 3</a:t>
          </a:r>
        </a:p>
      </xdr:txBody>
    </xdr:sp>
    <xdr:clientData fPrintsWithSheet="0"/>
  </xdr:twoCellAnchor>
  <xdr:twoCellAnchor>
    <xdr:from>
      <xdr:col>18</xdr:col>
      <xdr:colOff>2686048</xdr:colOff>
      <xdr:row>245</xdr:row>
      <xdr:rowOff>0</xdr:rowOff>
    </xdr:from>
    <xdr:to>
      <xdr:col>20</xdr:col>
      <xdr:colOff>352425</xdr:colOff>
      <xdr:row>247</xdr:row>
      <xdr:rowOff>69000</xdr:rowOff>
    </xdr:to>
    <xdr:sp macro="[0]!Module33.Module3" textlink="">
      <xdr:nvSpPr>
        <xdr:cNvPr id="65" name="Flowchart: Process 64"/>
        <xdr:cNvSpPr/>
      </xdr:nvSpPr>
      <xdr:spPr>
        <a:xfrm flipH="1">
          <a:off x="28470223" y="67837050"/>
          <a:ext cx="180975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Comenzar con el  Módulo 3</a:t>
          </a:r>
        </a:p>
      </xdr:txBody>
    </xdr:sp>
    <xdr:clientData fPrintsWithSheet="0"/>
  </xdr:twoCellAnchor>
  <xdr:twoCellAnchor>
    <xdr:from>
      <xdr:col>18</xdr:col>
      <xdr:colOff>2676523</xdr:colOff>
      <xdr:row>305</xdr:row>
      <xdr:rowOff>0</xdr:rowOff>
    </xdr:from>
    <xdr:to>
      <xdr:col>20</xdr:col>
      <xdr:colOff>390524</xdr:colOff>
      <xdr:row>307</xdr:row>
      <xdr:rowOff>69000</xdr:rowOff>
    </xdr:to>
    <xdr:sp macro="[0]!Module33.Module3" textlink="">
      <xdr:nvSpPr>
        <xdr:cNvPr id="66" name="Flowchart: Process 65"/>
        <xdr:cNvSpPr/>
      </xdr:nvSpPr>
      <xdr:spPr>
        <a:xfrm flipH="1">
          <a:off x="28413073" y="84239100"/>
          <a:ext cx="17716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Comenzar con el  Módulo 3</a:t>
          </a:r>
        </a:p>
      </xdr:txBody>
    </xdr:sp>
    <xdr:clientData fPrintsWithSheet="0"/>
  </xdr:twoCellAnchor>
  <xdr:twoCellAnchor>
    <xdr:from>
      <xdr:col>18</xdr:col>
      <xdr:colOff>2686048</xdr:colOff>
      <xdr:row>360</xdr:row>
      <xdr:rowOff>0</xdr:rowOff>
    </xdr:from>
    <xdr:to>
      <xdr:col>20</xdr:col>
      <xdr:colOff>352425</xdr:colOff>
      <xdr:row>362</xdr:row>
      <xdr:rowOff>69000</xdr:rowOff>
    </xdr:to>
    <xdr:sp macro="[0]!Module33.Module3" textlink="">
      <xdr:nvSpPr>
        <xdr:cNvPr id="67" name="Flowchart: Process 66"/>
        <xdr:cNvSpPr/>
      </xdr:nvSpPr>
      <xdr:spPr>
        <a:xfrm flipH="1">
          <a:off x="28470223" y="98964750"/>
          <a:ext cx="180975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Comenzar con el  Módulo 3</a:t>
          </a:r>
        </a:p>
      </xdr:txBody>
    </xdr:sp>
    <xdr:clientData fPrintsWithSheet="0"/>
  </xdr:twoCellAnchor>
  <mc:AlternateContent xmlns:mc="http://schemas.openxmlformats.org/markup-compatibility/2006">
    <mc:Choice xmlns:a14="http://schemas.microsoft.com/office/drawing/2010/main" Requires="a14">
      <xdr:twoCellAnchor>
        <xdr:from>
          <xdr:col>10</xdr:col>
          <xdr:colOff>304800</xdr:colOff>
          <xdr:row>34</xdr:row>
          <xdr:rowOff>152400</xdr:rowOff>
        </xdr:from>
        <xdr:to>
          <xdr:col>13</xdr:col>
          <xdr:colOff>0</xdr:colOff>
          <xdr:row>35</xdr:row>
          <xdr:rowOff>409575</xdr:rowOff>
        </xdr:to>
        <xdr:sp macro="" textlink="">
          <xdr:nvSpPr>
            <xdr:cNvPr id="17409" name="Button 1" hidden="1">
              <a:extLst>
                <a:ext uri="{63B3BB69-23CF-44E3-9099-C40C66FF867C}">
                  <a14:compatExt spid="_x0000_s174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77</xdr:row>
          <xdr:rowOff>171450</xdr:rowOff>
        </xdr:from>
        <xdr:to>
          <xdr:col>16</xdr:col>
          <xdr:colOff>1209675</xdr:colOff>
          <xdr:row>77</xdr:row>
          <xdr:rowOff>619125</xdr:rowOff>
        </xdr:to>
        <xdr:sp macro="" textlink="">
          <xdr:nvSpPr>
            <xdr:cNvPr id="17410" name="Button 2" hidden="1">
              <a:extLst>
                <a:ext uri="{63B3BB69-23CF-44E3-9099-C40C66FF867C}">
                  <a14:compatExt spid="_x0000_s1741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381000</xdr:colOff>
          <xdr:row>137</xdr:row>
          <xdr:rowOff>161925</xdr:rowOff>
        </xdr:from>
        <xdr:to>
          <xdr:col>16</xdr:col>
          <xdr:colOff>1400175</xdr:colOff>
          <xdr:row>137</xdr:row>
          <xdr:rowOff>609600</xdr:rowOff>
        </xdr:to>
        <xdr:sp macro="" textlink="">
          <xdr:nvSpPr>
            <xdr:cNvPr id="17411" name="Button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447675</xdr:colOff>
          <xdr:row>191</xdr:row>
          <xdr:rowOff>95250</xdr:rowOff>
        </xdr:from>
        <xdr:to>
          <xdr:col>16</xdr:col>
          <xdr:colOff>1524000</xdr:colOff>
          <xdr:row>191</xdr:row>
          <xdr:rowOff>542925</xdr:rowOff>
        </xdr:to>
        <xdr:sp macro="" textlink="">
          <xdr:nvSpPr>
            <xdr:cNvPr id="17413" name="Button 5" hidden="1">
              <a:extLst>
                <a:ext uri="{63B3BB69-23CF-44E3-9099-C40C66FF867C}">
                  <a14:compatExt spid="_x0000_s1741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361950</xdr:colOff>
          <xdr:row>247</xdr:row>
          <xdr:rowOff>171450</xdr:rowOff>
        </xdr:from>
        <xdr:to>
          <xdr:col>16</xdr:col>
          <xdr:colOff>1447800</xdr:colOff>
          <xdr:row>248</xdr:row>
          <xdr:rowOff>428625</xdr:rowOff>
        </xdr:to>
        <xdr:sp macro="" textlink="">
          <xdr:nvSpPr>
            <xdr:cNvPr id="17414" name="Button 6" hidden="1">
              <a:extLst>
                <a:ext uri="{63B3BB69-23CF-44E3-9099-C40C66FF867C}">
                  <a14:compatExt spid="_x0000_s1741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352425</xdr:colOff>
          <xdr:row>307</xdr:row>
          <xdr:rowOff>171450</xdr:rowOff>
        </xdr:from>
        <xdr:to>
          <xdr:col>16</xdr:col>
          <xdr:colOff>1390650</xdr:colOff>
          <xdr:row>310</xdr:row>
          <xdr:rowOff>38100</xdr:rowOff>
        </xdr:to>
        <xdr:sp macro="" textlink="">
          <xdr:nvSpPr>
            <xdr:cNvPr id="17415" name="Button 7" hidden="1">
              <a:extLst>
                <a:ext uri="{63B3BB69-23CF-44E3-9099-C40C66FF867C}">
                  <a14:compatExt spid="_x0000_s1741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438150</xdr:colOff>
          <xdr:row>362</xdr:row>
          <xdr:rowOff>161925</xdr:rowOff>
        </xdr:from>
        <xdr:to>
          <xdr:col>16</xdr:col>
          <xdr:colOff>1504950</xdr:colOff>
          <xdr:row>363</xdr:row>
          <xdr:rowOff>419100</xdr:rowOff>
        </xdr:to>
        <xdr:sp macro="" textlink="">
          <xdr:nvSpPr>
            <xdr:cNvPr id="17416" name="Button 8" hidden="1">
              <a:extLst>
                <a:ext uri="{63B3BB69-23CF-44E3-9099-C40C66FF867C}">
                  <a14:compatExt spid="_x0000_s1741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1009650</xdr:colOff>
          <xdr:row>401</xdr:row>
          <xdr:rowOff>152400</xdr:rowOff>
        </xdr:from>
        <xdr:to>
          <xdr:col>16</xdr:col>
          <xdr:colOff>2028825</xdr:colOff>
          <xdr:row>402</xdr:row>
          <xdr:rowOff>409575</xdr:rowOff>
        </xdr:to>
        <xdr:sp macro="" textlink="">
          <xdr:nvSpPr>
            <xdr:cNvPr id="17417" name="Button 9" hidden="1">
              <a:extLst>
                <a:ext uri="{63B3BB69-23CF-44E3-9099-C40C66FF867C}">
                  <a14:compatExt spid="_x0000_s1741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542925</xdr:colOff>
          <xdr:row>460</xdr:row>
          <xdr:rowOff>152400</xdr:rowOff>
        </xdr:from>
        <xdr:to>
          <xdr:col>34</xdr:col>
          <xdr:colOff>9525</xdr:colOff>
          <xdr:row>460</xdr:row>
          <xdr:rowOff>923925</xdr:rowOff>
        </xdr:to>
        <xdr:sp macro="" textlink="">
          <xdr:nvSpPr>
            <xdr:cNvPr id="17418" name="Button 10" hidden="1">
              <a:extLst>
                <a:ext uri="{63B3BB69-23CF-44E3-9099-C40C66FF867C}">
                  <a14:compatExt spid="_x0000_s1741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628650</xdr:colOff>
          <xdr:row>522</xdr:row>
          <xdr:rowOff>123825</xdr:rowOff>
        </xdr:from>
        <xdr:to>
          <xdr:col>34</xdr:col>
          <xdr:colOff>0</xdr:colOff>
          <xdr:row>522</xdr:row>
          <xdr:rowOff>885825</xdr:rowOff>
        </xdr:to>
        <xdr:sp macro="" textlink="">
          <xdr:nvSpPr>
            <xdr:cNvPr id="17419" name="Button 11" hidden="1">
              <a:extLst>
                <a:ext uri="{63B3BB69-23CF-44E3-9099-C40C66FF867C}">
                  <a14:compatExt spid="_x0000_s1741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657225</xdr:colOff>
          <xdr:row>573</xdr:row>
          <xdr:rowOff>95250</xdr:rowOff>
        </xdr:from>
        <xdr:to>
          <xdr:col>33</xdr:col>
          <xdr:colOff>1209675</xdr:colOff>
          <xdr:row>573</xdr:row>
          <xdr:rowOff>771525</xdr:rowOff>
        </xdr:to>
        <xdr:sp macro="" textlink="">
          <xdr:nvSpPr>
            <xdr:cNvPr id="17420" name="Button 12" hidden="1">
              <a:extLst>
                <a:ext uri="{63B3BB69-23CF-44E3-9099-C40C66FF867C}">
                  <a14:compatExt spid="_x0000_s1742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638175</xdr:colOff>
          <xdr:row>625</xdr:row>
          <xdr:rowOff>85725</xdr:rowOff>
        </xdr:from>
        <xdr:to>
          <xdr:col>33</xdr:col>
          <xdr:colOff>1190625</xdr:colOff>
          <xdr:row>625</xdr:row>
          <xdr:rowOff>800100</xdr:rowOff>
        </xdr:to>
        <xdr:sp macro="" textlink="">
          <xdr:nvSpPr>
            <xdr:cNvPr id="17421" name="Button 13" hidden="1">
              <a:extLst>
                <a:ext uri="{63B3BB69-23CF-44E3-9099-C40C66FF867C}">
                  <a14:compatExt spid="_x0000_s1742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666750</xdr:colOff>
          <xdr:row>679</xdr:row>
          <xdr:rowOff>104775</xdr:rowOff>
        </xdr:from>
        <xdr:to>
          <xdr:col>33</xdr:col>
          <xdr:colOff>1219200</xdr:colOff>
          <xdr:row>679</xdr:row>
          <xdr:rowOff>809625</xdr:rowOff>
        </xdr:to>
        <xdr:sp macro="" textlink="">
          <xdr:nvSpPr>
            <xdr:cNvPr id="17422" name="Button 14" hidden="1">
              <a:extLst>
                <a:ext uri="{63B3BB69-23CF-44E3-9099-C40C66FF867C}">
                  <a14:compatExt spid="_x0000_s1742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657225</xdr:colOff>
          <xdr:row>733</xdr:row>
          <xdr:rowOff>104775</xdr:rowOff>
        </xdr:from>
        <xdr:to>
          <xdr:col>34</xdr:col>
          <xdr:colOff>0</xdr:colOff>
          <xdr:row>733</xdr:row>
          <xdr:rowOff>828675</xdr:rowOff>
        </xdr:to>
        <xdr:sp macro="" textlink="">
          <xdr:nvSpPr>
            <xdr:cNvPr id="17423" name="Button 15" hidden="1">
              <a:extLst>
                <a:ext uri="{63B3BB69-23CF-44E3-9099-C40C66FF867C}">
                  <a14:compatExt spid="_x0000_s1742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704850</xdr:colOff>
          <xdr:row>777</xdr:row>
          <xdr:rowOff>95250</xdr:rowOff>
        </xdr:from>
        <xdr:to>
          <xdr:col>33</xdr:col>
          <xdr:colOff>1219200</xdr:colOff>
          <xdr:row>777</xdr:row>
          <xdr:rowOff>781050</xdr:rowOff>
        </xdr:to>
        <xdr:sp macro="" textlink="">
          <xdr:nvSpPr>
            <xdr:cNvPr id="17424" name="Button 16" hidden="1">
              <a:extLst>
                <a:ext uri="{63B3BB69-23CF-44E3-9099-C40C66FF867C}">
                  <a14:compatExt spid="_x0000_s1742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3876675</xdr:colOff>
          <xdr:row>485</xdr:row>
          <xdr:rowOff>257175</xdr:rowOff>
        </xdr:from>
        <xdr:to>
          <xdr:col>36</xdr:col>
          <xdr:colOff>5638800</xdr:colOff>
          <xdr:row>485</xdr:row>
          <xdr:rowOff>847725</xdr:rowOff>
        </xdr:to>
        <xdr:sp macro="" textlink="">
          <xdr:nvSpPr>
            <xdr:cNvPr id="17425" name="Button 17" hidden="1">
              <a:extLst>
                <a:ext uri="{63B3BB69-23CF-44E3-9099-C40C66FF867C}">
                  <a14:compatExt spid="_x0000_s174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xdr:twoCellAnchor>
    <xdr:from>
      <xdr:col>36</xdr:col>
      <xdr:colOff>857250</xdr:colOff>
      <xdr:row>485</xdr:row>
      <xdr:rowOff>266700</xdr:rowOff>
    </xdr:from>
    <xdr:to>
      <xdr:col>36</xdr:col>
      <xdr:colOff>1971675</xdr:colOff>
      <xdr:row>485</xdr:row>
      <xdr:rowOff>712467</xdr:rowOff>
    </xdr:to>
    <xdr:sp macro="[0]!Table3_OutputPrintBox_Click" textlink="">
      <xdr:nvSpPr>
        <xdr:cNvPr id="162" name="Flowchart: Process 161"/>
        <xdr:cNvSpPr/>
      </xdr:nvSpPr>
      <xdr:spPr>
        <a:xfrm>
          <a:off x="44834175" y="132607050"/>
          <a:ext cx="111442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las Notas</a:t>
          </a:r>
        </a:p>
      </xdr:txBody>
    </xdr:sp>
    <xdr:clientData fPrintsWithSheet="0"/>
  </xdr:twoCellAnchor>
  <xdr:twoCellAnchor>
    <xdr:from>
      <xdr:col>36</xdr:col>
      <xdr:colOff>2105025</xdr:colOff>
      <xdr:row>485</xdr:row>
      <xdr:rowOff>266700</xdr:rowOff>
    </xdr:from>
    <xdr:to>
      <xdr:col>36</xdr:col>
      <xdr:colOff>3694818</xdr:colOff>
      <xdr:row>485</xdr:row>
      <xdr:rowOff>712467</xdr:rowOff>
    </xdr:to>
    <xdr:sp macro="[0]!GoToOutputTable_Module3SafA" textlink="">
      <xdr:nvSpPr>
        <xdr:cNvPr id="163" name="Flowchart: Process 162"/>
        <xdr:cNvSpPr/>
      </xdr:nvSpPr>
      <xdr:spPr>
        <a:xfrm>
          <a:off x="46081950" y="132607050"/>
          <a:ext cx="1589793"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 la Tabla de Resultados</a:t>
          </a:r>
        </a:p>
      </xdr:txBody>
    </xdr:sp>
    <xdr:clientData fPrintsWithSheet="0"/>
  </xdr:twoCellAnchor>
  <xdr:twoCellAnchor>
    <xdr:from>
      <xdr:col>27</xdr:col>
      <xdr:colOff>1390651</xdr:colOff>
      <xdr:row>522</xdr:row>
      <xdr:rowOff>134408</xdr:rowOff>
    </xdr:from>
    <xdr:to>
      <xdr:col>28</xdr:col>
      <xdr:colOff>95251</xdr:colOff>
      <xdr:row>522</xdr:row>
      <xdr:rowOff>942976</xdr:rowOff>
    </xdr:to>
    <xdr:sp macro="[0]!GoToOutputTable_Module3NotesSafB" textlink="">
      <xdr:nvSpPr>
        <xdr:cNvPr id="164" name="Flowchart: Process 163"/>
        <xdr:cNvSpPr/>
      </xdr:nvSpPr>
      <xdr:spPr>
        <a:xfrm>
          <a:off x="35499676" y="142390283"/>
          <a:ext cx="1009650" cy="808568"/>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las Notas de las preguntas guía</a:t>
          </a:r>
        </a:p>
      </xdr:txBody>
    </xdr:sp>
    <xdr:clientData fPrintsWithSheet="0"/>
  </xdr:twoCellAnchor>
  <xdr:twoCellAnchor>
    <xdr:from>
      <xdr:col>27</xdr:col>
      <xdr:colOff>1466850</xdr:colOff>
      <xdr:row>460</xdr:row>
      <xdr:rowOff>142874</xdr:rowOff>
    </xdr:from>
    <xdr:to>
      <xdr:col>28</xdr:col>
      <xdr:colOff>257175</xdr:colOff>
      <xdr:row>460</xdr:row>
      <xdr:rowOff>933450</xdr:rowOff>
    </xdr:to>
    <xdr:sp macro="[0]!GoToOutputTable_Module3NotesSafA" textlink="">
      <xdr:nvSpPr>
        <xdr:cNvPr id="165" name="Flowchart: Process 164"/>
        <xdr:cNvSpPr/>
      </xdr:nvSpPr>
      <xdr:spPr>
        <a:xfrm>
          <a:off x="35575875" y="124434599"/>
          <a:ext cx="1095375" cy="790576"/>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las Notas de las preguntas guía</a:t>
          </a:r>
        </a:p>
      </xdr:txBody>
    </xdr:sp>
    <xdr:clientData fPrintsWithSheet="0"/>
  </xdr:twoCellAnchor>
  <xdr:twoCellAnchor>
    <xdr:from>
      <xdr:col>27</xdr:col>
      <xdr:colOff>1381126</xdr:colOff>
      <xdr:row>573</xdr:row>
      <xdr:rowOff>95250</xdr:rowOff>
    </xdr:from>
    <xdr:to>
      <xdr:col>28</xdr:col>
      <xdr:colOff>85725</xdr:colOff>
      <xdr:row>573</xdr:row>
      <xdr:rowOff>914400</xdr:rowOff>
    </xdr:to>
    <xdr:sp macro="[0]!GoToOutputTable_Module3NotesSafC" textlink="">
      <xdr:nvSpPr>
        <xdr:cNvPr id="166" name="Flowchart: Process 165"/>
        <xdr:cNvSpPr/>
      </xdr:nvSpPr>
      <xdr:spPr>
        <a:xfrm>
          <a:off x="35490151" y="159334200"/>
          <a:ext cx="1009649" cy="81915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las Notas de las preguntas guía</a:t>
          </a:r>
        </a:p>
      </xdr:txBody>
    </xdr:sp>
    <xdr:clientData fPrintsWithSheet="0"/>
  </xdr:twoCellAnchor>
  <xdr:twoCellAnchor>
    <xdr:from>
      <xdr:col>27</xdr:col>
      <xdr:colOff>1362076</xdr:colOff>
      <xdr:row>625</xdr:row>
      <xdr:rowOff>95249</xdr:rowOff>
    </xdr:from>
    <xdr:to>
      <xdr:col>28</xdr:col>
      <xdr:colOff>85726</xdr:colOff>
      <xdr:row>625</xdr:row>
      <xdr:rowOff>904875</xdr:rowOff>
    </xdr:to>
    <xdr:sp macro="[0]!GoToOutputTable_Module3NotesSafD" textlink="">
      <xdr:nvSpPr>
        <xdr:cNvPr id="167" name="Flowchart: Process 166"/>
        <xdr:cNvSpPr/>
      </xdr:nvSpPr>
      <xdr:spPr>
        <a:xfrm>
          <a:off x="35471101" y="176745899"/>
          <a:ext cx="1028700" cy="809626"/>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100" b="1" i="0" u="none" strike="noStrike" kern="0" cap="none" spc="0" normalizeH="0" baseline="0">
              <a:ln>
                <a:noFill/>
              </a:ln>
              <a:solidFill>
                <a:sysClr val="windowText" lastClr="000000"/>
              </a:solidFill>
              <a:effectLst/>
              <a:uLnTx/>
              <a:uFillTx/>
              <a:latin typeface="Constantia" pitchFamily="18" charset="0"/>
              <a:ea typeface="+mn-ea"/>
              <a:cs typeface="+mn-cs"/>
            </a:rPr>
            <a:t>Revisar las Notas de las preguntas guía</a:t>
          </a:r>
          <a:endPar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endParaRPr>
        </a:p>
      </xdr:txBody>
    </xdr:sp>
    <xdr:clientData fPrintsWithSheet="0"/>
  </xdr:twoCellAnchor>
  <xdr:twoCellAnchor>
    <xdr:from>
      <xdr:col>27</xdr:col>
      <xdr:colOff>1381126</xdr:colOff>
      <xdr:row>679</xdr:row>
      <xdr:rowOff>95249</xdr:rowOff>
    </xdr:from>
    <xdr:to>
      <xdr:col>28</xdr:col>
      <xdr:colOff>95250</xdr:colOff>
      <xdr:row>679</xdr:row>
      <xdr:rowOff>904875</xdr:rowOff>
    </xdr:to>
    <xdr:sp macro="[0]!GoToOutputTable_Module3NotesSafE" textlink="">
      <xdr:nvSpPr>
        <xdr:cNvPr id="168" name="Flowchart: Process 167"/>
        <xdr:cNvSpPr/>
      </xdr:nvSpPr>
      <xdr:spPr>
        <a:xfrm>
          <a:off x="35490151" y="194576699"/>
          <a:ext cx="1019174" cy="809626"/>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las Notas de las preguntas guía</a:t>
          </a:r>
        </a:p>
      </xdr:txBody>
    </xdr:sp>
    <xdr:clientData fPrintsWithSheet="0"/>
  </xdr:twoCellAnchor>
  <xdr:twoCellAnchor>
    <xdr:from>
      <xdr:col>27</xdr:col>
      <xdr:colOff>1343026</xdr:colOff>
      <xdr:row>733</xdr:row>
      <xdr:rowOff>114300</xdr:rowOff>
    </xdr:from>
    <xdr:to>
      <xdr:col>28</xdr:col>
      <xdr:colOff>47626</xdr:colOff>
      <xdr:row>733</xdr:row>
      <xdr:rowOff>904875</xdr:rowOff>
    </xdr:to>
    <xdr:sp macro="[0]!GoToOutputTable_Module3NotesSafF" textlink="">
      <xdr:nvSpPr>
        <xdr:cNvPr id="169" name="Flowchart: Process 168"/>
        <xdr:cNvSpPr/>
      </xdr:nvSpPr>
      <xdr:spPr>
        <a:xfrm>
          <a:off x="35452051" y="210226275"/>
          <a:ext cx="1009650" cy="79057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las Notas de las preguntas guía</a:t>
          </a:r>
        </a:p>
      </xdr:txBody>
    </xdr:sp>
    <xdr:clientData fPrintsWithSheet="0"/>
  </xdr:twoCellAnchor>
  <xdr:twoCellAnchor>
    <xdr:from>
      <xdr:col>27</xdr:col>
      <xdr:colOff>1428750</xdr:colOff>
      <xdr:row>777</xdr:row>
      <xdr:rowOff>95250</xdr:rowOff>
    </xdr:from>
    <xdr:to>
      <xdr:col>28</xdr:col>
      <xdr:colOff>142875</xdr:colOff>
      <xdr:row>777</xdr:row>
      <xdr:rowOff>914400</xdr:rowOff>
    </xdr:to>
    <xdr:sp macro="[0]!GoToOutputTable_Module3NotesSafG" textlink="">
      <xdr:nvSpPr>
        <xdr:cNvPr id="170" name="Flowchart: Process 169"/>
        <xdr:cNvSpPr/>
      </xdr:nvSpPr>
      <xdr:spPr>
        <a:xfrm>
          <a:off x="35537775" y="222437325"/>
          <a:ext cx="1019175" cy="81915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las Notas de las preguntas guía</a:t>
          </a:r>
        </a:p>
      </xdr:txBody>
    </xdr:sp>
    <xdr:clientData fPrintsWithSheet="0"/>
  </xdr:twoCellAnchor>
  <mc:AlternateContent xmlns:mc="http://schemas.openxmlformats.org/markup-compatibility/2006">
    <mc:Choice xmlns:a14="http://schemas.microsoft.com/office/drawing/2010/main" Requires="a14">
      <xdr:twoCellAnchor>
        <xdr:from>
          <xdr:col>36</xdr:col>
          <xdr:colOff>3790950</xdr:colOff>
          <xdr:row>542</xdr:row>
          <xdr:rowOff>152400</xdr:rowOff>
        </xdr:from>
        <xdr:to>
          <xdr:col>36</xdr:col>
          <xdr:colOff>5553075</xdr:colOff>
          <xdr:row>542</xdr:row>
          <xdr:rowOff>762000</xdr:rowOff>
        </xdr:to>
        <xdr:sp macro="" textlink="">
          <xdr:nvSpPr>
            <xdr:cNvPr id="17426" name="Button 18" hidden="1">
              <a:extLst>
                <a:ext uri="{63B3BB69-23CF-44E3-9099-C40C66FF867C}">
                  <a14:compatExt spid="_x0000_s174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xdr:twoCellAnchor>
    <xdr:from>
      <xdr:col>36</xdr:col>
      <xdr:colOff>638175</xdr:colOff>
      <xdr:row>542</xdr:row>
      <xdr:rowOff>161925</xdr:rowOff>
    </xdr:from>
    <xdr:to>
      <xdr:col>36</xdr:col>
      <xdr:colOff>1781176</xdr:colOff>
      <xdr:row>542</xdr:row>
      <xdr:rowOff>607692</xdr:rowOff>
    </xdr:to>
    <xdr:sp macro="[0]!Table3_OutputPrintBox_Click" textlink="">
      <xdr:nvSpPr>
        <xdr:cNvPr id="171" name="Flowchart: Process 170"/>
        <xdr:cNvSpPr/>
      </xdr:nvSpPr>
      <xdr:spPr>
        <a:xfrm>
          <a:off x="44615100" y="149190075"/>
          <a:ext cx="1143001"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las Notas</a:t>
          </a:r>
        </a:p>
      </xdr:txBody>
    </xdr:sp>
    <xdr:clientData fPrintsWithSheet="0"/>
  </xdr:twoCellAnchor>
  <xdr:twoCellAnchor>
    <xdr:from>
      <xdr:col>36</xdr:col>
      <xdr:colOff>1924050</xdr:colOff>
      <xdr:row>542</xdr:row>
      <xdr:rowOff>161925</xdr:rowOff>
    </xdr:from>
    <xdr:to>
      <xdr:col>36</xdr:col>
      <xdr:colOff>3609093</xdr:colOff>
      <xdr:row>542</xdr:row>
      <xdr:rowOff>607692</xdr:rowOff>
    </xdr:to>
    <xdr:sp macro="[0]!GoToOutputTable_Module3SafB" textlink="">
      <xdr:nvSpPr>
        <xdr:cNvPr id="172" name="Flowchart: Process 171"/>
        <xdr:cNvSpPr/>
      </xdr:nvSpPr>
      <xdr:spPr>
        <a:xfrm>
          <a:off x="45900975" y="149190075"/>
          <a:ext cx="1685043"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 la Tabla de Resultados</a:t>
          </a:r>
        </a:p>
      </xdr:txBody>
    </xdr:sp>
    <xdr:clientData fPrintsWithSheet="0"/>
  </xdr:twoCellAnchor>
  <mc:AlternateContent xmlns:mc="http://schemas.openxmlformats.org/markup-compatibility/2006">
    <mc:Choice xmlns:a14="http://schemas.microsoft.com/office/drawing/2010/main" Requires="a14">
      <xdr:twoCellAnchor>
        <xdr:from>
          <xdr:col>36</xdr:col>
          <xdr:colOff>3733800</xdr:colOff>
          <xdr:row>591</xdr:row>
          <xdr:rowOff>228600</xdr:rowOff>
        </xdr:from>
        <xdr:to>
          <xdr:col>36</xdr:col>
          <xdr:colOff>5495925</xdr:colOff>
          <xdr:row>591</xdr:row>
          <xdr:rowOff>904875</xdr:rowOff>
        </xdr:to>
        <xdr:sp macro="" textlink="">
          <xdr:nvSpPr>
            <xdr:cNvPr id="17427" name="Button 19" hidden="1">
              <a:extLst>
                <a:ext uri="{63B3BB69-23CF-44E3-9099-C40C66FF867C}">
                  <a14:compatExt spid="_x0000_s1742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xdr:twoCellAnchor>
    <xdr:from>
      <xdr:col>36</xdr:col>
      <xdr:colOff>609601</xdr:colOff>
      <xdr:row>591</xdr:row>
      <xdr:rowOff>238125</xdr:rowOff>
    </xdr:from>
    <xdr:to>
      <xdr:col>36</xdr:col>
      <xdr:colOff>1733551</xdr:colOff>
      <xdr:row>591</xdr:row>
      <xdr:rowOff>683892</xdr:rowOff>
    </xdr:to>
    <xdr:sp macro="[0]!Table3_OutputPrintBox_Click" textlink="">
      <xdr:nvSpPr>
        <xdr:cNvPr id="173" name="Flowchart: Process 172"/>
        <xdr:cNvSpPr/>
      </xdr:nvSpPr>
      <xdr:spPr>
        <a:xfrm>
          <a:off x="44586526" y="166516050"/>
          <a:ext cx="1123950"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las Notas</a:t>
          </a:r>
        </a:p>
      </xdr:txBody>
    </xdr:sp>
    <xdr:clientData fPrintsWithSheet="0"/>
  </xdr:twoCellAnchor>
  <xdr:twoCellAnchor>
    <xdr:from>
      <xdr:col>36</xdr:col>
      <xdr:colOff>1905000</xdr:colOff>
      <xdr:row>591</xdr:row>
      <xdr:rowOff>238125</xdr:rowOff>
    </xdr:from>
    <xdr:to>
      <xdr:col>36</xdr:col>
      <xdr:colOff>3551943</xdr:colOff>
      <xdr:row>591</xdr:row>
      <xdr:rowOff>683892</xdr:rowOff>
    </xdr:to>
    <xdr:sp macro="[0]!GoToOutputTable_Module3SafC" textlink="">
      <xdr:nvSpPr>
        <xdr:cNvPr id="174" name="Flowchart: Process 173"/>
        <xdr:cNvSpPr/>
      </xdr:nvSpPr>
      <xdr:spPr>
        <a:xfrm>
          <a:off x="45881925" y="166516050"/>
          <a:ext cx="1646943"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 la Tabla de Resultados</a:t>
          </a:r>
        </a:p>
      </xdr:txBody>
    </xdr:sp>
    <xdr:clientData fPrintsWithSheet="0"/>
  </xdr:twoCellAnchor>
  <mc:AlternateContent xmlns:mc="http://schemas.openxmlformats.org/markup-compatibility/2006">
    <mc:Choice xmlns:a14="http://schemas.microsoft.com/office/drawing/2010/main" Requires="a14">
      <xdr:twoCellAnchor>
        <xdr:from>
          <xdr:col>36</xdr:col>
          <xdr:colOff>3667125</xdr:colOff>
          <xdr:row>638</xdr:row>
          <xdr:rowOff>228600</xdr:rowOff>
        </xdr:from>
        <xdr:to>
          <xdr:col>36</xdr:col>
          <xdr:colOff>5429250</xdr:colOff>
          <xdr:row>638</xdr:row>
          <xdr:rowOff>828675</xdr:rowOff>
        </xdr:to>
        <xdr:sp macro="" textlink="">
          <xdr:nvSpPr>
            <xdr:cNvPr id="17428" name="Button 20" hidden="1">
              <a:extLst>
                <a:ext uri="{63B3BB69-23CF-44E3-9099-C40C66FF867C}">
                  <a14:compatExt spid="_x0000_s1742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xdr:twoCellAnchor>
    <xdr:from>
      <xdr:col>36</xdr:col>
      <xdr:colOff>514350</xdr:colOff>
      <xdr:row>638</xdr:row>
      <xdr:rowOff>238125</xdr:rowOff>
    </xdr:from>
    <xdr:to>
      <xdr:col>36</xdr:col>
      <xdr:colOff>1628775</xdr:colOff>
      <xdr:row>638</xdr:row>
      <xdr:rowOff>683892</xdr:rowOff>
    </xdr:to>
    <xdr:sp macro="[0]!Table3_OutputPrintBox_Click" textlink="">
      <xdr:nvSpPr>
        <xdr:cNvPr id="175" name="Flowchart: Process 174"/>
        <xdr:cNvSpPr/>
      </xdr:nvSpPr>
      <xdr:spPr>
        <a:xfrm>
          <a:off x="44491275" y="181679850"/>
          <a:ext cx="111442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las Notas</a:t>
          </a:r>
        </a:p>
      </xdr:txBody>
    </xdr:sp>
    <xdr:clientData fPrintsWithSheet="0"/>
  </xdr:twoCellAnchor>
  <xdr:twoCellAnchor>
    <xdr:from>
      <xdr:col>36</xdr:col>
      <xdr:colOff>1800225</xdr:colOff>
      <xdr:row>638</xdr:row>
      <xdr:rowOff>238125</xdr:rowOff>
    </xdr:from>
    <xdr:to>
      <xdr:col>36</xdr:col>
      <xdr:colOff>3485268</xdr:colOff>
      <xdr:row>638</xdr:row>
      <xdr:rowOff>683892</xdr:rowOff>
    </xdr:to>
    <xdr:sp macro="[0]!GoToOutputTable_Module3SafD" textlink="">
      <xdr:nvSpPr>
        <xdr:cNvPr id="176" name="Flowchart: Process 175"/>
        <xdr:cNvSpPr/>
      </xdr:nvSpPr>
      <xdr:spPr>
        <a:xfrm>
          <a:off x="45777150" y="181679850"/>
          <a:ext cx="1685043"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 la Tabla de Resultados</a:t>
          </a:r>
        </a:p>
      </xdr:txBody>
    </xdr:sp>
    <xdr:clientData fPrintsWithSheet="0"/>
  </xdr:twoCellAnchor>
  <mc:AlternateContent xmlns:mc="http://schemas.openxmlformats.org/markup-compatibility/2006">
    <mc:Choice xmlns:a14="http://schemas.microsoft.com/office/drawing/2010/main" Requires="a14">
      <xdr:twoCellAnchor>
        <xdr:from>
          <xdr:col>36</xdr:col>
          <xdr:colOff>3819525</xdr:colOff>
          <xdr:row>706</xdr:row>
          <xdr:rowOff>200025</xdr:rowOff>
        </xdr:from>
        <xdr:to>
          <xdr:col>36</xdr:col>
          <xdr:colOff>5581650</xdr:colOff>
          <xdr:row>706</xdr:row>
          <xdr:rowOff>838200</xdr:rowOff>
        </xdr:to>
        <xdr:sp macro="" textlink="">
          <xdr:nvSpPr>
            <xdr:cNvPr id="17429" name="Button 21" hidden="1">
              <a:extLst>
                <a:ext uri="{63B3BB69-23CF-44E3-9099-C40C66FF867C}">
                  <a14:compatExt spid="_x0000_s174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xdr:twoCellAnchor>
    <xdr:from>
      <xdr:col>36</xdr:col>
      <xdr:colOff>666750</xdr:colOff>
      <xdr:row>706</xdr:row>
      <xdr:rowOff>209550</xdr:rowOff>
    </xdr:from>
    <xdr:to>
      <xdr:col>36</xdr:col>
      <xdr:colOff>1800225</xdr:colOff>
      <xdr:row>706</xdr:row>
      <xdr:rowOff>655317</xdr:rowOff>
    </xdr:to>
    <xdr:sp macro="[0]!Table3_OutputPrintBox_Click" textlink="">
      <xdr:nvSpPr>
        <xdr:cNvPr id="177" name="Flowchart: Process 176"/>
        <xdr:cNvSpPr/>
      </xdr:nvSpPr>
      <xdr:spPr>
        <a:xfrm>
          <a:off x="44643675" y="202482450"/>
          <a:ext cx="113347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las Notas</a:t>
          </a:r>
        </a:p>
      </xdr:txBody>
    </xdr:sp>
    <xdr:clientData fPrintsWithSheet="0"/>
  </xdr:twoCellAnchor>
  <xdr:twoCellAnchor>
    <xdr:from>
      <xdr:col>36</xdr:col>
      <xdr:colOff>1952625</xdr:colOff>
      <xdr:row>706</xdr:row>
      <xdr:rowOff>209550</xdr:rowOff>
    </xdr:from>
    <xdr:to>
      <xdr:col>36</xdr:col>
      <xdr:colOff>3637668</xdr:colOff>
      <xdr:row>706</xdr:row>
      <xdr:rowOff>655317</xdr:rowOff>
    </xdr:to>
    <xdr:sp macro="[0]!GoToOutputTable_Module3SafE" textlink="">
      <xdr:nvSpPr>
        <xdr:cNvPr id="178" name="Flowchart: Process 177"/>
        <xdr:cNvSpPr/>
      </xdr:nvSpPr>
      <xdr:spPr>
        <a:xfrm>
          <a:off x="45929550" y="202482450"/>
          <a:ext cx="1685043"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 la Tabla de Resultados</a:t>
          </a:r>
        </a:p>
      </xdr:txBody>
    </xdr:sp>
    <xdr:clientData fPrintsWithSheet="0"/>
  </xdr:twoCellAnchor>
  <mc:AlternateContent xmlns:mc="http://schemas.openxmlformats.org/markup-compatibility/2006">
    <mc:Choice xmlns:a14="http://schemas.microsoft.com/office/drawing/2010/main" Requires="a14">
      <xdr:twoCellAnchor>
        <xdr:from>
          <xdr:col>36</xdr:col>
          <xdr:colOff>3648075</xdr:colOff>
          <xdr:row>747</xdr:row>
          <xdr:rowOff>152400</xdr:rowOff>
        </xdr:from>
        <xdr:to>
          <xdr:col>36</xdr:col>
          <xdr:colOff>5410200</xdr:colOff>
          <xdr:row>747</xdr:row>
          <xdr:rowOff>762000</xdr:rowOff>
        </xdr:to>
        <xdr:sp macro="" textlink="">
          <xdr:nvSpPr>
            <xdr:cNvPr id="17430" name="Button 22" hidden="1">
              <a:extLst>
                <a:ext uri="{63B3BB69-23CF-44E3-9099-C40C66FF867C}">
                  <a14:compatExt spid="_x0000_s1743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xdr:twoCellAnchor>
    <xdr:from>
      <xdr:col>36</xdr:col>
      <xdr:colOff>495300</xdr:colOff>
      <xdr:row>747</xdr:row>
      <xdr:rowOff>161925</xdr:rowOff>
    </xdr:from>
    <xdr:to>
      <xdr:col>36</xdr:col>
      <xdr:colOff>1600201</xdr:colOff>
      <xdr:row>747</xdr:row>
      <xdr:rowOff>607692</xdr:rowOff>
    </xdr:to>
    <xdr:sp macro="[0]!Table3_OutputPrintBox_Click" textlink="">
      <xdr:nvSpPr>
        <xdr:cNvPr id="179" name="Flowchart: Process 178"/>
        <xdr:cNvSpPr/>
      </xdr:nvSpPr>
      <xdr:spPr>
        <a:xfrm>
          <a:off x="44472225" y="213969600"/>
          <a:ext cx="1104901"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las Notas</a:t>
          </a:r>
        </a:p>
      </xdr:txBody>
    </xdr:sp>
    <xdr:clientData fPrintsWithSheet="0"/>
  </xdr:twoCellAnchor>
  <xdr:twoCellAnchor>
    <xdr:from>
      <xdr:col>36</xdr:col>
      <xdr:colOff>1800225</xdr:colOff>
      <xdr:row>747</xdr:row>
      <xdr:rowOff>161925</xdr:rowOff>
    </xdr:from>
    <xdr:to>
      <xdr:col>36</xdr:col>
      <xdr:colOff>3466218</xdr:colOff>
      <xdr:row>747</xdr:row>
      <xdr:rowOff>607692</xdr:rowOff>
    </xdr:to>
    <xdr:sp macro="[0]!GoToOutputTable_Module3SafF" textlink="">
      <xdr:nvSpPr>
        <xdr:cNvPr id="180" name="Flowchart: Process 179"/>
        <xdr:cNvSpPr/>
      </xdr:nvSpPr>
      <xdr:spPr>
        <a:xfrm>
          <a:off x="45777150" y="213969600"/>
          <a:ext cx="1665993"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 la Tabla de Resultados</a:t>
          </a:r>
        </a:p>
      </xdr:txBody>
    </xdr:sp>
    <xdr:clientData fPrintsWithSheet="0"/>
  </xdr:twoCellAnchor>
  <mc:AlternateContent xmlns:mc="http://schemas.openxmlformats.org/markup-compatibility/2006">
    <mc:Choice xmlns:a14="http://schemas.microsoft.com/office/drawing/2010/main" Requires="a14">
      <xdr:twoCellAnchor>
        <xdr:from>
          <xdr:col>36</xdr:col>
          <xdr:colOff>3686175</xdr:colOff>
          <xdr:row>790</xdr:row>
          <xdr:rowOff>219075</xdr:rowOff>
        </xdr:from>
        <xdr:to>
          <xdr:col>36</xdr:col>
          <xdr:colOff>5448300</xdr:colOff>
          <xdr:row>790</xdr:row>
          <xdr:rowOff>819150</xdr:rowOff>
        </xdr:to>
        <xdr:sp macro="" textlink="">
          <xdr:nvSpPr>
            <xdr:cNvPr id="17431" name="Button 23" hidden="1">
              <a:extLst>
                <a:ext uri="{63B3BB69-23CF-44E3-9099-C40C66FF867C}">
                  <a14:compatExt spid="_x0000_s1743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fuera necesario, pulsar aquí para ajustar automáticamente el texto</a:t>
              </a:r>
            </a:p>
          </xdr:txBody>
        </xdr:sp>
        <xdr:clientData fPrintsWithSheet="0"/>
      </xdr:twoCellAnchor>
    </mc:Choice>
    <mc:Fallback/>
  </mc:AlternateContent>
  <xdr:twoCellAnchor>
    <xdr:from>
      <xdr:col>36</xdr:col>
      <xdr:colOff>666751</xdr:colOff>
      <xdr:row>790</xdr:row>
      <xdr:rowOff>228600</xdr:rowOff>
    </xdr:from>
    <xdr:to>
      <xdr:col>36</xdr:col>
      <xdr:colOff>1752601</xdr:colOff>
      <xdr:row>790</xdr:row>
      <xdr:rowOff>674367</xdr:rowOff>
    </xdr:to>
    <xdr:sp macro="[0]!Table3_OutputPrintBox_Click" textlink="">
      <xdr:nvSpPr>
        <xdr:cNvPr id="181" name="Flowchart: Process 180"/>
        <xdr:cNvSpPr/>
      </xdr:nvSpPr>
      <xdr:spPr>
        <a:xfrm>
          <a:off x="44643676" y="225590100"/>
          <a:ext cx="1085850"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Imprimir las Notas</a:t>
          </a:r>
        </a:p>
      </xdr:txBody>
    </xdr:sp>
    <xdr:clientData fPrintsWithSheet="0"/>
  </xdr:twoCellAnchor>
  <xdr:twoCellAnchor>
    <xdr:from>
      <xdr:col>36</xdr:col>
      <xdr:colOff>1885950</xdr:colOff>
      <xdr:row>790</xdr:row>
      <xdr:rowOff>228600</xdr:rowOff>
    </xdr:from>
    <xdr:to>
      <xdr:col>36</xdr:col>
      <xdr:colOff>3504318</xdr:colOff>
      <xdr:row>790</xdr:row>
      <xdr:rowOff>674367</xdr:rowOff>
    </xdr:to>
    <xdr:sp macro="[0]!GoToOutputTable_Module3SafG" textlink="">
      <xdr:nvSpPr>
        <xdr:cNvPr id="182" name="Flowchart: Process 181"/>
        <xdr:cNvSpPr/>
      </xdr:nvSpPr>
      <xdr:spPr>
        <a:xfrm>
          <a:off x="45862875" y="225590100"/>
          <a:ext cx="1618368"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 la Tabla de Resultados</a:t>
          </a:r>
        </a:p>
      </xdr:txBody>
    </xdr:sp>
    <xdr:clientData fPrintsWithSheet="0"/>
  </xdr:twoCellAnchor>
  <xdr:twoCellAnchor>
    <xdr:from>
      <xdr:col>18</xdr:col>
      <xdr:colOff>2666999</xdr:colOff>
      <xdr:row>77</xdr:row>
      <xdr:rowOff>152400</xdr:rowOff>
    </xdr:from>
    <xdr:to>
      <xdr:col>20</xdr:col>
      <xdr:colOff>371474</xdr:colOff>
      <xdr:row>77</xdr:row>
      <xdr:rowOff>602400</xdr:rowOff>
    </xdr:to>
    <xdr:sp macro="[0]!GoToOutputTables" textlink="">
      <xdr:nvSpPr>
        <xdr:cNvPr id="183" name="Flowchart: Process 182"/>
        <xdr:cNvSpPr/>
      </xdr:nvSpPr>
      <xdr:spPr>
        <a:xfrm flipH="1">
          <a:off x="28403549" y="23964900"/>
          <a:ext cx="17621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2</xdr:col>
      <xdr:colOff>2505076</xdr:colOff>
      <xdr:row>5</xdr:row>
      <xdr:rowOff>1106261</xdr:rowOff>
    </xdr:from>
    <xdr:to>
      <xdr:col>2</xdr:col>
      <xdr:colOff>3924301</xdr:colOff>
      <xdr:row>5</xdr:row>
      <xdr:rowOff>1372961</xdr:rowOff>
    </xdr:to>
    <xdr:sp macro="[0]!GoToOutputTable_Module2SafA" textlink="">
      <xdr:nvSpPr>
        <xdr:cNvPr id="186" name="Flowchart: Process 185"/>
        <xdr:cNvSpPr/>
      </xdr:nvSpPr>
      <xdr:spPr>
        <a:xfrm>
          <a:off x="2676526" y="2744561"/>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(a)</a:t>
          </a:r>
        </a:p>
      </xdr:txBody>
    </xdr:sp>
    <xdr:clientData/>
  </xdr:twoCellAnchor>
  <xdr:twoCellAnchor>
    <xdr:from>
      <xdr:col>2</xdr:col>
      <xdr:colOff>2505076</xdr:colOff>
      <xdr:row>5</xdr:row>
      <xdr:rowOff>1488622</xdr:rowOff>
    </xdr:from>
    <xdr:to>
      <xdr:col>2</xdr:col>
      <xdr:colOff>3924301</xdr:colOff>
      <xdr:row>5</xdr:row>
      <xdr:rowOff>1755322</xdr:rowOff>
    </xdr:to>
    <xdr:sp macro="[0]!GoToOutputTable_Module2SafB" textlink="">
      <xdr:nvSpPr>
        <xdr:cNvPr id="187" name="Flowchart: Process 186"/>
        <xdr:cNvSpPr/>
      </xdr:nvSpPr>
      <xdr:spPr>
        <a:xfrm>
          <a:off x="2676526" y="3126922"/>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(b)</a:t>
          </a:r>
        </a:p>
      </xdr:txBody>
    </xdr:sp>
    <xdr:clientData/>
  </xdr:twoCellAnchor>
  <xdr:twoCellAnchor>
    <xdr:from>
      <xdr:col>2</xdr:col>
      <xdr:colOff>2505076</xdr:colOff>
      <xdr:row>5</xdr:row>
      <xdr:rowOff>1870983</xdr:rowOff>
    </xdr:from>
    <xdr:to>
      <xdr:col>2</xdr:col>
      <xdr:colOff>3924301</xdr:colOff>
      <xdr:row>5</xdr:row>
      <xdr:rowOff>2137683</xdr:rowOff>
    </xdr:to>
    <xdr:sp macro="[0]!GoToOutputTable_Module2SafC" textlink="">
      <xdr:nvSpPr>
        <xdr:cNvPr id="188" name="Flowchart: Process 187"/>
        <xdr:cNvSpPr/>
      </xdr:nvSpPr>
      <xdr:spPr>
        <a:xfrm>
          <a:off x="2676526" y="3509283"/>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(c)</a:t>
          </a:r>
        </a:p>
      </xdr:txBody>
    </xdr:sp>
    <xdr:clientData/>
  </xdr:twoCellAnchor>
  <xdr:twoCellAnchor>
    <xdr:from>
      <xdr:col>2</xdr:col>
      <xdr:colOff>2505076</xdr:colOff>
      <xdr:row>5</xdr:row>
      <xdr:rowOff>2253344</xdr:rowOff>
    </xdr:from>
    <xdr:to>
      <xdr:col>2</xdr:col>
      <xdr:colOff>3924301</xdr:colOff>
      <xdr:row>5</xdr:row>
      <xdr:rowOff>2520044</xdr:rowOff>
    </xdr:to>
    <xdr:sp macro="[0]!GoToOutputTable_Module2SafD" textlink="">
      <xdr:nvSpPr>
        <xdr:cNvPr id="189" name="Flowchart: Process 188"/>
        <xdr:cNvSpPr/>
      </xdr:nvSpPr>
      <xdr:spPr>
        <a:xfrm>
          <a:off x="2676526" y="3891644"/>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(d)</a:t>
          </a:r>
        </a:p>
      </xdr:txBody>
    </xdr:sp>
    <xdr:clientData/>
  </xdr:twoCellAnchor>
  <xdr:twoCellAnchor>
    <xdr:from>
      <xdr:col>2</xdr:col>
      <xdr:colOff>2505076</xdr:colOff>
      <xdr:row>5</xdr:row>
      <xdr:rowOff>2635705</xdr:rowOff>
    </xdr:from>
    <xdr:to>
      <xdr:col>2</xdr:col>
      <xdr:colOff>3924301</xdr:colOff>
      <xdr:row>5</xdr:row>
      <xdr:rowOff>2902405</xdr:rowOff>
    </xdr:to>
    <xdr:sp macro="[0]!GoToOutputTable_Module2Safe" textlink="">
      <xdr:nvSpPr>
        <xdr:cNvPr id="190" name="Flowchart: Process 189"/>
        <xdr:cNvSpPr/>
      </xdr:nvSpPr>
      <xdr:spPr>
        <a:xfrm>
          <a:off x="2676526" y="4274005"/>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(e)</a:t>
          </a:r>
        </a:p>
      </xdr:txBody>
    </xdr:sp>
    <xdr:clientData/>
  </xdr:twoCellAnchor>
  <xdr:twoCellAnchor>
    <xdr:from>
      <xdr:col>2</xdr:col>
      <xdr:colOff>2505076</xdr:colOff>
      <xdr:row>5</xdr:row>
      <xdr:rowOff>3018066</xdr:rowOff>
    </xdr:from>
    <xdr:to>
      <xdr:col>2</xdr:col>
      <xdr:colOff>3924301</xdr:colOff>
      <xdr:row>5</xdr:row>
      <xdr:rowOff>3284766</xdr:rowOff>
    </xdr:to>
    <xdr:sp macro="[0]!GoToOutputTable_Module2SafF" textlink="">
      <xdr:nvSpPr>
        <xdr:cNvPr id="191" name="Flowchart: Process 190"/>
        <xdr:cNvSpPr/>
      </xdr:nvSpPr>
      <xdr:spPr>
        <a:xfrm>
          <a:off x="2676526" y="4656366"/>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(f)</a:t>
          </a:r>
        </a:p>
      </xdr:txBody>
    </xdr:sp>
    <xdr:clientData/>
  </xdr:twoCellAnchor>
  <xdr:twoCellAnchor>
    <xdr:from>
      <xdr:col>2</xdr:col>
      <xdr:colOff>2505076</xdr:colOff>
      <xdr:row>5</xdr:row>
      <xdr:rowOff>3400425</xdr:rowOff>
    </xdr:from>
    <xdr:to>
      <xdr:col>2</xdr:col>
      <xdr:colOff>3924301</xdr:colOff>
      <xdr:row>5</xdr:row>
      <xdr:rowOff>3667125</xdr:rowOff>
    </xdr:to>
    <xdr:sp macro="[0]!GoToOutputTable_Module2SafG" textlink="">
      <xdr:nvSpPr>
        <xdr:cNvPr id="192" name="Flowchart: Process 191"/>
        <xdr:cNvSpPr/>
      </xdr:nvSpPr>
      <xdr:spPr>
        <a:xfrm>
          <a:off x="2676526" y="5038725"/>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(g)</a:t>
          </a:r>
        </a:p>
      </xdr:txBody>
    </xdr:sp>
    <xdr:clientData/>
  </xdr:twoCellAnchor>
  <xdr:twoCellAnchor>
    <xdr:from>
      <xdr:col>2</xdr:col>
      <xdr:colOff>457201</xdr:colOff>
      <xdr:row>5</xdr:row>
      <xdr:rowOff>228600</xdr:rowOff>
    </xdr:from>
    <xdr:to>
      <xdr:col>2</xdr:col>
      <xdr:colOff>1571626</xdr:colOff>
      <xdr:row>5</xdr:row>
      <xdr:rowOff>476250</xdr:rowOff>
    </xdr:to>
    <xdr:sp macro="" textlink="">
      <xdr:nvSpPr>
        <xdr:cNvPr id="193" name="TextBox 192"/>
        <xdr:cNvSpPr txBox="1"/>
      </xdr:nvSpPr>
      <xdr:spPr>
        <a:xfrm>
          <a:off x="628651" y="1866900"/>
          <a:ext cx="111442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1400" b="1">
              <a:solidFill>
                <a:schemeClr val="tx2"/>
              </a:solidFill>
              <a:latin typeface="+mj-lt"/>
            </a:rPr>
            <a:t>Módulo 1</a:t>
          </a:r>
        </a:p>
      </xdr:txBody>
    </xdr:sp>
    <xdr:clientData/>
  </xdr:twoCellAnchor>
  <xdr:twoCellAnchor>
    <xdr:from>
      <xdr:col>2</xdr:col>
      <xdr:colOff>2657476</xdr:colOff>
      <xdr:row>5</xdr:row>
      <xdr:rowOff>228600</xdr:rowOff>
    </xdr:from>
    <xdr:to>
      <xdr:col>2</xdr:col>
      <xdr:colOff>3771901</xdr:colOff>
      <xdr:row>5</xdr:row>
      <xdr:rowOff>476250</xdr:rowOff>
    </xdr:to>
    <xdr:sp macro="" textlink="">
      <xdr:nvSpPr>
        <xdr:cNvPr id="194" name="TextBox 193"/>
        <xdr:cNvSpPr txBox="1"/>
      </xdr:nvSpPr>
      <xdr:spPr>
        <a:xfrm>
          <a:off x="2828926" y="1866900"/>
          <a:ext cx="111442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1400" b="1">
              <a:solidFill>
                <a:schemeClr val="tx2"/>
              </a:solidFill>
              <a:latin typeface="+mj-lt"/>
            </a:rPr>
            <a:t>Módulo 2</a:t>
          </a:r>
        </a:p>
      </xdr:txBody>
    </xdr:sp>
    <xdr:clientData/>
  </xdr:twoCellAnchor>
  <xdr:twoCellAnchor>
    <xdr:from>
      <xdr:col>2</xdr:col>
      <xdr:colOff>5876926</xdr:colOff>
      <xdr:row>5</xdr:row>
      <xdr:rowOff>228600</xdr:rowOff>
    </xdr:from>
    <xdr:to>
      <xdr:col>2</xdr:col>
      <xdr:colOff>6991351</xdr:colOff>
      <xdr:row>5</xdr:row>
      <xdr:rowOff>476250</xdr:rowOff>
    </xdr:to>
    <xdr:sp macro="" textlink="">
      <xdr:nvSpPr>
        <xdr:cNvPr id="195" name="TextBox 194"/>
        <xdr:cNvSpPr txBox="1"/>
      </xdr:nvSpPr>
      <xdr:spPr>
        <a:xfrm>
          <a:off x="6048376" y="1866900"/>
          <a:ext cx="111442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1400" b="1">
              <a:solidFill>
                <a:schemeClr val="tx2"/>
              </a:solidFill>
              <a:latin typeface="+mj-lt"/>
            </a:rPr>
            <a:t>Módulo 3</a:t>
          </a:r>
        </a:p>
      </xdr:txBody>
    </xdr:sp>
    <xdr:clientData/>
  </xdr:twoCellAnchor>
  <xdr:twoCellAnchor>
    <xdr:from>
      <xdr:col>2</xdr:col>
      <xdr:colOff>2295525</xdr:colOff>
      <xdr:row>5</xdr:row>
      <xdr:rowOff>523874</xdr:rowOff>
    </xdr:from>
    <xdr:to>
      <xdr:col>2</xdr:col>
      <xdr:colOff>4114800</xdr:colOff>
      <xdr:row>5</xdr:row>
      <xdr:rowOff>990599</xdr:rowOff>
    </xdr:to>
    <xdr:sp macro="[0]!GoToOutputTable_Module2All" textlink="">
      <xdr:nvSpPr>
        <xdr:cNvPr id="196" name="Flowchart: Process 195"/>
        <xdr:cNvSpPr/>
      </xdr:nvSpPr>
      <xdr:spPr>
        <a:xfrm>
          <a:off x="2466975" y="2162174"/>
          <a:ext cx="1819275" cy="46672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2 - Todas las salvaguardas</a:t>
          </a:r>
        </a:p>
      </xdr:txBody>
    </xdr:sp>
    <xdr:clientData/>
  </xdr:twoCellAnchor>
  <xdr:twoCellAnchor>
    <xdr:from>
      <xdr:col>2</xdr:col>
      <xdr:colOff>4733926</xdr:colOff>
      <xdr:row>5</xdr:row>
      <xdr:rowOff>1115786</xdr:rowOff>
    </xdr:from>
    <xdr:to>
      <xdr:col>2</xdr:col>
      <xdr:colOff>6153151</xdr:colOff>
      <xdr:row>5</xdr:row>
      <xdr:rowOff>1382486</xdr:rowOff>
    </xdr:to>
    <xdr:sp macro="[0]!GoToOutputTable_Module3SafA" textlink="">
      <xdr:nvSpPr>
        <xdr:cNvPr id="197" name="Flowchart: Process 196"/>
        <xdr:cNvSpPr/>
      </xdr:nvSpPr>
      <xdr:spPr>
        <a:xfrm>
          <a:off x="4905376" y="2754086"/>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(a)</a:t>
          </a:r>
        </a:p>
      </xdr:txBody>
    </xdr:sp>
    <xdr:clientData/>
  </xdr:twoCellAnchor>
  <xdr:twoCellAnchor>
    <xdr:from>
      <xdr:col>2</xdr:col>
      <xdr:colOff>4733926</xdr:colOff>
      <xdr:row>5</xdr:row>
      <xdr:rowOff>1498147</xdr:rowOff>
    </xdr:from>
    <xdr:to>
      <xdr:col>2</xdr:col>
      <xdr:colOff>6153151</xdr:colOff>
      <xdr:row>5</xdr:row>
      <xdr:rowOff>1764847</xdr:rowOff>
    </xdr:to>
    <xdr:sp macro="[0]!GoToOutputTable_Module3SafB" textlink="">
      <xdr:nvSpPr>
        <xdr:cNvPr id="198" name="Flowchart: Process 197"/>
        <xdr:cNvSpPr/>
      </xdr:nvSpPr>
      <xdr:spPr>
        <a:xfrm>
          <a:off x="4905376" y="3136447"/>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(b)</a:t>
          </a:r>
        </a:p>
      </xdr:txBody>
    </xdr:sp>
    <xdr:clientData/>
  </xdr:twoCellAnchor>
  <xdr:twoCellAnchor>
    <xdr:from>
      <xdr:col>2</xdr:col>
      <xdr:colOff>4733926</xdr:colOff>
      <xdr:row>5</xdr:row>
      <xdr:rowOff>1880508</xdr:rowOff>
    </xdr:from>
    <xdr:to>
      <xdr:col>2</xdr:col>
      <xdr:colOff>6153151</xdr:colOff>
      <xdr:row>5</xdr:row>
      <xdr:rowOff>2147208</xdr:rowOff>
    </xdr:to>
    <xdr:sp macro="[0]!GoToOutputTable_Module3SafC" textlink="">
      <xdr:nvSpPr>
        <xdr:cNvPr id="199" name="Flowchart: Process 198"/>
        <xdr:cNvSpPr/>
      </xdr:nvSpPr>
      <xdr:spPr>
        <a:xfrm>
          <a:off x="4905376" y="3518808"/>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(c)</a:t>
          </a:r>
        </a:p>
      </xdr:txBody>
    </xdr:sp>
    <xdr:clientData/>
  </xdr:twoCellAnchor>
  <xdr:twoCellAnchor>
    <xdr:from>
      <xdr:col>2</xdr:col>
      <xdr:colOff>4733926</xdr:colOff>
      <xdr:row>5</xdr:row>
      <xdr:rowOff>2262869</xdr:rowOff>
    </xdr:from>
    <xdr:to>
      <xdr:col>2</xdr:col>
      <xdr:colOff>6153151</xdr:colOff>
      <xdr:row>5</xdr:row>
      <xdr:rowOff>2529569</xdr:rowOff>
    </xdr:to>
    <xdr:sp macro="[0]!GoToOutputTable_Module3SafD" textlink="">
      <xdr:nvSpPr>
        <xdr:cNvPr id="200" name="Flowchart: Process 199"/>
        <xdr:cNvSpPr/>
      </xdr:nvSpPr>
      <xdr:spPr>
        <a:xfrm>
          <a:off x="4905376" y="3901169"/>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(d)</a:t>
          </a:r>
        </a:p>
      </xdr:txBody>
    </xdr:sp>
    <xdr:clientData/>
  </xdr:twoCellAnchor>
  <xdr:twoCellAnchor>
    <xdr:from>
      <xdr:col>2</xdr:col>
      <xdr:colOff>4733926</xdr:colOff>
      <xdr:row>5</xdr:row>
      <xdr:rowOff>2645230</xdr:rowOff>
    </xdr:from>
    <xdr:to>
      <xdr:col>2</xdr:col>
      <xdr:colOff>6153151</xdr:colOff>
      <xdr:row>5</xdr:row>
      <xdr:rowOff>2911930</xdr:rowOff>
    </xdr:to>
    <xdr:sp macro="[0]!GoToOutputTable_Module3SafE" textlink="">
      <xdr:nvSpPr>
        <xdr:cNvPr id="201" name="Flowchart: Process 200"/>
        <xdr:cNvSpPr/>
      </xdr:nvSpPr>
      <xdr:spPr>
        <a:xfrm>
          <a:off x="4905376" y="4283530"/>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(e)</a:t>
          </a:r>
        </a:p>
      </xdr:txBody>
    </xdr:sp>
    <xdr:clientData/>
  </xdr:twoCellAnchor>
  <xdr:twoCellAnchor>
    <xdr:from>
      <xdr:col>2</xdr:col>
      <xdr:colOff>4733926</xdr:colOff>
      <xdr:row>5</xdr:row>
      <xdr:rowOff>3027591</xdr:rowOff>
    </xdr:from>
    <xdr:to>
      <xdr:col>2</xdr:col>
      <xdr:colOff>6153151</xdr:colOff>
      <xdr:row>5</xdr:row>
      <xdr:rowOff>3294291</xdr:rowOff>
    </xdr:to>
    <xdr:sp macro="[0]!GoToOutputTable_Module3SafF" textlink="">
      <xdr:nvSpPr>
        <xdr:cNvPr id="202" name="Flowchart: Process 201"/>
        <xdr:cNvSpPr/>
      </xdr:nvSpPr>
      <xdr:spPr>
        <a:xfrm>
          <a:off x="4905376" y="4665891"/>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(f)</a:t>
          </a:r>
        </a:p>
      </xdr:txBody>
    </xdr:sp>
    <xdr:clientData/>
  </xdr:twoCellAnchor>
  <xdr:twoCellAnchor>
    <xdr:from>
      <xdr:col>2</xdr:col>
      <xdr:colOff>4733926</xdr:colOff>
      <xdr:row>5</xdr:row>
      <xdr:rowOff>3409950</xdr:rowOff>
    </xdr:from>
    <xdr:to>
      <xdr:col>2</xdr:col>
      <xdr:colOff>6153151</xdr:colOff>
      <xdr:row>5</xdr:row>
      <xdr:rowOff>3676650</xdr:rowOff>
    </xdr:to>
    <xdr:sp macro="[0]!GoToOutputTable_Module3SafG" textlink="">
      <xdr:nvSpPr>
        <xdr:cNvPr id="203" name="Flowchart: Process 202"/>
        <xdr:cNvSpPr/>
      </xdr:nvSpPr>
      <xdr:spPr>
        <a:xfrm>
          <a:off x="4905376" y="5048250"/>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(g)</a:t>
          </a:r>
        </a:p>
      </xdr:txBody>
    </xdr:sp>
    <xdr:clientData/>
  </xdr:twoCellAnchor>
  <xdr:twoCellAnchor>
    <xdr:from>
      <xdr:col>2</xdr:col>
      <xdr:colOff>4467225</xdr:colOff>
      <xdr:row>5</xdr:row>
      <xdr:rowOff>533399</xdr:rowOff>
    </xdr:from>
    <xdr:to>
      <xdr:col>2</xdr:col>
      <xdr:colOff>6343650</xdr:colOff>
      <xdr:row>5</xdr:row>
      <xdr:rowOff>1000124</xdr:rowOff>
    </xdr:to>
    <xdr:sp macro="[0]!GoToOutputTable_Module3All" textlink="">
      <xdr:nvSpPr>
        <xdr:cNvPr id="204" name="Flowchart: Process 203"/>
        <xdr:cNvSpPr/>
      </xdr:nvSpPr>
      <xdr:spPr>
        <a:xfrm>
          <a:off x="4638675" y="2171699"/>
          <a:ext cx="1876425" cy="46672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3 - Todas las salvaguardas</a:t>
          </a:r>
        </a:p>
      </xdr:txBody>
    </xdr:sp>
    <xdr:clientData/>
  </xdr:twoCellAnchor>
  <xdr:twoCellAnchor>
    <xdr:from>
      <xdr:col>2</xdr:col>
      <xdr:colOff>85725</xdr:colOff>
      <xdr:row>5</xdr:row>
      <xdr:rowOff>523874</xdr:rowOff>
    </xdr:from>
    <xdr:to>
      <xdr:col>2</xdr:col>
      <xdr:colOff>1943101</xdr:colOff>
      <xdr:row>5</xdr:row>
      <xdr:rowOff>990599</xdr:rowOff>
    </xdr:to>
    <xdr:sp macro="[0]!GoToOutputTable_Module1" textlink="">
      <xdr:nvSpPr>
        <xdr:cNvPr id="205" name="Flowchart: Process 204"/>
        <xdr:cNvSpPr/>
      </xdr:nvSpPr>
      <xdr:spPr>
        <a:xfrm>
          <a:off x="257175" y="2162174"/>
          <a:ext cx="1857376" cy="46672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Tabla 1</a:t>
          </a:r>
        </a:p>
      </xdr:txBody>
    </xdr:sp>
    <xdr:clientData/>
  </xdr:twoCellAnchor>
  <xdr:twoCellAnchor>
    <xdr:from>
      <xdr:col>2</xdr:col>
      <xdr:colOff>6715126</xdr:colOff>
      <xdr:row>5</xdr:row>
      <xdr:rowOff>1115786</xdr:rowOff>
    </xdr:from>
    <xdr:to>
      <xdr:col>2</xdr:col>
      <xdr:colOff>8134351</xdr:colOff>
      <xdr:row>5</xdr:row>
      <xdr:rowOff>1382486</xdr:rowOff>
    </xdr:to>
    <xdr:sp macro="[0]!GoToOutputTable_Module3NotesSafA" textlink="">
      <xdr:nvSpPr>
        <xdr:cNvPr id="206" name="Flowchart: Process 205"/>
        <xdr:cNvSpPr/>
      </xdr:nvSpPr>
      <xdr:spPr>
        <a:xfrm>
          <a:off x="6886576" y="2754086"/>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(a)</a:t>
          </a:r>
        </a:p>
      </xdr:txBody>
    </xdr:sp>
    <xdr:clientData/>
  </xdr:twoCellAnchor>
  <xdr:twoCellAnchor>
    <xdr:from>
      <xdr:col>2</xdr:col>
      <xdr:colOff>6715126</xdr:colOff>
      <xdr:row>5</xdr:row>
      <xdr:rowOff>1498147</xdr:rowOff>
    </xdr:from>
    <xdr:to>
      <xdr:col>2</xdr:col>
      <xdr:colOff>8134351</xdr:colOff>
      <xdr:row>5</xdr:row>
      <xdr:rowOff>1764847</xdr:rowOff>
    </xdr:to>
    <xdr:sp macro="[0]!GoToOutputTable_Module3NotesSafB" textlink="">
      <xdr:nvSpPr>
        <xdr:cNvPr id="207" name="Flowchart: Process 206"/>
        <xdr:cNvSpPr/>
      </xdr:nvSpPr>
      <xdr:spPr>
        <a:xfrm>
          <a:off x="6886576" y="3136447"/>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(b)</a:t>
          </a:r>
        </a:p>
      </xdr:txBody>
    </xdr:sp>
    <xdr:clientData/>
  </xdr:twoCellAnchor>
  <xdr:twoCellAnchor>
    <xdr:from>
      <xdr:col>2</xdr:col>
      <xdr:colOff>6715126</xdr:colOff>
      <xdr:row>5</xdr:row>
      <xdr:rowOff>1880508</xdr:rowOff>
    </xdr:from>
    <xdr:to>
      <xdr:col>2</xdr:col>
      <xdr:colOff>8134351</xdr:colOff>
      <xdr:row>5</xdr:row>
      <xdr:rowOff>2147208</xdr:rowOff>
    </xdr:to>
    <xdr:sp macro="[0]!GoToOutputTable_Module3NotesSafC" textlink="">
      <xdr:nvSpPr>
        <xdr:cNvPr id="208" name="Flowchart: Process 207"/>
        <xdr:cNvSpPr/>
      </xdr:nvSpPr>
      <xdr:spPr>
        <a:xfrm>
          <a:off x="6886576" y="3518808"/>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(c)</a:t>
          </a:r>
        </a:p>
      </xdr:txBody>
    </xdr:sp>
    <xdr:clientData/>
  </xdr:twoCellAnchor>
  <xdr:twoCellAnchor>
    <xdr:from>
      <xdr:col>2</xdr:col>
      <xdr:colOff>6715126</xdr:colOff>
      <xdr:row>5</xdr:row>
      <xdr:rowOff>2262869</xdr:rowOff>
    </xdr:from>
    <xdr:to>
      <xdr:col>2</xdr:col>
      <xdr:colOff>8134351</xdr:colOff>
      <xdr:row>5</xdr:row>
      <xdr:rowOff>2529569</xdr:rowOff>
    </xdr:to>
    <xdr:sp macro="[0]!GoToOutputTable_Module3NotesSafD" textlink="">
      <xdr:nvSpPr>
        <xdr:cNvPr id="209" name="Flowchart: Process 208"/>
        <xdr:cNvSpPr/>
      </xdr:nvSpPr>
      <xdr:spPr>
        <a:xfrm>
          <a:off x="6886576" y="3901169"/>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(d)</a:t>
          </a:r>
        </a:p>
      </xdr:txBody>
    </xdr:sp>
    <xdr:clientData/>
  </xdr:twoCellAnchor>
  <xdr:twoCellAnchor>
    <xdr:from>
      <xdr:col>2</xdr:col>
      <xdr:colOff>6715126</xdr:colOff>
      <xdr:row>5</xdr:row>
      <xdr:rowOff>2645230</xdr:rowOff>
    </xdr:from>
    <xdr:to>
      <xdr:col>2</xdr:col>
      <xdr:colOff>8134351</xdr:colOff>
      <xdr:row>5</xdr:row>
      <xdr:rowOff>2911930</xdr:rowOff>
    </xdr:to>
    <xdr:sp macro="[0]!GoToOutputTable_Module3NotesSafE" textlink="">
      <xdr:nvSpPr>
        <xdr:cNvPr id="210" name="Flowchart: Process 209"/>
        <xdr:cNvSpPr/>
      </xdr:nvSpPr>
      <xdr:spPr>
        <a:xfrm>
          <a:off x="6886576" y="4283530"/>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(e)</a:t>
          </a:r>
        </a:p>
      </xdr:txBody>
    </xdr:sp>
    <xdr:clientData/>
  </xdr:twoCellAnchor>
  <xdr:twoCellAnchor>
    <xdr:from>
      <xdr:col>2</xdr:col>
      <xdr:colOff>6715126</xdr:colOff>
      <xdr:row>5</xdr:row>
      <xdr:rowOff>3027591</xdr:rowOff>
    </xdr:from>
    <xdr:to>
      <xdr:col>2</xdr:col>
      <xdr:colOff>8134351</xdr:colOff>
      <xdr:row>5</xdr:row>
      <xdr:rowOff>3294291</xdr:rowOff>
    </xdr:to>
    <xdr:sp macro="[0]!GoToOutputTable_Module3NotesSafF" textlink="">
      <xdr:nvSpPr>
        <xdr:cNvPr id="211" name="Flowchart: Process 210"/>
        <xdr:cNvSpPr/>
      </xdr:nvSpPr>
      <xdr:spPr>
        <a:xfrm>
          <a:off x="6886576" y="4665891"/>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(f)</a:t>
          </a:r>
        </a:p>
      </xdr:txBody>
    </xdr:sp>
    <xdr:clientData/>
  </xdr:twoCellAnchor>
  <xdr:twoCellAnchor>
    <xdr:from>
      <xdr:col>2</xdr:col>
      <xdr:colOff>6715126</xdr:colOff>
      <xdr:row>5</xdr:row>
      <xdr:rowOff>3409950</xdr:rowOff>
    </xdr:from>
    <xdr:to>
      <xdr:col>2</xdr:col>
      <xdr:colOff>8134351</xdr:colOff>
      <xdr:row>5</xdr:row>
      <xdr:rowOff>3676650</xdr:rowOff>
    </xdr:to>
    <xdr:sp macro="[0]!GoToOutputTable_Module3NotesSafG" textlink="">
      <xdr:nvSpPr>
        <xdr:cNvPr id="212" name="Flowchart: Process 211"/>
        <xdr:cNvSpPr/>
      </xdr:nvSpPr>
      <xdr:spPr>
        <a:xfrm>
          <a:off x="6886576" y="5048250"/>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Salvaguarda (g)</a:t>
          </a:r>
        </a:p>
      </xdr:txBody>
    </xdr:sp>
    <xdr:clientData/>
  </xdr:twoCellAnchor>
  <xdr:twoCellAnchor>
    <xdr:from>
      <xdr:col>2</xdr:col>
      <xdr:colOff>6496050</xdr:colOff>
      <xdr:row>5</xdr:row>
      <xdr:rowOff>533399</xdr:rowOff>
    </xdr:from>
    <xdr:to>
      <xdr:col>2</xdr:col>
      <xdr:colOff>8353426</xdr:colOff>
      <xdr:row>5</xdr:row>
      <xdr:rowOff>1000124</xdr:rowOff>
    </xdr:to>
    <xdr:sp macro="[0]!GoToOutputTable_Module3NotesAll" textlink="">
      <xdr:nvSpPr>
        <xdr:cNvPr id="213" name="Flowchart: Process 212"/>
        <xdr:cNvSpPr/>
      </xdr:nvSpPr>
      <xdr:spPr>
        <a:xfrm>
          <a:off x="6667500" y="2171699"/>
          <a:ext cx="1857376" cy="46672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Notas - Todas las salvaguardas</a:t>
          </a:r>
        </a:p>
      </xdr:txBody>
    </xdr:sp>
    <xdr:clientData/>
  </xdr:twoCellAnchor>
  <xdr:twoCellAnchor>
    <xdr:from>
      <xdr:col>7</xdr:col>
      <xdr:colOff>400050</xdr:colOff>
      <xdr:row>34</xdr:row>
      <xdr:rowOff>133350</xdr:rowOff>
    </xdr:from>
    <xdr:to>
      <xdr:col>10</xdr:col>
      <xdr:colOff>38100</xdr:colOff>
      <xdr:row>35</xdr:row>
      <xdr:rowOff>392850</xdr:rowOff>
    </xdr:to>
    <xdr:sp macro="[0]!GoToOutputTables" textlink="">
      <xdr:nvSpPr>
        <xdr:cNvPr id="214" name="Flowchart: Process 213"/>
        <xdr:cNvSpPr/>
      </xdr:nvSpPr>
      <xdr:spPr>
        <a:xfrm flipH="1">
          <a:off x="14316075" y="13230225"/>
          <a:ext cx="19240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18</xdr:col>
      <xdr:colOff>2695575</xdr:colOff>
      <xdr:row>137</xdr:row>
      <xdr:rowOff>152400</xdr:rowOff>
    </xdr:from>
    <xdr:to>
      <xdr:col>20</xdr:col>
      <xdr:colOff>390525</xdr:colOff>
      <xdr:row>137</xdr:row>
      <xdr:rowOff>602400</xdr:rowOff>
    </xdr:to>
    <xdr:sp macro="[0]!GoToOutputTables" textlink="">
      <xdr:nvSpPr>
        <xdr:cNvPr id="215" name="Flowchart: Process 214"/>
        <xdr:cNvSpPr/>
      </xdr:nvSpPr>
      <xdr:spPr>
        <a:xfrm flipH="1">
          <a:off x="28432125" y="38928675"/>
          <a:ext cx="17526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18</xdr:col>
      <xdr:colOff>2695573</xdr:colOff>
      <xdr:row>191</xdr:row>
      <xdr:rowOff>85725</xdr:rowOff>
    </xdr:from>
    <xdr:to>
      <xdr:col>20</xdr:col>
      <xdr:colOff>390525</xdr:colOff>
      <xdr:row>191</xdr:row>
      <xdr:rowOff>535725</xdr:rowOff>
    </xdr:to>
    <xdr:sp macro="[0]!GoToOutputTables" textlink="">
      <xdr:nvSpPr>
        <xdr:cNvPr id="216" name="Flowchart: Process 215"/>
        <xdr:cNvSpPr/>
      </xdr:nvSpPr>
      <xdr:spPr>
        <a:xfrm flipH="1">
          <a:off x="28479748" y="53921025"/>
          <a:ext cx="183832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18</xdr:col>
      <xdr:colOff>2695572</xdr:colOff>
      <xdr:row>247</xdr:row>
      <xdr:rowOff>171450</xdr:rowOff>
    </xdr:from>
    <xdr:to>
      <xdr:col>20</xdr:col>
      <xdr:colOff>371474</xdr:colOff>
      <xdr:row>248</xdr:row>
      <xdr:rowOff>430950</xdr:rowOff>
    </xdr:to>
    <xdr:sp macro="[0]!GoToOutputTables" textlink="">
      <xdr:nvSpPr>
        <xdr:cNvPr id="217" name="Flowchart: Process 216"/>
        <xdr:cNvSpPr/>
      </xdr:nvSpPr>
      <xdr:spPr>
        <a:xfrm flipH="1">
          <a:off x="28479747" y="68389500"/>
          <a:ext cx="181927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18</xdr:col>
      <xdr:colOff>2686048</xdr:colOff>
      <xdr:row>307</xdr:row>
      <xdr:rowOff>171450</xdr:rowOff>
    </xdr:from>
    <xdr:to>
      <xdr:col>20</xdr:col>
      <xdr:colOff>380999</xdr:colOff>
      <xdr:row>310</xdr:row>
      <xdr:rowOff>49950</xdr:rowOff>
    </xdr:to>
    <xdr:sp macro="[0]!GoToOutputTables" textlink="">
      <xdr:nvSpPr>
        <xdr:cNvPr id="218" name="Flowchart: Process 217"/>
        <xdr:cNvSpPr/>
      </xdr:nvSpPr>
      <xdr:spPr>
        <a:xfrm flipH="1">
          <a:off x="28422598" y="84791550"/>
          <a:ext cx="17526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18</xdr:col>
      <xdr:colOff>2686048</xdr:colOff>
      <xdr:row>362</xdr:row>
      <xdr:rowOff>161925</xdr:rowOff>
    </xdr:from>
    <xdr:to>
      <xdr:col>20</xdr:col>
      <xdr:colOff>371475</xdr:colOff>
      <xdr:row>363</xdr:row>
      <xdr:rowOff>421425</xdr:rowOff>
    </xdr:to>
    <xdr:sp macro="[0]!GoToOutputTables" textlink="">
      <xdr:nvSpPr>
        <xdr:cNvPr id="219" name="Flowchart: Process 218"/>
        <xdr:cNvSpPr/>
      </xdr:nvSpPr>
      <xdr:spPr>
        <a:xfrm flipH="1">
          <a:off x="28470223" y="99507675"/>
          <a:ext cx="182880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18</xdr:col>
      <xdr:colOff>1076325</xdr:colOff>
      <xdr:row>401</xdr:row>
      <xdr:rowOff>142875</xdr:rowOff>
    </xdr:from>
    <xdr:to>
      <xdr:col>18</xdr:col>
      <xdr:colOff>2828925</xdr:colOff>
      <xdr:row>402</xdr:row>
      <xdr:rowOff>402375</xdr:rowOff>
    </xdr:to>
    <xdr:sp macro="[0]!GoToOutputTables" textlink="">
      <xdr:nvSpPr>
        <xdr:cNvPr id="220" name="Flowchart: Process 219"/>
        <xdr:cNvSpPr/>
      </xdr:nvSpPr>
      <xdr:spPr>
        <a:xfrm flipH="1">
          <a:off x="26812875" y="108613575"/>
          <a:ext cx="17526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26</xdr:col>
      <xdr:colOff>57150</xdr:colOff>
      <xdr:row>460</xdr:row>
      <xdr:rowOff>685800</xdr:rowOff>
    </xdr:from>
    <xdr:to>
      <xdr:col>27</xdr:col>
      <xdr:colOff>1315812</xdr:colOff>
      <xdr:row>460</xdr:row>
      <xdr:rowOff>1135800</xdr:rowOff>
    </xdr:to>
    <xdr:sp macro="[0]!GoToOutputTables" textlink="">
      <xdr:nvSpPr>
        <xdr:cNvPr id="221" name="Flowchart: Process 220"/>
        <xdr:cNvSpPr/>
      </xdr:nvSpPr>
      <xdr:spPr>
        <a:xfrm flipH="1">
          <a:off x="33375600" y="125320425"/>
          <a:ext cx="183016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26</xdr:col>
      <xdr:colOff>38100</xdr:colOff>
      <xdr:row>522</xdr:row>
      <xdr:rowOff>695325</xdr:rowOff>
    </xdr:from>
    <xdr:to>
      <xdr:col>27</xdr:col>
      <xdr:colOff>1247775</xdr:colOff>
      <xdr:row>522</xdr:row>
      <xdr:rowOff>1145325</xdr:rowOff>
    </xdr:to>
    <xdr:sp macro="[0]!GoToOutputTables" textlink="">
      <xdr:nvSpPr>
        <xdr:cNvPr id="222" name="Flowchart: Process 221"/>
        <xdr:cNvSpPr/>
      </xdr:nvSpPr>
      <xdr:spPr>
        <a:xfrm flipH="1">
          <a:off x="33356550" y="143294100"/>
          <a:ext cx="17811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26</xdr:col>
      <xdr:colOff>57150</xdr:colOff>
      <xdr:row>573</xdr:row>
      <xdr:rowOff>628650</xdr:rowOff>
    </xdr:from>
    <xdr:to>
      <xdr:col>27</xdr:col>
      <xdr:colOff>1247775</xdr:colOff>
      <xdr:row>573</xdr:row>
      <xdr:rowOff>1078650</xdr:rowOff>
    </xdr:to>
    <xdr:sp macro="[0]!GoToOutputTables" textlink="">
      <xdr:nvSpPr>
        <xdr:cNvPr id="223" name="Flowchart: Process 222"/>
        <xdr:cNvSpPr/>
      </xdr:nvSpPr>
      <xdr:spPr>
        <a:xfrm flipH="1">
          <a:off x="33375600" y="159886650"/>
          <a:ext cx="17621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26</xdr:col>
      <xdr:colOff>9525</xdr:colOff>
      <xdr:row>625</xdr:row>
      <xdr:rowOff>647700</xdr:rowOff>
    </xdr:from>
    <xdr:to>
      <xdr:col>27</xdr:col>
      <xdr:colOff>1200150</xdr:colOff>
      <xdr:row>625</xdr:row>
      <xdr:rowOff>1097700</xdr:rowOff>
    </xdr:to>
    <xdr:sp macro="[0]!GoToOutputTables" textlink="">
      <xdr:nvSpPr>
        <xdr:cNvPr id="224" name="Flowchart: Process 223"/>
        <xdr:cNvSpPr/>
      </xdr:nvSpPr>
      <xdr:spPr>
        <a:xfrm flipH="1">
          <a:off x="33327975" y="176993550"/>
          <a:ext cx="17621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26</xdr:col>
      <xdr:colOff>19050</xdr:colOff>
      <xdr:row>679</xdr:row>
      <xdr:rowOff>647700</xdr:rowOff>
    </xdr:from>
    <xdr:to>
      <xdr:col>27</xdr:col>
      <xdr:colOff>1219200</xdr:colOff>
      <xdr:row>679</xdr:row>
      <xdr:rowOff>1097700</xdr:rowOff>
    </xdr:to>
    <xdr:sp macro="[0]!GoToOutputTables" textlink="">
      <xdr:nvSpPr>
        <xdr:cNvPr id="225" name="Flowchart: Process 224"/>
        <xdr:cNvSpPr/>
      </xdr:nvSpPr>
      <xdr:spPr>
        <a:xfrm flipH="1">
          <a:off x="33337500" y="194186175"/>
          <a:ext cx="17716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26</xdr:col>
      <xdr:colOff>0</xdr:colOff>
      <xdr:row>733</xdr:row>
      <xdr:rowOff>657225</xdr:rowOff>
    </xdr:from>
    <xdr:to>
      <xdr:col>27</xdr:col>
      <xdr:colOff>1190625</xdr:colOff>
      <xdr:row>733</xdr:row>
      <xdr:rowOff>1107225</xdr:rowOff>
    </xdr:to>
    <xdr:sp macro="[0]!GoToOutputTables" textlink="">
      <xdr:nvSpPr>
        <xdr:cNvPr id="226" name="Flowchart: Process 225"/>
        <xdr:cNvSpPr/>
      </xdr:nvSpPr>
      <xdr:spPr>
        <a:xfrm flipH="1">
          <a:off x="33318450" y="209502375"/>
          <a:ext cx="17621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26</xdr:col>
      <xdr:colOff>66675</xdr:colOff>
      <xdr:row>777</xdr:row>
      <xdr:rowOff>657225</xdr:rowOff>
    </xdr:from>
    <xdr:to>
      <xdr:col>27</xdr:col>
      <xdr:colOff>1268187</xdr:colOff>
      <xdr:row>777</xdr:row>
      <xdr:rowOff>1107225</xdr:rowOff>
    </xdr:to>
    <xdr:sp macro="[0]!GoToOutputTables" textlink="">
      <xdr:nvSpPr>
        <xdr:cNvPr id="227" name="Flowchart: Process 226"/>
        <xdr:cNvSpPr/>
      </xdr:nvSpPr>
      <xdr:spPr>
        <a:xfrm flipH="1">
          <a:off x="33385125" y="221570550"/>
          <a:ext cx="17730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36</xdr:col>
      <xdr:colOff>5781675</xdr:colOff>
      <xdr:row>485</xdr:row>
      <xdr:rowOff>266700</xdr:rowOff>
    </xdr:from>
    <xdr:to>
      <xdr:col>36</xdr:col>
      <xdr:colOff>7534275</xdr:colOff>
      <xdr:row>485</xdr:row>
      <xdr:rowOff>716700</xdr:rowOff>
    </xdr:to>
    <xdr:sp macro="[0]!GoToOutputTables" textlink="">
      <xdr:nvSpPr>
        <xdr:cNvPr id="228" name="Flowchart: Process 227"/>
        <xdr:cNvSpPr/>
      </xdr:nvSpPr>
      <xdr:spPr>
        <a:xfrm flipH="1">
          <a:off x="49758600" y="132607050"/>
          <a:ext cx="17526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36</xdr:col>
      <xdr:colOff>5734049</xdr:colOff>
      <xdr:row>542</xdr:row>
      <xdr:rowOff>152400</xdr:rowOff>
    </xdr:from>
    <xdr:to>
      <xdr:col>36</xdr:col>
      <xdr:colOff>7496174</xdr:colOff>
      <xdr:row>542</xdr:row>
      <xdr:rowOff>602400</xdr:rowOff>
    </xdr:to>
    <xdr:sp macro="[0]!GoToOutputTables" textlink="">
      <xdr:nvSpPr>
        <xdr:cNvPr id="229" name="Flowchart: Process 228"/>
        <xdr:cNvSpPr/>
      </xdr:nvSpPr>
      <xdr:spPr>
        <a:xfrm flipH="1">
          <a:off x="49710974" y="149180550"/>
          <a:ext cx="17621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36</xdr:col>
      <xdr:colOff>5667375</xdr:colOff>
      <xdr:row>591</xdr:row>
      <xdr:rowOff>228600</xdr:rowOff>
    </xdr:from>
    <xdr:to>
      <xdr:col>36</xdr:col>
      <xdr:colOff>7458075</xdr:colOff>
      <xdr:row>591</xdr:row>
      <xdr:rowOff>678600</xdr:rowOff>
    </xdr:to>
    <xdr:sp macro="[0]!GoToOutputTables" textlink="">
      <xdr:nvSpPr>
        <xdr:cNvPr id="230" name="Flowchart: Process 229"/>
        <xdr:cNvSpPr/>
      </xdr:nvSpPr>
      <xdr:spPr>
        <a:xfrm flipH="1">
          <a:off x="49644300" y="166506525"/>
          <a:ext cx="17907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36</xdr:col>
      <xdr:colOff>5591175</xdr:colOff>
      <xdr:row>638</xdr:row>
      <xdr:rowOff>228600</xdr:rowOff>
    </xdr:from>
    <xdr:to>
      <xdr:col>36</xdr:col>
      <xdr:colOff>7343775</xdr:colOff>
      <xdr:row>638</xdr:row>
      <xdr:rowOff>678600</xdr:rowOff>
    </xdr:to>
    <xdr:sp macro="[0]!GoToOutputTables" textlink="">
      <xdr:nvSpPr>
        <xdr:cNvPr id="231" name="Flowchart: Process 230"/>
        <xdr:cNvSpPr/>
      </xdr:nvSpPr>
      <xdr:spPr>
        <a:xfrm flipH="1">
          <a:off x="49568100" y="181670325"/>
          <a:ext cx="17526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36</xdr:col>
      <xdr:colOff>5743574</xdr:colOff>
      <xdr:row>706</xdr:row>
      <xdr:rowOff>209550</xdr:rowOff>
    </xdr:from>
    <xdr:to>
      <xdr:col>36</xdr:col>
      <xdr:colOff>7524749</xdr:colOff>
      <xdr:row>706</xdr:row>
      <xdr:rowOff>659550</xdr:rowOff>
    </xdr:to>
    <xdr:sp macro="[0]!GoToOutputTables" textlink="">
      <xdr:nvSpPr>
        <xdr:cNvPr id="232" name="Flowchart: Process 231"/>
        <xdr:cNvSpPr/>
      </xdr:nvSpPr>
      <xdr:spPr>
        <a:xfrm flipH="1">
          <a:off x="49720499" y="202482450"/>
          <a:ext cx="17811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36</xdr:col>
      <xdr:colOff>5581650</xdr:colOff>
      <xdr:row>747</xdr:row>
      <xdr:rowOff>152400</xdr:rowOff>
    </xdr:from>
    <xdr:to>
      <xdr:col>36</xdr:col>
      <xdr:colOff>7353300</xdr:colOff>
      <xdr:row>747</xdr:row>
      <xdr:rowOff>602400</xdr:rowOff>
    </xdr:to>
    <xdr:sp macro="[0]!GoToOutputTables" textlink="">
      <xdr:nvSpPr>
        <xdr:cNvPr id="233" name="Flowchart: Process 232"/>
        <xdr:cNvSpPr/>
      </xdr:nvSpPr>
      <xdr:spPr>
        <a:xfrm flipH="1">
          <a:off x="49558575" y="213960075"/>
          <a:ext cx="17716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36</xdr:col>
      <xdr:colOff>5619749</xdr:colOff>
      <xdr:row>790</xdr:row>
      <xdr:rowOff>209550</xdr:rowOff>
    </xdr:from>
    <xdr:to>
      <xdr:col>36</xdr:col>
      <xdr:colOff>7419974</xdr:colOff>
      <xdr:row>790</xdr:row>
      <xdr:rowOff>659550</xdr:rowOff>
    </xdr:to>
    <xdr:sp macro="[0]!GoToOutputTables" textlink="">
      <xdr:nvSpPr>
        <xdr:cNvPr id="234" name="Flowchart: Process 233"/>
        <xdr:cNvSpPr/>
      </xdr:nvSpPr>
      <xdr:spPr>
        <a:xfrm flipH="1">
          <a:off x="49596674" y="225571050"/>
          <a:ext cx="18002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Regresar al Menú de Tablas de Resultados</a:t>
          </a:r>
        </a:p>
      </xdr:txBody>
    </xdr:sp>
    <xdr:clientData fPrintsWithSheet="0"/>
  </xdr:twoCellAnchor>
  <xdr:twoCellAnchor>
    <xdr:from>
      <xdr:col>29</xdr:col>
      <xdr:colOff>57150</xdr:colOff>
      <xdr:row>460</xdr:row>
      <xdr:rowOff>677336</xdr:rowOff>
    </xdr:from>
    <xdr:to>
      <xdr:col>30</xdr:col>
      <xdr:colOff>466726</xdr:colOff>
      <xdr:row>460</xdr:row>
      <xdr:rowOff>1127336</xdr:rowOff>
    </xdr:to>
    <xdr:sp macro="[0]!Module2SafeguardA" textlink="">
      <xdr:nvSpPr>
        <xdr:cNvPr id="159" name="Flowchart: Process 158"/>
        <xdr:cNvSpPr/>
      </xdr:nvSpPr>
      <xdr:spPr>
        <a:xfrm>
          <a:off x="36604575" y="125311961"/>
          <a:ext cx="16573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(a) </a:t>
          </a:r>
        </a:p>
      </xdr:txBody>
    </xdr:sp>
    <xdr:clientData fPrintsWithSheet="0"/>
  </xdr:twoCellAnchor>
  <xdr:twoCellAnchor>
    <xdr:from>
      <xdr:col>28</xdr:col>
      <xdr:colOff>219075</xdr:colOff>
      <xdr:row>522</xdr:row>
      <xdr:rowOff>679450</xdr:rowOff>
    </xdr:from>
    <xdr:to>
      <xdr:col>30</xdr:col>
      <xdr:colOff>342900</xdr:colOff>
      <xdr:row>522</xdr:row>
      <xdr:rowOff>1129450</xdr:rowOff>
    </xdr:to>
    <xdr:sp macro="[0]!Module2SafeguardB" textlink="">
      <xdr:nvSpPr>
        <xdr:cNvPr id="160" name="Flowchart: Process 159"/>
        <xdr:cNvSpPr/>
      </xdr:nvSpPr>
      <xdr:spPr>
        <a:xfrm>
          <a:off x="36471225" y="143278225"/>
          <a:ext cx="16668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(b) </a:t>
          </a:r>
        </a:p>
      </xdr:txBody>
    </xdr:sp>
    <xdr:clientData fPrintsWithSheet="0"/>
  </xdr:twoCellAnchor>
  <xdr:twoCellAnchor>
    <xdr:from>
      <xdr:col>28</xdr:col>
      <xdr:colOff>209550</xdr:colOff>
      <xdr:row>573</xdr:row>
      <xdr:rowOff>661455</xdr:rowOff>
    </xdr:from>
    <xdr:to>
      <xdr:col>30</xdr:col>
      <xdr:colOff>333375</xdr:colOff>
      <xdr:row>573</xdr:row>
      <xdr:rowOff>1102988</xdr:rowOff>
    </xdr:to>
    <xdr:sp macro="[0]!Module2SafeguardC" textlink="">
      <xdr:nvSpPr>
        <xdr:cNvPr id="161" name="Flowchart: Process 160"/>
        <xdr:cNvSpPr/>
      </xdr:nvSpPr>
      <xdr:spPr>
        <a:xfrm>
          <a:off x="36461700" y="159919455"/>
          <a:ext cx="1666875" cy="441533"/>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(c) </a:t>
          </a:r>
        </a:p>
      </xdr:txBody>
    </xdr:sp>
    <xdr:clientData fPrintsWithSheet="0"/>
  </xdr:twoCellAnchor>
  <xdr:twoCellAnchor>
    <xdr:from>
      <xdr:col>28</xdr:col>
      <xdr:colOff>209551</xdr:colOff>
      <xdr:row>625</xdr:row>
      <xdr:rowOff>648753</xdr:rowOff>
    </xdr:from>
    <xdr:to>
      <xdr:col>30</xdr:col>
      <xdr:colOff>359837</xdr:colOff>
      <xdr:row>625</xdr:row>
      <xdr:rowOff>1098753</xdr:rowOff>
    </xdr:to>
    <xdr:sp macro="[0]!Module2SafeguardD" textlink="">
      <xdr:nvSpPr>
        <xdr:cNvPr id="184" name="Flowchart: Process 183"/>
        <xdr:cNvSpPr/>
      </xdr:nvSpPr>
      <xdr:spPr>
        <a:xfrm>
          <a:off x="36461701" y="176994603"/>
          <a:ext cx="169333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(d) </a:t>
          </a:r>
        </a:p>
      </xdr:txBody>
    </xdr:sp>
    <xdr:clientData fPrintsWithSheet="0"/>
  </xdr:twoCellAnchor>
  <xdr:twoCellAnchor>
    <xdr:from>
      <xdr:col>28</xdr:col>
      <xdr:colOff>257176</xdr:colOff>
      <xdr:row>679</xdr:row>
      <xdr:rowOff>646640</xdr:rowOff>
    </xdr:from>
    <xdr:to>
      <xdr:col>30</xdr:col>
      <xdr:colOff>476250</xdr:colOff>
      <xdr:row>679</xdr:row>
      <xdr:rowOff>1096640</xdr:rowOff>
    </xdr:to>
    <xdr:sp macro="[0]!Module2SafeguardE" textlink="">
      <xdr:nvSpPr>
        <xdr:cNvPr id="185" name="Flowchart: Process 184"/>
        <xdr:cNvSpPr/>
      </xdr:nvSpPr>
      <xdr:spPr>
        <a:xfrm>
          <a:off x="36509326" y="194185115"/>
          <a:ext cx="176212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(e) </a:t>
          </a:r>
        </a:p>
      </xdr:txBody>
    </xdr:sp>
    <xdr:clientData fPrintsWithSheet="0"/>
  </xdr:twoCellAnchor>
  <xdr:twoCellAnchor>
    <xdr:from>
      <xdr:col>28</xdr:col>
      <xdr:colOff>180977</xdr:colOff>
      <xdr:row>733</xdr:row>
      <xdr:rowOff>650868</xdr:rowOff>
    </xdr:from>
    <xdr:to>
      <xdr:col>30</xdr:col>
      <xdr:colOff>323851</xdr:colOff>
      <xdr:row>733</xdr:row>
      <xdr:rowOff>1100868</xdr:rowOff>
    </xdr:to>
    <xdr:sp macro="[0]!Module2SafeguardF" textlink="">
      <xdr:nvSpPr>
        <xdr:cNvPr id="235" name="Flowchart: Process 234"/>
        <xdr:cNvSpPr/>
      </xdr:nvSpPr>
      <xdr:spPr>
        <a:xfrm>
          <a:off x="36433127" y="209496018"/>
          <a:ext cx="168592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(f) </a:t>
          </a:r>
        </a:p>
      </xdr:txBody>
    </xdr:sp>
    <xdr:clientData fPrintsWithSheet="0"/>
  </xdr:twoCellAnchor>
  <xdr:twoCellAnchor>
    <xdr:from>
      <xdr:col>29</xdr:col>
      <xdr:colOff>9525</xdr:colOff>
      <xdr:row>777</xdr:row>
      <xdr:rowOff>655095</xdr:rowOff>
    </xdr:from>
    <xdr:to>
      <xdr:col>30</xdr:col>
      <xdr:colOff>433917</xdr:colOff>
      <xdr:row>777</xdr:row>
      <xdr:rowOff>1105095</xdr:rowOff>
    </xdr:to>
    <xdr:sp macro="[0]!Module3SafeguardG" textlink="">
      <xdr:nvSpPr>
        <xdr:cNvPr id="236" name="Flowchart: Process 235"/>
        <xdr:cNvSpPr/>
      </xdr:nvSpPr>
      <xdr:spPr>
        <a:xfrm>
          <a:off x="36556950" y="221568420"/>
          <a:ext cx="167216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2, Salvaguarda (g) </a:t>
          </a:r>
        </a:p>
      </xdr:txBody>
    </xdr:sp>
    <xdr:clientData fPrintsWithSheet="0"/>
  </xdr:twoCellAnchor>
  <xdr:twoCellAnchor>
    <xdr:from>
      <xdr:col>36</xdr:col>
      <xdr:colOff>2066925</xdr:colOff>
      <xdr:row>485</xdr:row>
      <xdr:rowOff>828000</xdr:rowOff>
    </xdr:from>
    <xdr:to>
      <xdr:col>36</xdr:col>
      <xdr:colOff>3715174</xdr:colOff>
      <xdr:row>485</xdr:row>
      <xdr:rowOff>1274964</xdr:rowOff>
    </xdr:to>
    <xdr:sp macro="[0]!Module3SafeguardA" textlink="">
      <xdr:nvSpPr>
        <xdr:cNvPr id="237" name="Flowchart: Process 236"/>
        <xdr:cNvSpPr/>
      </xdr:nvSpPr>
      <xdr:spPr>
        <a:xfrm>
          <a:off x="46043850" y="133168350"/>
          <a:ext cx="1648249" cy="446964"/>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(a) </a:t>
          </a:r>
        </a:p>
      </xdr:txBody>
    </xdr:sp>
    <xdr:clientData fPrintsWithSheet="0"/>
  </xdr:twoCellAnchor>
  <xdr:twoCellAnchor>
    <xdr:from>
      <xdr:col>36</xdr:col>
      <xdr:colOff>1924050</xdr:colOff>
      <xdr:row>542</xdr:row>
      <xdr:rowOff>709374</xdr:rowOff>
    </xdr:from>
    <xdr:to>
      <xdr:col>36</xdr:col>
      <xdr:colOff>3611512</xdr:colOff>
      <xdr:row>542</xdr:row>
      <xdr:rowOff>1159374</xdr:rowOff>
    </xdr:to>
    <xdr:sp macro="[0]!Module3SafeguardB" textlink="">
      <xdr:nvSpPr>
        <xdr:cNvPr id="238" name="Flowchart: Process 237"/>
        <xdr:cNvSpPr/>
      </xdr:nvSpPr>
      <xdr:spPr>
        <a:xfrm>
          <a:off x="45900975" y="149737524"/>
          <a:ext cx="168746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(b) </a:t>
          </a:r>
        </a:p>
      </xdr:txBody>
    </xdr:sp>
    <xdr:clientData fPrintsWithSheet="0"/>
  </xdr:twoCellAnchor>
  <xdr:twoCellAnchor>
    <xdr:from>
      <xdr:col>36</xdr:col>
      <xdr:colOff>1895475</xdr:colOff>
      <xdr:row>591</xdr:row>
      <xdr:rowOff>788995</xdr:rowOff>
    </xdr:from>
    <xdr:to>
      <xdr:col>36</xdr:col>
      <xdr:colOff>3553496</xdr:colOff>
      <xdr:row>591</xdr:row>
      <xdr:rowOff>1237798</xdr:rowOff>
    </xdr:to>
    <xdr:sp macro="[0]!Module3SafeguardC" textlink="">
      <xdr:nvSpPr>
        <xdr:cNvPr id="239" name="Flowchart: Process 238"/>
        <xdr:cNvSpPr/>
      </xdr:nvSpPr>
      <xdr:spPr>
        <a:xfrm>
          <a:off x="45872400" y="167066920"/>
          <a:ext cx="1658021" cy="448803"/>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(c) </a:t>
          </a:r>
        </a:p>
      </xdr:txBody>
    </xdr:sp>
    <xdr:clientData fPrintsWithSheet="0"/>
  </xdr:twoCellAnchor>
  <xdr:twoCellAnchor>
    <xdr:from>
      <xdr:col>36</xdr:col>
      <xdr:colOff>1809751</xdr:colOff>
      <xdr:row>638</xdr:row>
      <xdr:rowOff>791324</xdr:rowOff>
    </xdr:from>
    <xdr:to>
      <xdr:col>36</xdr:col>
      <xdr:colOff>3480019</xdr:colOff>
      <xdr:row>638</xdr:row>
      <xdr:rowOff>1243718</xdr:rowOff>
    </xdr:to>
    <xdr:sp macro="[0]!Module3SafeguardD" textlink="">
      <xdr:nvSpPr>
        <xdr:cNvPr id="240" name="Flowchart: Process 239"/>
        <xdr:cNvSpPr/>
      </xdr:nvSpPr>
      <xdr:spPr>
        <a:xfrm>
          <a:off x="45986701" y="182861699"/>
          <a:ext cx="1670268" cy="452394"/>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(d) </a:t>
          </a:r>
        </a:p>
      </xdr:txBody>
    </xdr:sp>
    <xdr:clientData fPrintsWithSheet="0"/>
  </xdr:twoCellAnchor>
  <xdr:twoCellAnchor>
    <xdr:from>
      <xdr:col>36</xdr:col>
      <xdr:colOff>1971675</xdr:colOff>
      <xdr:row>706</xdr:row>
      <xdr:rowOff>769976</xdr:rowOff>
    </xdr:from>
    <xdr:to>
      <xdr:col>36</xdr:col>
      <xdr:colOff>3640953</xdr:colOff>
      <xdr:row>706</xdr:row>
      <xdr:rowOff>1222368</xdr:rowOff>
    </xdr:to>
    <xdr:sp macro="[0]!Module3SafeguardE" textlink="">
      <xdr:nvSpPr>
        <xdr:cNvPr id="241" name="Flowchart: Process 240"/>
        <xdr:cNvSpPr/>
      </xdr:nvSpPr>
      <xdr:spPr>
        <a:xfrm>
          <a:off x="45948600" y="203042876"/>
          <a:ext cx="1669278" cy="452392"/>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(e) </a:t>
          </a:r>
        </a:p>
      </xdr:txBody>
    </xdr:sp>
    <xdr:clientData fPrintsWithSheet="0"/>
  </xdr:twoCellAnchor>
  <xdr:twoCellAnchor>
    <xdr:from>
      <xdr:col>36</xdr:col>
      <xdr:colOff>1809751</xdr:colOff>
      <xdr:row>747</xdr:row>
      <xdr:rowOff>724459</xdr:rowOff>
    </xdr:from>
    <xdr:to>
      <xdr:col>36</xdr:col>
      <xdr:colOff>3474451</xdr:colOff>
      <xdr:row>747</xdr:row>
      <xdr:rowOff>1178050</xdr:rowOff>
    </xdr:to>
    <xdr:sp macro="[0]!Module3SafeguardF" textlink="">
      <xdr:nvSpPr>
        <xdr:cNvPr id="242" name="Flowchart: Process 241"/>
        <xdr:cNvSpPr/>
      </xdr:nvSpPr>
      <xdr:spPr>
        <a:xfrm>
          <a:off x="45786676" y="214532134"/>
          <a:ext cx="1664700" cy="453591"/>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(f) </a:t>
          </a:r>
        </a:p>
      </xdr:txBody>
    </xdr:sp>
    <xdr:clientData fPrintsWithSheet="0"/>
  </xdr:twoCellAnchor>
  <xdr:twoCellAnchor>
    <xdr:from>
      <xdr:col>36</xdr:col>
      <xdr:colOff>1885951</xdr:colOff>
      <xdr:row>790</xdr:row>
      <xdr:rowOff>784627</xdr:rowOff>
    </xdr:from>
    <xdr:to>
      <xdr:col>36</xdr:col>
      <xdr:colOff>3524250</xdr:colOff>
      <xdr:row>790</xdr:row>
      <xdr:rowOff>1246917</xdr:rowOff>
    </xdr:to>
    <xdr:sp macro="[0]!Module3SafeguardG" textlink="">
      <xdr:nvSpPr>
        <xdr:cNvPr id="243" name="Flowchart: Process 242"/>
        <xdr:cNvSpPr/>
      </xdr:nvSpPr>
      <xdr:spPr>
        <a:xfrm>
          <a:off x="46062901" y="227898727"/>
          <a:ext cx="1638299" cy="46229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Revisar el Módulo 3, Salvaguarda (g) </a:t>
          </a: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26" Type="http://schemas.openxmlformats.org/officeDocument/2006/relationships/printerSettings" Target="../printerSettings/printerSettings26.bin"/><Relationship Id="rId39" Type="http://schemas.openxmlformats.org/officeDocument/2006/relationships/printerSettings" Target="../printerSettings/printerSettings39.bin"/><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34" Type="http://schemas.openxmlformats.org/officeDocument/2006/relationships/printerSettings" Target="../printerSettings/printerSettings34.bin"/><Relationship Id="rId42" Type="http://schemas.openxmlformats.org/officeDocument/2006/relationships/printerSettings" Target="../printerSettings/printerSettings42.bin"/><Relationship Id="rId47" Type="http://schemas.openxmlformats.org/officeDocument/2006/relationships/printerSettings" Target="../printerSettings/printerSettings47.bin"/><Relationship Id="rId50" Type="http://schemas.openxmlformats.org/officeDocument/2006/relationships/printerSettings" Target="../printerSettings/printerSettings50.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printerSettings" Target="../printerSettings/printerSettings25.bin"/><Relationship Id="rId33" Type="http://schemas.openxmlformats.org/officeDocument/2006/relationships/printerSettings" Target="../printerSettings/printerSettings33.bin"/><Relationship Id="rId38" Type="http://schemas.openxmlformats.org/officeDocument/2006/relationships/printerSettings" Target="../printerSettings/printerSettings38.bin"/><Relationship Id="rId46" Type="http://schemas.openxmlformats.org/officeDocument/2006/relationships/printerSettings" Target="../printerSettings/printerSettings46.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29" Type="http://schemas.openxmlformats.org/officeDocument/2006/relationships/printerSettings" Target="../printerSettings/printerSettings29.bin"/><Relationship Id="rId41" Type="http://schemas.openxmlformats.org/officeDocument/2006/relationships/printerSettings" Target="../printerSettings/printerSettings41.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24" Type="http://schemas.openxmlformats.org/officeDocument/2006/relationships/printerSettings" Target="../printerSettings/printerSettings24.bin"/><Relationship Id="rId32" Type="http://schemas.openxmlformats.org/officeDocument/2006/relationships/printerSettings" Target="../printerSettings/printerSettings32.bin"/><Relationship Id="rId37" Type="http://schemas.openxmlformats.org/officeDocument/2006/relationships/printerSettings" Target="../printerSettings/printerSettings37.bin"/><Relationship Id="rId40" Type="http://schemas.openxmlformats.org/officeDocument/2006/relationships/printerSettings" Target="../printerSettings/printerSettings40.bin"/><Relationship Id="rId45" Type="http://schemas.openxmlformats.org/officeDocument/2006/relationships/printerSettings" Target="../printerSettings/printerSettings45.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printerSettings" Target="../printerSettings/printerSettings23.bin"/><Relationship Id="rId28" Type="http://schemas.openxmlformats.org/officeDocument/2006/relationships/printerSettings" Target="../printerSettings/printerSettings28.bin"/><Relationship Id="rId36" Type="http://schemas.openxmlformats.org/officeDocument/2006/relationships/printerSettings" Target="../printerSettings/printerSettings36.bin"/><Relationship Id="rId49" Type="http://schemas.openxmlformats.org/officeDocument/2006/relationships/printerSettings" Target="../printerSettings/printerSettings49.bin"/><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31" Type="http://schemas.openxmlformats.org/officeDocument/2006/relationships/printerSettings" Target="../printerSettings/printerSettings31.bin"/><Relationship Id="rId44" Type="http://schemas.openxmlformats.org/officeDocument/2006/relationships/printerSettings" Target="../printerSettings/printerSettings44.bin"/><Relationship Id="rId52" Type="http://schemas.openxmlformats.org/officeDocument/2006/relationships/drawing" Target="../drawings/drawing1.xml"/><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 Id="rId27" Type="http://schemas.openxmlformats.org/officeDocument/2006/relationships/printerSettings" Target="../printerSettings/printerSettings27.bin"/><Relationship Id="rId30" Type="http://schemas.openxmlformats.org/officeDocument/2006/relationships/printerSettings" Target="../printerSettings/printerSettings30.bin"/><Relationship Id="rId35" Type="http://schemas.openxmlformats.org/officeDocument/2006/relationships/printerSettings" Target="../printerSettings/printerSettings35.bin"/><Relationship Id="rId43" Type="http://schemas.openxmlformats.org/officeDocument/2006/relationships/printerSettings" Target="../printerSettings/printerSettings43.bin"/><Relationship Id="rId48" Type="http://schemas.openxmlformats.org/officeDocument/2006/relationships/printerSettings" Target="../printerSettings/printerSettings48.bin"/><Relationship Id="rId8" Type="http://schemas.openxmlformats.org/officeDocument/2006/relationships/printerSettings" Target="../printerSettings/printerSettings8.bin"/><Relationship Id="rId51" Type="http://schemas.openxmlformats.org/officeDocument/2006/relationships/printerSettings" Target="../printerSettings/printerSettings51.bin"/></Relationships>
</file>

<file path=xl/worksheets/_rels/sheet2.xml.rels><?xml version="1.0" encoding="UTF-8" standalone="yes"?>
<Relationships xmlns="http://schemas.openxmlformats.org/package/2006/relationships"><Relationship Id="rId26" Type="http://schemas.openxmlformats.org/officeDocument/2006/relationships/printerSettings" Target="../printerSettings/printerSettings77.bin"/><Relationship Id="rId117" Type="http://schemas.openxmlformats.org/officeDocument/2006/relationships/ctrlProp" Target="../ctrlProps/ctrlProp64.xml"/><Relationship Id="rId21" Type="http://schemas.openxmlformats.org/officeDocument/2006/relationships/printerSettings" Target="../printerSettings/printerSettings72.bin"/><Relationship Id="rId42" Type="http://schemas.openxmlformats.org/officeDocument/2006/relationships/printerSettings" Target="../printerSettings/printerSettings93.bin"/><Relationship Id="rId47" Type="http://schemas.openxmlformats.org/officeDocument/2006/relationships/printerSettings" Target="../printerSettings/printerSettings98.bin"/><Relationship Id="rId63" Type="http://schemas.openxmlformats.org/officeDocument/2006/relationships/ctrlProp" Target="../ctrlProps/ctrlProp10.xml"/><Relationship Id="rId68" Type="http://schemas.openxmlformats.org/officeDocument/2006/relationships/ctrlProp" Target="../ctrlProps/ctrlProp15.xml"/><Relationship Id="rId84" Type="http://schemas.openxmlformats.org/officeDocument/2006/relationships/ctrlProp" Target="../ctrlProps/ctrlProp31.xml"/><Relationship Id="rId89" Type="http://schemas.openxmlformats.org/officeDocument/2006/relationships/ctrlProp" Target="../ctrlProps/ctrlProp36.xml"/><Relationship Id="rId112" Type="http://schemas.openxmlformats.org/officeDocument/2006/relationships/ctrlProp" Target="../ctrlProps/ctrlProp59.xml"/><Relationship Id="rId133" Type="http://schemas.openxmlformats.org/officeDocument/2006/relationships/ctrlProp" Target="../ctrlProps/ctrlProp80.xml"/><Relationship Id="rId138" Type="http://schemas.openxmlformats.org/officeDocument/2006/relationships/ctrlProp" Target="../ctrlProps/ctrlProp85.xml"/><Relationship Id="rId16" Type="http://schemas.openxmlformats.org/officeDocument/2006/relationships/printerSettings" Target="../printerSettings/printerSettings67.bin"/><Relationship Id="rId107" Type="http://schemas.openxmlformats.org/officeDocument/2006/relationships/ctrlProp" Target="../ctrlProps/ctrlProp54.xml"/><Relationship Id="rId11" Type="http://schemas.openxmlformats.org/officeDocument/2006/relationships/printerSettings" Target="../printerSettings/printerSettings62.bin"/><Relationship Id="rId32" Type="http://schemas.openxmlformats.org/officeDocument/2006/relationships/printerSettings" Target="../printerSettings/printerSettings83.bin"/><Relationship Id="rId37" Type="http://schemas.openxmlformats.org/officeDocument/2006/relationships/printerSettings" Target="../printerSettings/printerSettings88.bin"/><Relationship Id="rId53" Type="http://schemas.openxmlformats.org/officeDocument/2006/relationships/vmlDrawing" Target="../drawings/vmlDrawing1.vml"/><Relationship Id="rId58" Type="http://schemas.openxmlformats.org/officeDocument/2006/relationships/ctrlProp" Target="../ctrlProps/ctrlProp5.xml"/><Relationship Id="rId74" Type="http://schemas.openxmlformats.org/officeDocument/2006/relationships/ctrlProp" Target="../ctrlProps/ctrlProp21.xml"/><Relationship Id="rId79" Type="http://schemas.openxmlformats.org/officeDocument/2006/relationships/ctrlProp" Target="../ctrlProps/ctrlProp26.xml"/><Relationship Id="rId102" Type="http://schemas.openxmlformats.org/officeDocument/2006/relationships/ctrlProp" Target="../ctrlProps/ctrlProp49.xml"/><Relationship Id="rId123" Type="http://schemas.openxmlformats.org/officeDocument/2006/relationships/ctrlProp" Target="../ctrlProps/ctrlProp70.xml"/><Relationship Id="rId128" Type="http://schemas.openxmlformats.org/officeDocument/2006/relationships/ctrlProp" Target="../ctrlProps/ctrlProp75.xml"/><Relationship Id="rId144" Type="http://schemas.openxmlformats.org/officeDocument/2006/relationships/ctrlProp" Target="../ctrlProps/ctrlProp91.xml"/><Relationship Id="rId5" Type="http://schemas.openxmlformats.org/officeDocument/2006/relationships/printerSettings" Target="../printerSettings/printerSettings56.bin"/><Relationship Id="rId90" Type="http://schemas.openxmlformats.org/officeDocument/2006/relationships/ctrlProp" Target="../ctrlProps/ctrlProp37.xml"/><Relationship Id="rId95" Type="http://schemas.openxmlformats.org/officeDocument/2006/relationships/ctrlProp" Target="../ctrlProps/ctrlProp42.xml"/><Relationship Id="rId22" Type="http://schemas.openxmlformats.org/officeDocument/2006/relationships/printerSettings" Target="../printerSettings/printerSettings73.bin"/><Relationship Id="rId27" Type="http://schemas.openxmlformats.org/officeDocument/2006/relationships/printerSettings" Target="../printerSettings/printerSettings78.bin"/><Relationship Id="rId43" Type="http://schemas.openxmlformats.org/officeDocument/2006/relationships/printerSettings" Target="../printerSettings/printerSettings94.bin"/><Relationship Id="rId48" Type="http://schemas.openxmlformats.org/officeDocument/2006/relationships/printerSettings" Target="../printerSettings/printerSettings99.bin"/><Relationship Id="rId64" Type="http://schemas.openxmlformats.org/officeDocument/2006/relationships/ctrlProp" Target="../ctrlProps/ctrlProp11.xml"/><Relationship Id="rId69" Type="http://schemas.openxmlformats.org/officeDocument/2006/relationships/ctrlProp" Target="../ctrlProps/ctrlProp16.xml"/><Relationship Id="rId113" Type="http://schemas.openxmlformats.org/officeDocument/2006/relationships/ctrlProp" Target="../ctrlProps/ctrlProp60.xml"/><Relationship Id="rId118" Type="http://schemas.openxmlformats.org/officeDocument/2006/relationships/ctrlProp" Target="../ctrlProps/ctrlProp65.xml"/><Relationship Id="rId134" Type="http://schemas.openxmlformats.org/officeDocument/2006/relationships/ctrlProp" Target="../ctrlProps/ctrlProp81.xml"/><Relationship Id="rId139" Type="http://schemas.openxmlformats.org/officeDocument/2006/relationships/ctrlProp" Target="../ctrlProps/ctrlProp86.xml"/><Relationship Id="rId8" Type="http://schemas.openxmlformats.org/officeDocument/2006/relationships/printerSettings" Target="../printerSettings/printerSettings59.bin"/><Relationship Id="rId51" Type="http://schemas.openxmlformats.org/officeDocument/2006/relationships/printerSettings" Target="../printerSettings/printerSettings102.bin"/><Relationship Id="rId72" Type="http://schemas.openxmlformats.org/officeDocument/2006/relationships/ctrlProp" Target="../ctrlProps/ctrlProp19.xml"/><Relationship Id="rId80" Type="http://schemas.openxmlformats.org/officeDocument/2006/relationships/ctrlProp" Target="../ctrlProps/ctrlProp27.xml"/><Relationship Id="rId85" Type="http://schemas.openxmlformats.org/officeDocument/2006/relationships/ctrlProp" Target="../ctrlProps/ctrlProp32.xml"/><Relationship Id="rId93" Type="http://schemas.openxmlformats.org/officeDocument/2006/relationships/ctrlProp" Target="../ctrlProps/ctrlProp40.xml"/><Relationship Id="rId98" Type="http://schemas.openxmlformats.org/officeDocument/2006/relationships/ctrlProp" Target="../ctrlProps/ctrlProp45.xml"/><Relationship Id="rId121" Type="http://schemas.openxmlformats.org/officeDocument/2006/relationships/ctrlProp" Target="../ctrlProps/ctrlProp68.xml"/><Relationship Id="rId142" Type="http://schemas.openxmlformats.org/officeDocument/2006/relationships/ctrlProp" Target="../ctrlProps/ctrlProp89.xml"/><Relationship Id="rId3" Type="http://schemas.openxmlformats.org/officeDocument/2006/relationships/printerSettings" Target="../printerSettings/printerSettings54.bin"/><Relationship Id="rId12" Type="http://schemas.openxmlformats.org/officeDocument/2006/relationships/printerSettings" Target="../printerSettings/printerSettings63.bin"/><Relationship Id="rId17" Type="http://schemas.openxmlformats.org/officeDocument/2006/relationships/printerSettings" Target="../printerSettings/printerSettings68.bin"/><Relationship Id="rId25" Type="http://schemas.openxmlformats.org/officeDocument/2006/relationships/printerSettings" Target="../printerSettings/printerSettings76.bin"/><Relationship Id="rId33" Type="http://schemas.openxmlformats.org/officeDocument/2006/relationships/printerSettings" Target="../printerSettings/printerSettings84.bin"/><Relationship Id="rId38" Type="http://schemas.openxmlformats.org/officeDocument/2006/relationships/printerSettings" Target="../printerSettings/printerSettings89.bin"/><Relationship Id="rId46" Type="http://schemas.openxmlformats.org/officeDocument/2006/relationships/printerSettings" Target="../printerSettings/printerSettings97.bin"/><Relationship Id="rId59" Type="http://schemas.openxmlformats.org/officeDocument/2006/relationships/ctrlProp" Target="../ctrlProps/ctrlProp6.xml"/><Relationship Id="rId67" Type="http://schemas.openxmlformats.org/officeDocument/2006/relationships/ctrlProp" Target="../ctrlProps/ctrlProp14.xml"/><Relationship Id="rId103" Type="http://schemas.openxmlformats.org/officeDocument/2006/relationships/ctrlProp" Target="../ctrlProps/ctrlProp50.xml"/><Relationship Id="rId108" Type="http://schemas.openxmlformats.org/officeDocument/2006/relationships/ctrlProp" Target="../ctrlProps/ctrlProp55.xml"/><Relationship Id="rId116" Type="http://schemas.openxmlformats.org/officeDocument/2006/relationships/ctrlProp" Target="../ctrlProps/ctrlProp63.xml"/><Relationship Id="rId124" Type="http://schemas.openxmlformats.org/officeDocument/2006/relationships/ctrlProp" Target="../ctrlProps/ctrlProp71.xml"/><Relationship Id="rId129" Type="http://schemas.openxmlformats.org/officeDocument/2006/relationships/ctrlProp" Target="../ctrlProps/ctrlProp76.xml"/><Relationship Id="rId137" Type="http://schemas.openxmlformats.org/officeDocument/2006/relationships/ctrlProp" Target="../ctrlProps/ctrlProp84.xml"/><Relationship Id="rId20" Type="http://schemas.openxmlformats.org/officeDocument/2006/relationships/printerSettings" Target="../printerSettings/printerSettings71.bin"/><Relationship Id="rId41" Type="http://schemas.openxmlformats.org/officeDocument/2006/relationships/printerSettings" Target="../printerSettings/printerSettings92.bin"/><Relationship Id="rId54" Type="http://schemas.openxmlformats.org/officeDocument/2006/relationships/ctrlProp" Target="../ctrlProps/ctrlProp1.xml"/><Relationship Id="rId62" Type="http://schemas.openxmlformats.org/officeDocument/2006/relationships/ctrlProp" Target="../ctrlProps/ctrlProp9.xml"/><Relationship Id="rId70" Type="http://schemas.openxmlformats.org/officeDocument/2006/relationships/ctrlProp" Target="../ctrlProps/ctrlProp17.xml"/><Relationship Id="rId75" Type="http://schemas.openxmlformats.org/officeDocument/2006/relationships/ctrlProp" Target="../ctrlProps/ctrlProp22.xml"/><Relationship Id="rId83" Type="http://schemas.openxmlformats.org/officeDocument/2006/relationships/ctrlProp" Target="../ctrlProps/ctrlProp30.xml"/><Relationship Id="rId88" Type="http://schemas.openxmlformats.org/officeDocument/2006/relationships/ctrlProp" Target="../ctrlProps/ctrlProp35.xml"/><Relationship Id="rId91" Type="http://schemas.openxmlformats.org/officeDocument/2006/relationships/ctrlProp" Target="../ctrlProps/ctrlProp38.xml"/><Relationship Id="rId96" Type="http://schemas.openxmlformats.org/officeDocument/2006/relationships/ctrlProp" Target="../ctrlProps/ctrlProp43.xml"/><Relationship Id="rId111" Type="http://schemas.openxmlformats.org/officeDocument/2006/relationships/ctrlProp" Target="../ctrlProps/ctrlProp58.xml"/><Relationship Id="rId132" Type="http://schemas.openxmlformats.org/officeDocument/2006/relationships/ctrlProp" Target="../ctrlProps/ctrlProp79.xml"/><Relationship Id="rId140" Type="http://schemas.openxmlformats.org/officeDocument/2006/relationships/ctrlProp" Target="../ctrlProps/ctrlProp87.xml"/><Relationship Id="rId1" Type="http://schemas.openxmlformats.org/officeDocument/2006/relationships/printerSettings" Target="../printerSettings/printerSettings52.bin"/><Relationship Id="rId6" Type="http://schemas.openxmlformats.org/officeDocument/2006/relationships/printerSettings" Target="../printerSettings/printerSettings57.bin"/><Relationship Id="rId15" Type="http://schemas.openxmlformats.org/officeDocument/2006/relationships/printerSettings" Target="../printerSettings/printerSettings66.bin"/><Relationship Id="rId23" Type="http://schemas.openxmlformats.org/officeDocument/2006/relationships/printerSettings" Target="../printerSettings/printerSettings74.bin"/><Relationship Id="rId28" Type="http://schemas.openxmlformats.org/officeDocument/2006/relationships/printerSettings" Target="../printerSettings/printerSettings79.bin"/><Relationship Id="rId36" Type="http://schemas.openxmlformats.org/officeDocument/2006/relationships/printerSettings" Target="../printerSettings/printerSettings87.bin"/><Relationship Id="rId49" Type="http://schemas.openxmlformats.org/officeDocument/2006/relationships/printerSettings" Target="../printerSettings/printerSettings100.bin"/><Relationship Id="rId57" Type="http://schemas.openxmlformats.org/officeDocument/2006/relationships/ctrlProp" Target="../ctrlProps/ctrlProp4.xml"/><Relationship Id="rId106" Type="http://schemas.openxmlformats.org/officeDocument/2006/relationships/ctrlProp" Target="../ctrlProps/ctrlProp53.xml"/><Relationship Id="rId114" Type="http://schemas.openxmlformats.org/officeDocument/2006/relationships/ctrlProp" Target="../ctrlProps/ctrlProp61.xml"/><Relationship Id="rId119" Type="http://schemas.openxmlformats.org/officeDocument/2006/relationships/ctrlProp" Target="../ctrlProps/ctrlProp66.xml"/><Relationship Id="rId127" Type="http://schemas.openxmlformats.org/officeDocument/2006/relationships/ctrlProp" Target="../ctrlProps/ctrlProp74.xml"/><Relationship Id="rId10" Type="http://schemas.openxmlformats.org/officeDocument/2006/relationships/printerSettings" Target="../printerSettings/printerSettings61.bin"/><Relationship Id="rId31" Type="http://schemas.openxmlformats.org/officeDocument/2006/relationships/printerSettings" Target="../printerSettings/printerSettings82.bin"/><Relationship Id="rId44" Type="http://schemas.openxmlformats.org/officeDocument/2006/relationships/printerSettings" Target="../printerSettings/printerSettings95.bin"/><Relationship Id="rId52" Type="http://schemas.openxmlformats.org/officeDocument/2006/relationships/drawing" Target="../drawings/drawing2.xml"/><Relationship Id="rId60" Type="http://schemas.openxmlformats.org/officeDocument/2006/relationships/ctrlProp" Target="../ctrlProps/ctrlProp7.xml"/><Relationship Id="rId65" Type="http://schemas.openxmlformats.org/officeDocument/2006/relationships/ctrlProp" Target="../ctrlProps/ctrlProp12.xml"/><Relationship Id="rId73" Type="http://schemas.openxmlformats.org/officeDocument/2006/relationships/ctrlProp" Target="../ctrlProps/ctrlProp20.xml"/><Relationship Id="rId78" Type="http://schemas.openxmlformats.org/officeDocument/2006/relationships/ctrlProp" Target="../ctrlProps/ctrlProp25.xml"/><Relationship Id="rId81" Type="http://schemas.openxmlformats.org/officeDocument/2006/relationships/ctrlProp" Target="../ctrlProps/ctrlProp28.xml"/><Relationship Id="rId86" Type="http://schemas.openxmlformats.org/officeDocument/2006/relationships/ctrlProp" Target="../ctrlProps/ctrlProp33.xml"/><Relationship Id="rId94" Type="http://schemas.openxmlformats.org/officeDocument/2006/relationships/ctrlProp" Target="../ctrlProps/ctrlProp41.xml"/><Relationship Id="rId99" Type="http://schemas.openxmlformats.org/officeDocument/2006/relationships/ctrlProp" Target="../ctrlProps/ctrlProp46.xml"/><Relationship Id="rId101" Type="http://schemas.openxmlformats.org/officeDocument/2006/relationships/ctrlProp" Target="../ctrlProps/ctrlProp48.xml"/><Relationship Id="rId122" Type="http://schemas.openxmlformats.org/officeDocument/2006/relationships/ctrlProp" Target="../ctrlProps/ctrlProp69.xml"/><Relationship Id="rId130" Type="http://schemas.openxmlformats.org/officeDocument/2006/relationships/ctrlProp" Target="../ctrlProps/ctrlProp77.xml"/><Relationship Id="rId135" Type="http://schemas.openxmlformats.org/officeDocument/2006/relationships/ctrlProp" Target="../ctrlProps/ctrlProp82.xml"/><Relationship Id="rId143" Type="http://schemas.openxmlformats.org/officeDocument/2006/relationships/ctrlProp" Target="../ctrlProps/ctrlProp90.xml"/><Relationship Id="rId4" Type="http://schemas.openxmlformats.org/officeDocument/2006/relationships/printerSettings" Target="../printerSettings/printerSettings55.bin"/><Relationship Id="rId9" Type="http://schemas.openxmlformats.org/officeDocument/2006/relationships/printerSettings" Target="../printerSettings/printerSettings60.bin"/><Relationship Id="rId13" Type="http://schemas.openxmlformats.org/officeDocument/2006/relationships/printerSettings" Target="../printerSettings/printerSettings64.bin"/><Relationship Id="rId18" Type="http://schemas.openxmlformats.org/officeDocument/2006/relationships/printerSettings" Target="../printerSettings/printerSettings69.bin"/><Relationship Id="rId39" Type="http://schemas.openxmlformats.org/officeDocument/2006/relationships/printerSettings" Target="../printerSettings/printerSettings90.bin"/><Relationship Id="rId109" Type="http://schemas.openxmlformats.org/officeDocument/2006/relationships/ctrlProp" Target="../ctrlProps/ctrlProp56.xml"/><Relationship Id="rId34" Type="http://schemas.openxmlformats.org/officeDocument/2006/relationships/printerSettings" Target="../printerSettings/printerSettings85.bin"/><Relationship Id="rId50" Type="http://schemas.openxmlformats.org/officeDocument/2006/relationships/printerSettings" Target="../printerSettings/printerSettings101.bin"/><Relationship Id="rId55" Type="http://schemas.openxmlformats.org/officeDocument/2006/relationships/ctrlProp" Target="../ctrlProps/ctrlProp2.xml"/><Relationship Id="rId76" Type="http://schemas.openxmlformats.org/officeDocument/2006/relationships/ctrlProp" Target="../ctrlProps/ctrlProp23.xml"/><Relationship Id="rId97" Type="http://schemas.openxmlformats.org/officeDocument/2006/relationships/ctrlProp" Target="../ctrlProps/ctrlProp44.xml"/><Relationship Id="rId104" Type="http://schemas.openxmlformats.org/officeDocument/2006/relationships/ctrlProp" Target="../ctrlProps/ctrlProp51.xml"/><Relationship Id="rId120" Type="http://schemas.openxmlformats.org/officeDocument/2006/relationships/ctrlProp" Target="../ctrlProps/ctrlProp67.xml"/><Relationship Id="rId125" Type="http://schemas.openxmlformats.org/officeDocument/2006/relationships/ctrlProp" Target="../ctrlProps/ctrlProp72.xml"/><Relationship Id="rId141" Type="http://schemas.openxmlformats.org/officeDocument/2006/relationships/ctrlProp" Target="../ctrlProps/ctrlProp88.xml"/><Relationship Id="rId7" Type="http://schemas.openxmlformats.org/officeDocument/2006/relationships/printerSettings" Target="../printerSettings/printerSettings58.bin"/><Relationship Id="rId71" Type="http://schemas.openxmlformats.org/officeDocument/2006/relationships/ctrlProp" Target="../ctrlProps/ctrlProp18.xml"/><Relationship Id="rId92" Type="http://schemas.openxmlformats.org/officeDocument/2006/relationships/ctrlProp" Target="../ctrlProps/ctrlProp39.xml"/><Relationship Id="rId2" Type="http://schemas.openxmlformats.org/officeDocument/2006/relationships/printerSettings" Target="../printerSettings/printerSettings53.bin"/><Relationship Id="rId29" Type="http://schemas.openxmlformats.org/officeDocument/2006/relationships/printerSettings" Target="../printerSettings/printerSettings80.bin"/><Relationship Id="rId24" Type="http://schemas.openxmlformats.org/officeDocument/2006/relationships/printerSettings" Target="../printerSettings/printerSettings75.bin"/><Relationship Id="rId40" Type="http://schemas.openxmlformats.org/officeDocument/2006/relationships/printerSettings" Target="../printerSettings/printerSettings91.bin"/><Relationship Id="rId45" Type="http://schemas.openxmlformats.org/officeDocument/2006/relationships/printerSettings" Target="../printerSettings/printerSettings96.bin"/><Relationship Id="rId66" Type="http://schemas.openxmlformats.org/officeDocument/2006/relationships/ctrlProp" Target="../ctrlProps/ctrlProp13.xml"/><Relationship Id="rId87" Type="http://schemas.openxmlformats.org/officeDocument/2006/relationships/ctrlProp" Target="../ctrlProps/ctrlProp34.xml"/><Relationship Id="rId110" Type="http://schemas.openxmlformats.org/officeDocument/2006/relationships/ctrlProp" Target="../ctrlProps/ctrlProp57.xml"/><Relationship Id="rId115" Type="http://schemas.openxmlformats.org/officeDocument/2006/relationships/ctrlProp" Target="../ctrlProps/ctrlProp62.xml"/><Relationship Id="rId131" Type="http://schemas.openxmlformats.org/officeDocument/2006/relationships/ctrlProp" Target="../ctrlProps/ctrlProp78.xml"/><Relationship Id="rId136" Type="http://schemas.openxmlformats.org/officeDocument/2006/relationships/ctrlProp" Target="../ctrlProps/ctrlProp83.xml"/><Relationship Id="rId61" Type="http://schemas.openxmlformats.org/officeDocument/2006/relationships/ctrlProp" Target="../ctrlProps/ctrlProp8.xml"/><Relationship Id="rId82" Type="http://schemas.openxmlformats.org/officeDocument/2006/relationships/ctrlProp" Target="../ctrlProps/ctrlProp29.xml"/><Relationship Id="rId19" Type="http://schemas.openxmlformats.org/officeDocument/2006/relationships/printerSettings" Target="../printerSettings/printerSettings70.bin"/><Relationship Id="rId14" Type="http://schemas.openxmlformats.org/officeDocument/2006/relationships/printerSettings" Target="../printerSettings/printerSettings65.bin"/><Relationship Id="rId30" Type="http://schemas.openxmlformats.org/officeDocument/2006/relationships/printerSettings" Target="../printerSettings/printerSettings81.bin"/><Relationship Id="rId35" Type="http://schemas.openxmlformats.org/officeDocument/2006/relationships/printerSettings" Target="../printerSettings/printerSettings86.bin"/><Relationship Id="rId56" Type="http://schemas.openxmlformats.org/officeDocument/2006/relationships/ctrlProp" Target="../ctrlProps/ctrlProp3.xml"/><Relationship Id="rId77" Type="http://schemas.openxmlformats.org/officeDocument/2006/relationships/ctrlProp" Target="../ctrlProps/ctrlProp24.xml"/><Relationship Id="rId100" Type="http://schemas.openxmlformats.org/officeDocument/2006/relationships/ctrlProp" Target="../ctrlProps/ctrlProp47.xml"/><Relationship Id="rId105" Type="http://schemas.openxmlformats.org/officeDocument/2006/relationships/ctrlProp" Target="../ctrlProps/ctrlProp52.xml"/><Relationship Id="rId126" Type="http://schemas.openxmlformats.org/officeDocument/2006/relationships/ctrlProp" Target="../ctrlProps/ctrlProp73.xml"/></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155.xml"/><Relationship Id="rId671" Type="http://schemas.openxmlformats.org/officeDocument/2006/relationships/ctrlProp" Target="../ctrlProps/ctrlProp709.xml"/><Relationship Id="rId769" Type="http://schemas.openxmlformats.org/officeDocument/2006/relationships/ctrlProp" Target="../ctrlProps/ctrlProp807.xml"/><Relationship Id="rId21" Type="http://schemas.openxmlformats.org/officeDocument/2006/relationships/printerSettings" Target="../printerSettings/printerSettings123.bin"/><Relationship Id="rId324" Type="http://schemas.openxmlformats.org/officeDocument/2006/relationships/ctrlProp" Target="../ctrlProps/ctrlProp362.xml"/><Relationship Id="rId531" Type="http://schemas.openxmlformats.org/officeDocument/2006/relationships/ctrlProp" Target="../ctrlProps/ctrlProp569.xml"/><Relationship Id="rId629" Type="http://schemas.openxmlformats.org/officeDocument/2006/relationships/ctrlProp" Target="../ctrlProps/ctrlProp667.xml"/><Relationship Id="rId170" Type="http://schemas.openxmlformats.org/officeDocument/2006/relationships/ctrlProp" Target="../ctrlProps/ctrlProp208.xml"/><Relationship Id="rId226" Type="http://schemas.openxmlformats.org/officeDocument/2006/relationships/ctrlProp" Target="../ctrlProps/ctrlProp264.xml"/><Relationship Id="rId433" Type="http://schemas.openxmlformats.org/officeDocument/2006/relationships/ctrlProp" Target="../ctrlProps/ctrlProp471.xml"/><Relationship Id="rId268" Type="http://schemas.openxmlformats.org/officeDocument/2006/relationships/ctrlProp" Target="../ctrlProps/ctrlProp306.xml"/><Relationship Id="rId475" Type="http://schemas.openxmlformats.org/officeDocument/2006/relationships/ctrlProp" Target="../ctrlProps/ctrlProp513.xml"/><Relationship Id="rId640" Type="http://schemas.openxmlformats.org/officeDocument/2006/relationships/ctrlProp" Target="../ctrlProps/ctrlProp678.xml"/><Relationship Id="rId682" Type="http://schemas.openxmlformats.org/officeDocument/2006/relationships/ctrlProp" Target="../ctrlProps/ctrlProp720.xml"/><Relationship Id="rId738" Type="http://schemas.openxmlformats.org/officeDocument/2006/relationships/ctrlProp" Target="../ctrlProps/ctrlProp776.xml"/><Relationship Id="rId32" Type="http://schemas.openxmlformats.org/officeDocument/2006/relationships/printerSettings" Target="../printerSettings/printerSettings134.bin"/><Relationship Id="rId74" Type="http://schemas.openxmlformats.org/officeDocument/2006/relationships/ctrlProp" Target="../ctrlProps/ctrlProp112.xml"/><Relationship Id="rId128" Type="http://schemas.openxmlformats.org/officeDocument/2006/relationships/ctrlProp" Target="../ctrlProps/ctrlProp166.xml"/><Relationship Id="rId335" Type="http://schemas.openxmlformats.org/officeDocument/2006/relationships/ctrlProp" Target="../ctrlProps/ctrlProp373.xml"/><Relationship Id="rId377" Type="http://schemas.openxmlformats.org/officeDocument/2006/relationships/ctrlProp" Target="../ctrlProps/ctrlProp415.xml"/><Relationship Id="rId500" Type="http://schemas.openxmlformats.org/officeDocument/2006/relationships/ctrlProp" Target="../ctrlProps/ctrlProp538.xml"/><Relationship Id="rId542" Type="http://schemas.openxmlformats.org/officeDocument/2006/relationships/ctrlProp" Target="../ctrlProps/ctrlProp580.xml"/><Relationship Id="rId584" Type="http://schemas.openxmlformats.org/officeDocument/2006/relationships/ctrlProp" Target="../ctrlProps/ctrlProp622.xml"/><Relationship Id="rId5" Type="http://schemas.openxmlformats.org/officeDocument/2006/relationships/printerSettings" Target="../printerSettings/printerSettings107.bin"/><Relationship Id="rId181" Type="http://schemas.openxmlformats.org/officeDocument/2006/relationships/ctrlProp" Target="../ctrlProps/ctrlProp219.xml"/><Relationship Id="rId237" Type="http://schemas.openxmlformats.org/officeDocument/2006/relationships/ctrlProp" Target="../ctrlProps/ctrlProp275.xml"/><Relationship Id="rId402" Type="http://schemas.openxmlformats.org/officeDocument/2006/relationships/ctrlProp" Target="../ctrlProps/ctrlProp440.xml"/><Relationship Id="rId279" Type="http://schemas.openxmlformats.org/officeDocument/2006/relationships/ctrlProp" Target="../ctrlProps/ctrlProp317.xml"/><Relationship Id="rId444" Type="http://schemas.openxmlformats.org/officeDocument/2006/relationships/ctrlProp" Target="../ctrlProps/ctrlProp482.xml"/><Relationship Id="rId486" Type="http://schemas.openxmlformats.org/officeDocument/2006/relationships/ctrlProp" Target="../ctrlProps/ctrlProp524.xml"/><Relationship Id="rId651" Type="http://schemas.openxmlformats.org/officeDocument/2006/relationships/ctrlProp" Target="../ctrlProps/ctrlProp689.xml"/><Relationship Id="rId693" Type="http://schemas.openxmlformats.org/officeDocument/2006/relationships/ctrlProp" Target="../ctrlProps/ctrlProp731.xml"/><Relationship Id="rId707" Type="http://schemas.openxmlformats.org/officeDocument/2006/relationships/ctrlProp" Target="../ctrlProps/ctrlProp745.xml"/><Relationship Id="rId749" Type="http://schemas.openxmlformats.org/officeDocument/2006/relationships/ctrlProp" Target="../ctrlProps/ctrlProp787.xml"/><Relationship Id="rId43" Type="http://schemas.openxmlformats.org/officeDocument/2006/relationships/printerSettings" Target="../printerSettings/printerSettings145.bin"/><Relationship Id="rId139" Type="http://schemas.openxmlformats.org/officeDocument/2006/relationships/ctrlProp" Target="../ctrlProps/ctrlProp177.xml"/><Relationship Id="rId290" Type="http://schemas.openxmlformats.org/officeDocument/2006/relationships/ctrlProp" Target="../ctrlProps/ctrlProp328.xml"/><Relationship Id="rId304" Type="http://schemas.openxmlformats.org/officeDocument/2006/relationships/ctrlProp" Target="../ctrlProps/ctrlProp342.xml"/><Relationship Id="rId346" Type="http://schemas.openxmlformats.org/officeDocument/2006/relationships/ctrlProp" Target="../ctrlProps/ctrlProp384.xml"/><Relationship Id="rId388" Type="http://schemas.openxmlformats.org/officeDocument/2006/relationships/ctrlProp" Target="../ctrlProps/ctrlProp426.xml"/><Relationship Id="rId511" Type="http://schemas.openxmlformats.org/officeDocument/2006/relationships/ctrlProp" Target="../ctrlProps/ctrlProp549.xml"/><Relationship Id="rId553" Type="http://schemas.openxmlformats.org/officeDocument/2006/relationships/ctrlProp" Target="../ctrlProps/ctrlProp591.xml"/><Relationship Id="rId609" Type="http://schemas.openxmlformats.org/officeDocument/2006/relationships/ctrlProp" Target="../ctrlProps/ctrlProp647.xml"/><Relationship Id="rId760" Type="http://schemas.openxmlformats.org/officeDocument/2006/relationships/ctrlProp" Target="../ctrlProps/ctrlProp798.xml"/><Relationship Id="rId85" Type="http://schemas.openxmlformats.org/officeDocument/2006/relationships/ctrlProp" Target="../ctrlProps/ctrlProp123.xml"/><Relationship Id="rId150" Type="http://schemas.openxmlformats.org/officeDocument/2006/relationships/ctrlProp" Target="../ctrlProps/ctrlProp188.xml"/><Relationship Id="rId192" Type="http://schemas.openxmlformats.org/officeDocument/2006/relationships/ctrlProp" Target="../ctrlProps/ctrlProp230.xml"/><Relationship Id="rId206" Type="http://schemas.openxmlformats.org/officeDocument/2006/relationships/ctrlProp" Target="../ctrlProps/ctrlProp244.xml"/><Relationship Id="rId413" Type="http://schemas.openxmlformats.org/officeDocument/2006/relationships/ctrlProp" Target="../ctrlProps/ctrlProp451.xml"/><Relationship Id="rId595" Type="http://schemas.openxmlformats.org/officeDocument/2006/relationships/ctrlProp" Target="../ctrlProps/ctrlProp633.xml"/><Relationship Id="rId248" Type="http://schemas.openxmlformats.org/officeDocument/2006/relationships/ctrlProp" Target="../ctrlProps/ctrlProp286.xml"/><Relationship Id="rId455" Type="http://schemas.openxmlformats.org/officeDocument/2006/relationships/ctrlProp" Target="../ctrlProps/ctrlProp493.xml"/><Relationship Id="rId497" Type="http://schemas.openxmlformats.org/officeDocument/2006/relationships/ctrlProp" Target="../ctrlProps/ctrlProp535.xml"/><Relationship Id="rId620" Type="http://schemas.openxmlformats.org/officeDocument/2006/relationships/ctrlProp" Target="../ctrlProps/ctrlProp658.xml"/><Relationship Id="rId662" Type="http://schemas.openxmlformats.org/officeDocument/2006/relationships/ctrlProp" Target="../ctrlProps/ctrlProp700.xml"/><Relationship Id="rId718" Type="http://schemas.openxmlformats.org/officeDocument/2006/relationships/ctrlProp" Target="../ctrlProps/ctrlProp756.xml"/><Relationship Id="rId12" Type="http://schemas.openxmlformats.org/officeDocument/2006/relationships/printerSettings" Target="../printerSettings/printerSettings114.bin"/><Relationship Id="rId108" Type="http://schemas.openxmlformats.org/officeDocument/2006/relationships/ctrlProp" Target="../ctrlProps/ctrlProp146.xml"/><Relationship Id="rId315" Type="http://schemas.openxmlformats.org/officeDocument/2006/relationships/ctrlProp" Target="../ctrlProps/ctrlProp353.xml"/><Relationship Id="rId357" Type="http://schemas.openxmlformats.org/officeDocument/2006/relationships/ctrlProp" Target="../ctrlProps/ctrlProp395.xml"/><Relationship Id="rId522" Type="http://schemas.openxmlformats.org/officeDocument/2006/relationships/ctrlProp" Target="../ctrlProps/ctrlProp560.xml"/><Relationship Id="rId54" Type="http://schemas.openxmlformats.org/officeDocument/2006/relationships/ctrlProp" Target="../ctrlProps/ctrlProp92.xml"/><Relationship Id="rId96" Type="http://schemas.openxmlformats.org/officeDocument/2006/relationships/ctrlProp" Target="../ctrlProps/ctrlProp134.xml"/><Relationship Id="rId161" Type="http://schemas.openxmlformats.org/officeDocument/2006/relationships/ctrlProp" Target="../ctrlProps/ctrlProp199.xml"/><Relationship Id="rId217" Type="http://schemas.openxmlformats.org/officeDocument/2006/relationships/ctrlProp" Target="../ctrlProps/ctrlProp255.xml"/><Relationship Id="rId399" Type="http://schemas.openxmlformats.org/officeDocument/2006/relationships/ctrlProp" Target="../ctrlProps/ctrlProp437.xml"/><Relationship Id="rId564" Type="http://schemas.openxmlformats.org/officeDocument/2006/relationships/ctrlProp" Target="../ctrlProps/ctrlProp602.xml"/><Relationship Id="rId771" Type="http://schemas.openxmlformats.org/officeDocument/2006/relationships/ctrlProp" Target="../ctrlProps/ctrlProp809.xml"/><Relationship Id="rId259" Type="http://schemas.openxmlformats.org/officeDocument/2006/relationships/ctrlProp" Target="../ctrlProps/ctrlProp297.xml"/><Relationship Id="rId424" Type="http://schemas.openxmlformats.org/officeDocument/2006/relationships/ctrlProp" Target="../ctrlProps/ctrlProp462.xml"/><Relationship Id="rId466" Type="http://schemas.openxmlformats.org/officeDocument/2006/relationships/ctrlProp" Target="../ctrlProps/ctrlProp504.xml"/><Relationship Id="rId631" Type="http://schemas.openxmlformats.org/officeDocument/2006/relationships/ctrlProp" Target="../ctrlProps/ctrlProp669.xml"/><Relationship Id="rId673" Type="http://schemas.openxmlformats.org/officeDocument/2006/relationships/ctrlProp" Target="../ctrlProps/ctrlProp711.xml"/><Relationship Id="rId729" Type="http://schemas.openxmlformats.org/officeDocument/2006/relationships/ctrlProp" Target="../ctrlProps/ctrlProp767.xml"/><Relationship Id="rId23" Type="http://schemas.openxmlformats.org/officeDocument/2006/relationships/printerSettings" Target="../printerSettings/printerSettings125.bin"/><Relationship Id="rId119" Type="http://schemas.openxmlformats.org/officeDocument/2006/relationships/ctrlProp" Target="../ctrlProps/ctrlProp157.xml"/><Relationship Id="rId270" Type="http://schemas.openxmlformats.org/officeDocument/2006/relationships/ctrlProp" Target="../ctrlProps/ctrlProp308.xml"/><Relationship Id="rId326" Type="http://schemas.openxmlformats.org/officeDocument/2006/relationships/ctrlProp" Target="../ctrlProps/ctrlProp364.xml"/><Relationship Id="rId533" Type="http://schemas.openxmlformats.org/officeDocument/2006/relationships/ctrlProp" Target="../ctrlProps/ctrlProp571.xml"/><Relationship Id="rId65" Type="http://schemas.openxmlformats.org/officeDocument/2006/relationships/ctrlProp" Target="../ctrlProps/ctrlProp103.xml"/><Relationship Id="rId130" Type="http://schemas.openxmlformats.org/officeDocument/2006/relationships/ctrlProp" Target="../ctrlProps/ctrlProp168.xml"/><Relationship Id="rId368" Type="http://schemas.openxmlformats.org/officeDocument/2006/relationships/ctrlProp" Target="../ctrlProps/ctrlProp406.xml"/><Relationship Id="rId575" Type="http://schemas.openxmlformats.org/officeDocument/2006/relationships/ctrlProp" Target="../ctrlProps/ctrlProp613.xml"/><Relationship Id="rId740" Type="http://schemas.openxmlformats.org/officeDocument/2006/relationships/ctrlProp" Target="../ctrlProps/ctrlProp778.xml"/><Relationship Id="rId172" Type="http://schemas.openxmlformats.org/officeDocument/2006/relationships/ctrlProp" Target="../ctrlProps/ctrlProp210.xml"/><Relationship Id="rId228" Type="http://schemas.openxmlformats.org/officeDocument/2006/relationships/ctrlProp" Target="../ctrlProps/ctrlProp266.xml"/><Relationship Id="rId435" Type="http://schemas.openxmlformats.org/officeDocument/2006/relationships/ctrlProp" Target="../ctrlProps/ctrlProp473.xml"/><Relationship Id="rId477" Type="http://schemas.openxmlformats.org/officeDocument/2006/relationships/ctrlProp" Target="../ctrlProps/ctrlProp515.xml"/><Relationship Id="rId600" Type="http://schemas.openxmlformats.org/officeDocument/2006/relationships/ctrlProp" Target="../ctrlProps/ctrlProp638.xml"/><Relationship Id="rId642" Type="http://schemas.openxmlformats.org/officeDocument/2006/relationships/ctrlProp" Target="../ctrlProps/ctrlProp680.xml"/><Relationship Id="rId684" Type="http://schemas.openxmlformats.org/officeDocument/2006/relationships/ctrlProp" Target="../ctrlProps/ctrlProp722.xml"/><Relationship Id="rId281" Type="http://schemas.openxmlformats.org/officeDocument/2006/relationships/ctrlProp" Target="../ctrlProps/ctrlProp319.xml"/><Relationship Id="rId337" Type="http://schemas.openxmlformats.org/officeDocument/2006/relationships/ctrlProp" Target="../ctrlProps/ctrlProp375.xml"/><Relationship Id="rId502" Type="http://schemas.openxmlformats.org/officeDocument/2006/relationships/ctrlProp" Target="../ctrlProps/ctrlProp540.xml"/><Relationship Id="rId34" Type="http://schemas.openxmlformats.org/officeDocument/2006/relationships/printerSettings" Target="../printerSettings/printerSettings136.bin"/><Relationship Id="rId76" Type="http://schemas.openxmlformats.org/officeDocument/2006/relationships/ctrlProp" Target="../ctrlProps/ctrlProp114.xml"/><Relationship Id="rId141" Type="http://schemas.openxmlformats.org/officeDocument/2006/relationships/ctrlProp" Target="../ctrlProps/ctrlProp179.xml"/><Relationship Id="rId379" Type="http://schemas.openxmlformats.org/officeDocument/2006/relationships/ctrlProp" Target="../ctrlProps/ctrlProp417.xml"/><Relationship Id="rId544" Type="http://schemas.openxmlformats.org/officeDocument/2006/relationships/ctrlProp" Target="../ctrlProps/ctrlProp582.xml"/><Relationship Id="rId586" Type="http://schemas.openxmlformats.org/officeDocument/2006/relationships/ctrlProp" Target="../ctrlProps/ctrlProp624.xml"/><Relationship Id="rId751" Type="http://schemas.openxmlformats.org/officeDocument/2006/relationships/ctrlProp" Target="../ctrlProps/ctrlProp789.xml"/><Relationship Id="rId7" Type="http://schemas.openxmlformats.org/officeDocument/2006/relationships/printerSettings" Target="../printerSettings/printerSettings109.bin"/><Relationship Id="rId183" Type="http://schemas.openxmlformats.org/officeDocument/2006/relationships/ctrlProp" Target="../ctrlProps/ctrlProp221.xml"/><Relationship Id="rId239" Type="http://schemas.openxmlformats.org/officeDocument/2006/relationships/ctrlProp" Target="../ctrlProps/ctrlProp277.xml"/><Relationship Id="rId390" Type="http://schemas.openxmlformats.org/officeDocument/2006/relationships/ctrlProp" Target="../ctrlProps/ctrlProp428.xml"/><Relationship Id="rId404" Type="http://schemas.openxmlformats.org/officeDocument/2006/relationships/ctrlProp" Target="../ctrlProps/ctrlProp442.xml"/><Relationship Id="rId446" Type="http://schemas.openxmlformats.org/officeDocument/2006/relationships/ctrlProp" Target="../ctrlProps/ctrlProp484.xml"/><Relationship Id="rId611" Type="http://schemas.openxmlformats.org/officeDocument/2006/relationships/ctrlProp" Target="../ctrlProps/ctrlProp649.xml"/><Relationship Id="rId653" Type="http://schemas.openxmlformats.org/officeDocument/2006/relationships/ctrlProp" Target="../ctrlProps/ctrlProp691.xml"/><Relationship Id="rId250" Type="http://schemas.openxmlformats.org/officeDocument/2006/relationships/ctrlProp" Target="../ctrlProps/ctrlProp288.xml"/><Relationship Id="rId292" Type="http://schemas.openxmlformats.org/officeDocument/2006/relationships/ctrlProp" Target="../ctrlProps/ctrlProp330.xml"/><Relationship Id="rId306" Type="http://schemas.openxmlformats.org/officeDocument/2006/relationships/ctrlProp" Target="../ctrlProps/ctrlProp344.xml"/><Relationship Id="rId488" Type="http://schemas.openxmlformats.org/officeDocument/2006/relationships/ctrlProp" Target="../ctrlProps/ctrlProp526.xml"/><Relationship Id="rId695" Type="http://schemas.openxmlformats.org/officeDocument/2006/relationships/ctrlProp" Target="../ctrlProps/ctrlProp733.xml"/><Relationship Id="rId709" Type="http://schemas.openxmlformats.org/officeDocument/2006/relationships/ctrlProp" Target="../ctrlProps/ctrlProp747.xml"/><Relationship Id="rId45" Type="http://schemas.openxmlformats.org/officeDocument/2006/relationships/printerSettings" Target="../printerSettings/printerSettings147.bin"/><Relationship Id="rId87" Type="http://schemas.openxmlformats.org/officeDocument/2006/relationships/ctrlProp" Target="../ctrlProps/ctrlProp125.xml"/><Relationship Id="rId110" Type="http://schemas.openxmlformats.org/officeDocument/2006/relationships/ctrlProp" Target="../ctrlProps/ctrlProp148.xml"/><Relationship Id="rId348" Type="http://schemas.openxmlformats.org/officeDocument/2006/relationships/ctrlProp" Target="../ctrlProps/ctrlProp386.xml"/><Relationship Id="rId513" Type="http://schemas.openxmlformats.org/officeDocument/2006/relationships/ctrlProp" Target="../ctrlProps/ctrlProp551.xml"/><Relationship Id="rId555" Type="http://schemas.openxmlformats.org/officeDocument/2006/relationships/ctrlProp" Target="../ctrlProps/ctrlProp593.xml"/><Relationship Id="rId597" Type="http://schemas.openxmlformats.org/officeDocument/2006/relationships/ctrlProp" Target="../ctrlProps/ctrlProp635.xml"/><Relationship Id="rId720" Type="http://schemas.openxmlformats.org/officeDocument/2006/relationships/ctrlProp" Target="../ctrlProps/ctrlProp758.xml"/><Relationship Id="rId762" Type="http://schemas.openxmlformats.org/officeDocument/2006/relationships/ctrlProp" Target="../ctrlProps/ctrlProp800.xml"/><Relationship Id="rId152" Type="http://schemas.openxmlformats.org/officeDocument/2006/relationships/ctrlProp" Target="../ctrlProps/ctrlProp190.xml"/><Relationship Id="rId194" Type="http://schemas.openxmlformats.org/officeDocument/2006/relationships/ctrlProp" Target="../ctrlProps/ctrlProp232.xml"/><Relationship Id="rId208" Type="http://schemas.openxmlformats.org/officeDocument/2006/relationships/ctrlProp" Target="../ctrlProps/ctrlProp246.xml"/><Relationship Id="rId415" Type="http://schemas.openxmlformats.org/officeDocument/2006/relationships/ctrlProp" Target="../ctrlProps/ctrlProp453.xml"/><Relationship Id="rId457" Type="http://schemas.openxmlformats.org/officeDocument/2006/relationships/ctrlProp" Target="../ctrlProps/ctrlProp495.xml"/><Relationship Id="rId622" Type="http://schemas.openxmlformats.org/officeDocument/2006/relationships/ctrlProp" Target="../ctrlProps/ctrlProp660.xml"/><Relationship Id="rId261" Type="http://schemas.openxmlformats.org/officeDocument/2006/relationships/ctrlProp" Target="../ctrlProps/ctrlProp299.xml"/><Relationship Id="rId499" Type="http://schemas.openxmlformats.org/officeDocument/2006/relationships/ctrlProp" Target="../ctrlProps/ctrlProp537.xml"/><Relationship Id="rId664" Type="http://schemas.openxmlformats.org/officeDocument/2006/relationships/ctrlProp" Target="../ctrlProps/ctrlProp702.xml"/><Relationship Id="rId14" Type="http://schemas.openxmlformats.org/officeDocument/2006/relationships/printerSettings" Target="../printerSettings/printerSettings116.bin"/><Relationship Id="rId56" Type="http://schemas.openxmlformats.org/officeDocument/2006/relationships/ctrlProp" Target="../ctrlProps/ctrlProp94.xml"/><Relationship Id="rId317" Type="http://schemas.openxmlformats.org/officeDocument/2006/relationships/ctrlProp" Target="../ctrlProps/ctrlProp355.xml"/><Relationship Id="rId359" Type="http://schemas.openxmlformats.org/officeDocument/2006/relationships/ctrlProp" Target="../ctrlProps/ctrlProp397.xml"/><Relationship Id="rId524" Type="http://schemas.openxmlformats.org/officeDocument/2006/relationships/ctrlProp" Target="../ctrlProps/ctrlProp562.xml"/><Relationship Id="rId566" Type="http://schemas.openxmlformats.org/officeDocument/2006/relationships/ctrlProp" Target="../ctrlProps/ctrlProp604.xml"/><Relationship Id="rId731" Type="http://schemas.openxmlformats.org/officeDocument/2006/relationships/ctrlProp" Target="../ctrlProps/ctrlProp769.xml"/><Relationship Id="rId773" Type="http://schemas.openxmlformats.org/officeDocument/2006/relationships/ctrlProp" Target="../ctrlProps/ctrlProp811.xml"/><Relationship Id="rId98" Type="http://schemas.openxmlformats.org/officeDocument/2006/relationships/ctrlProp" Target="../ctrlProps/ctrlProp136.xml"/><Relationship Id="rId121" Type="http://schemas.openxmlformats.org/officeDocument/2006/relationships/ctrlProp" Target="../ctrlProps/ctrlProp159.xml"/><Relationship Id="rId163" Type="http://schemas.openxmlformats.org/officeDocument/2006/relationships/ctrlProp" Target="../ctrlProps/ctrlProp201.xml"/><Relationship Id="rId219" Type="http://schemas.openxmlformats.org/officeDocument/2006/relationships/ctrlProp" Target="../ctrlProps/ctrlProp257.xml"/><Relationship Id="rId370" Type="http://schemas.openxmlformats.org/officeDocument/2006/relationships/ctrlProp" Target="../ctrlProps/ctrlProp408.xml"/><Relationship Id="rId426" Type="http://schemas.openxmlformats.org/officeDocument/2006/relationships/ctrlProp" Target="../ctrlProps/ctrlProp464.xml"/><Relationship Id="rId633" Type="http://schemas.openxmlformats.org/officeDocument/2006/relationships/ctrlProp" Target="../ctrlProps/ctrlProp671.xml"/><Relationship Id="rId230" Type="http://schemas.openxmlformats.org/officeDocument/2006/relationships/ctrlProp" Target="../ctrlProps/ctrlProp268.xml"/><Relationship Id="rId468" Type="http://schemas.openxmlformats.org/officeDocument/2006/relationships/ctrlProp" Target="../ctrlProps/ctrlProp506.xml"/><Relationship Id="rId675" Type="http://schemas.openxmlformats.org/officeDocument/2006/relationships/ctrlProp" Target="../ctrlProps/ctrlProp713.xml"/><Relationship Id="rId25" Type="http://schemas.openxmlformats.org/officeDocument/2006/relationships/printerSettings" Target="../printerSettings/printerSettings127.bin"/><Relationship Id="rId67" Type="http://schemas.openxmlformats.org/officeDocument/2006/relationships/ctrlProp" Target="../ctrlProps/ctrlProp105.xml"/><Relationship Id="rId272" Type="http://schemas.openxmlformats.org/officeDocument/2006/relationships/ctrlProp" Target="../ctrlProps/ctrlProp310.xml"/><Relationship Id="rId328" Type="http://schemas.openxmlformats.org/officeDocument/2006/relationships/ctrlProp" Target="../ctrlProps/ctrlProp366.xml"/><Relationship Id="rId535" Type="http://schemas.openxmlformats.org/officeDocument/2006/relationships/ctrlProp" Target="../ctrlProps/ctrlProp573.xml"/><Relationship Id="rId577" Type="http://schemas.openxmlformats.org/officeDocument/2006/relationships/ctrlProp" Target="../ctrlProps/ctrlProp615.xml"/><Relationship Id="rId700" Type="http://schemas.openxmlformats.org/officeDocument/2006/relationships/ctrlProp" Target="../ctrlProps/ctrlProp738.xml"/><Relationship Id="rId742" Type="http://schemas.openxmlformats.org/officeDocument/2006/relationships/ctrlProp" Target="../ctrlProps/ctrlProp780.xml"/><Relationship Id="rId132" Type="http://schemas.openxmlformats.org/officeDocument/2006/relationships/ctrlProp" Target="../ctrlProps/ctrlProp170.xml"/><Relationship Id="rId174" Type="http://schemas.openxmlformats.org/officeDocument/2006/relationships/ctrlProp" Target="../ctrlProps/ctrlProp212.xml"/><Relationship Id="rId381" Type="http://schemas.openxmlformats.org/officeDocument/2006/relationships/ctrlProp" Target="../ctrlProps/ctrlProp419.xml"/><Relationship Id="rId602" Type="http://schemas.openxmlformats.org/officeDocument/2006/relationships/ctrlProp" Target="../ctrlProps/ctrlProp640.xml"/><Relationship Id="rId241" Type="http://schemas.openxmlformats.org/officeDocument/2006/relationships/ctrlProp" Target="../ctrlProps/ctrlProp279.xml"/><Relationship Id="rId437" Type="http://schemas.openxmlformats.org/officeDocument/2006/relationships/ctrlProp" Target="../ctrlProps/ctrlProp475.xml"/><Relationship Id="rId479" Type="http://schemas.openxmlformats.org/officeDocument/2006/relationships/ctrlProp" Target="../ctrlProps/ctrlProp517.xml"/><Relationship Id="rId644" Type="http://schemas.openxmlformats.org/officeDocument/2006/relationships/ctrlProp" Target="../ctrlProps/ctrlProp682.xml"/><Relationship Id="rId686" Type="http://schemas.openxmlformats.org/officeDocument/2006/relationships/ctrlProp" Target="../ctrlProps/ctrlProp724.xml"/><Relationship Id="rId36" Type="http://schemas.openxmlformats.org/officeDocument/2006/relationships/printerSettings" Target="../printerSettings/printerSettings138.bin"/><Relationship Id="rId283" Type="http://schemas.openxmlformats.org/officeDocument/2006/relationships/ctrlProp" Target="../ctrlProps/ctrlProp321.xml"/><Relationship Id="rId339" Type="http://schemas.openxmlformats.org/officeDocument/2006/relationships/ctrlProp" Target="../ctrlProps/ctrlProp377.xml"/><Relationship Id="rId490" Type="http://schemas.openxmlformats.org/officeDocument/2006/relationships/ctrlProp" Target="../ctrlProps/ctrlProp528.xml"/><Relationship Id="rId504" Type="http://schemas.openxmlformats.org/officeDocument/2006/relationships/ctrlProp" Target="../ctrlProps/ctrlProp542.xml"/><Relationship Id="rId546" Type="http://schemas.openxmlformats.org/officeDocument/2006/relationships/ctrlProp" Target="../ctrlProps/ctrlProp584.xml"/><Relationship Id="rId711" Type="http://schemas.openxmlformats.org/officeDocument/2006/relationships/ctrlProp" Target="../ctrlProps/ctrlProp749.xml"/><Relationship Id="rId753" Type="http://schemas.openxmlformats.org/officeDocument/2006/relationships/ctrlProp" Target="../ctrlProps/ctrlProp791.xml"/><Relationship Id="rId78" Type="http://schemas.openxmlformats.org/officeDocument/2006/relationships/ctrlProp" Target="../ctrlProps/ctrlProp116.xml"/><Relationship Id="rId101" Type="http://schemas.openxmlformats.org/officeDocument/2006/relationships/ctrlProp" Target="../ctrlProps/ctrlProp139.xml"/><Relationship Id="rId143" Type="http://schemas.openxmlformats.org/officeDocument/2006/relationships/ctrlProp" Target="../ctrlProps/ctrlProp181.xml"/><Relationship Id="rId185" Type="http://schemas.openxmlformats.org/officeDocument/2006/relationships/ctrlProp" Target="../ctrlProps/ctrlProp223.xml"/><Relationship Id="rId350" Type="http://schemas.openxmlformats.org/officeDocument/2006/relationships/ctrlProp" Target="../ctrlProps/ctrlProp388.xml"/><Relationship Id="rId406" Type="http://schemas.openxmlformats.org/officeDocument/2006/relationships/ctrlProp" Target="../ctrlProps/ctrlProp444.xml"/><Relationship Id="rId588" Type="http://schemas.openxmlformats.org/officeDocument/2006/relationships/ctrlProp" Target="../ctrlProps/ctrlProp626.xml"/><Relationship Id="rId9" Type="http://schemas.openxmlformats.org/officeDocument/2006/relationships/printerSettings" Target="../printerSettings/printerSettings111.bin"/><Relationship Id="rId210" Type="http://schemas.openxmlformats.org/officeDocument/2006/relationships/ctrlProp" Target="../ctrlProps/ctrlProp248.xml"/><Relationship Id="rId392" Type="http://schemas.openxmlformats.org/officeDocument/2006/relationships/ctrlProp" Target="../ctrlProps/ctrlProp430.xml"/><Relationship Id="rId448" Type="http://schemas.openxmlformats.org/officeDocument/2006/relationships/ctrlProp" Target="../ctrlProps/ctrlProp486.xml"/><Relationship Id="rId613" Type="http://schemas.openxmlformats.org/officeDocument/2006/relationships/ctrlProp" Target="../ctrlProps/ctrlProp651.xml"/><Relationship Id="rId655" Type="http://schemas.openxmlformats.org/officeDocument/2006/relationships/ctrlProp" Target="../ctrlProps/ctrlProp693.xml"/><Relationship Id="rId697" Type="http://schemas.openxmlformats.org/officeDocument/2006/relationships/ctrlProp" Target="../ctrlProps/ctrlProp735.xml"/><Relationship Id="rId252" Type="http://schemas.openxmlformats.org/officeDocument/2006/relationships/ctrlProp" Target="../ctrlProps/ctrlProp290.xml"/><Relationship Id="rId294" Type="http://schemas.openxmlformats.org/officeDocument/2006/relationships/ctrlProp" Target="../ctrlProps/ctrlProp332.xml"/><Relationship Id="rId308" Type="http://schemas.openxmlformats.org/officeDocument/2006/relationships/ctrlProp" Target="../ctrlProps/ctrlProp346.xml"/><Relationship Id="rId515" Type="http://schemas.openxmlformats.org/officeDocument/2006/relationships/ctrlProp" Target="../ctrlProps/ctrlProp553.xml"/><Relationship Id="rId722" Type="http://schemas.openxmlformats.org/officeDocument/2006/relationships/ctrlProp" Target="../ctrlProps/ctrlProp760.xml"/><Relationship Id="rId47" Type="http://schemas.openxmlformats.org/officeDocument/2006/relationships/printerSettings" Target="../printerSettings/printerSettings149.bin"/><Relationship Id="rId89" Type="http://schemas.openxmlformats.org/officeDocument/2006/relationships/ctrlProp" Target="../ctrlProps/ctrlProp127.xml"/><Relationship Id="rId112" Type="http://schemas.openxmlformats.org/officeDocument/2006/relationships/ctrlProp" Target="../ctrlProps/ctrlProp150.xml"/><Relationship Id="rId154" Type="http://schemas.openxmlformats.org/officeDocument/2006/relationships/ctrlProp" Target="../ctrlProps/ctrlProp192.xml"/><Relationship Id="rId361" Type="http://schemas.openxmlformats.org/officeDocument/2006/relationships/ctrlProp" Target="../ctrlProps/ctrlProp399.xml"/><Relationship Id="rId557" Type="http://schemas.openxmlformats.org/officeDocument/2006/relationships/ctrlProp" Target="../ctrlProps/ctrlProp595.xml"/><Relationship Id="rId599" Type="http://schemas.openxmlformats.org/officeDocument/2006/relationships/ctrlProp" Target="../ctrlProps/ctrlProp637.xml"/><Relationship Id="rId764" Type="http://schemas.openxmlformats.org/officeDocument/2006/relationships/ctrlProp" Target="../ctrlProps/ctrlProp802.xml"/><Relationship Id="rId196" Type="http://schemas.openxmlformats.org/officeDocument/2006/relationships/ctrlProp" Target="../ctrlProps/ctrlProp234.xml"/><Relationship Id="rId417" Type="http://schemas.openxmlformats.org/officeDocument/2006/relationships/ctrlProp" Target="../ctrlProps/ctrlProp455.xml"/><Relationship Id="rId459" Type="http://schemas.openxmlformats.org/officeDocument/2006/relationships/ctrlProp" Target="../ctrlProps/ctrlProp497.xml"/><Relationship Id="rId624" Type="http://schemas.openxmlformats.org/officeDocument/2006/relationships/ctrlProp" Target="../ctrlProps/ctrlProp662.xml"/><Relationship Id="rId666" Type="http://schemas.openxmlformats.org/officeDocument/2006/relationships/ctrlProp" Target="../ctrlProps/ctrlProp704.xml"/><Relationship Id="rId16" Type="http://schemas.openxmlformats.org/officeDocument/2006/relationships/printerSettings" Target="../printerSettings/printerSettings118.bin"/><Relationship Id="rId221" Type="http://schemas.openxmlformats.org/officeDocument/2006/relationships/ctrlProp" Target="../ctrlProps/ctrlProp259.xml"/><Relationship Id="rId263" Type="http://schemas.openxmlformats.org/officeDocument/2006/relationships/ctrlProp" Target="../ctrlProps/ctrlProp301.xml"/><Relationship Id="rId319" Type="http://schemas.openxmlformats.org/officeDocument/2006/relationships/ctrlProp" Target="../ctrlProps/ctrlProp357.xml"/><Relationship Id="rId470" Type="http://schemas.openxmlformats.org/officeDocument/2006/relationships/ctrlProp" Target="../ctrlProps/ctrlProp508.xml"/><Relationship Id="rId526" Type="http://schemas.openxmlformats.org/officeDocument/2006/relationships/ctrlProp" Target="../ctrlProps/ctrlProp564.xml"/><Relationship Id="rId58" Type="http://schemas.openxmlformats.org/officeDocument/2006/relationships/ctrlProp" Target="../ctrlProps/ctrlProp96.xml"/><Relationship Id="rId123" Type="http://schemas.openxmlformats.org/officeDocument/2006/relationships/ctrlProp" Target="../ctrlProps/ctrlProp161.xml"/><Relationship Id="rId330" Type="http://schemas.openxmlformats.org/officeDocument/2006/relationships/ctrlProp" Target="../ctrlProps/ctrlProp368.xml"/><Relationship Id="rId568" Type="http://schemas.openxmlformats.org/officeDocument/2006/relationships/ctrlProp" Target="../ctrlProps/ctrlProp606.xml"/><Relationship Id="rId733" Type="http://schemas.openxmlformats.org/officeDocument/2006/relationships/ctrlProp" Target="../ctrlProps/ctrlProp771.xml"/><Relationship Id="rId775" Type="http://schemas.openxmlformats.org/officeDocument/2006/relationships/ctrlProp" Target="../ctrlProps/ctrlProp813.xml"/><Relationship Id="rId165" Type="http://schemas.openxmlformats.org/officeDocument/2006/relationships/ctrlProp" Target="../ctrlProps/ctrlProp203.xml"/><Relationship Id="rId372" Type="http://schemas.openxmlformats.org/officeDocument/2006/relationships/ctrlProp" Target="../ctrlProps/ctrlProp410.xml"/><Relationship Id="rId428" Type="http://schemas.openxmlformats.org/officeDocument/2006/relationships/ctrlProp" Target="../ctrlProps/ctrlProp466.xml"/><Relationship Id="rId635" Type="http://schemas.openxmlformats.org/officeDocument/2006/relationships/ctrlProp" Target="../ctrlProps/ctrlProp673.xml"/><Relationship Id="rId677" Type="http://schemas.openxmlformats.org/officeDocument/2006/relationships/ctrlProp" Target="../ctrlProps/ctrlProp715.xml"/><Relationship Id="rId232" Type="http://schemas.openxmlformats.org/officeDocument/2006/relationships/ctrlProp" Target="../ctrlProps/ctrlProp270.xml"/><Relationship Id="rId274" Type="http://schemas.openxmlformats.org/officeDocument/2006/relationships/ctrlProp" Target="../ctrlProps/ctrlProp312.xml"/><Relationship Id="rId481" Type="http://schemas.openxmlformats.org/officeDocument/2006/relationships/ctrlProp" Target="../ctrlProps/ctrlProp519.xml"/><Relationship Id="rId702" Type="http://schemas.openxmlformats.org/officeDocument/2006/relationships/ctrlProp" Target="../ctrlProps/ctrlProp740.xml"/><Relationship Id="rId27" Type="http://schemas.openxmlformats.org/officeDocument/2006/relationships/printerSettings" Target="../printerSettings/printerSettings129.bin"/><Relationship Id="rId69" Type="http://schemas.openxmlformats.org/officeDocument/2006/relationships/ctrlProp" Target="../ctrlProps/ctrlProp107.xml"/><Relationship Id="rId134" Type="http://schemas.openxmlformats.org/officeDocument/2006/relationships/ctrlProp" Target="../ctrlProps/ctrlProp172.xml"/><Relationship Id="rId537" Type="http://schemas.openxmlformats.org/officeDocument/2006/relationships/ctrlProp" Target="../ctrlProps/ctrlProp575.xml"/><Relationship Id="rId579" Type="http://schemas.openxmlformats.org/officeDocument/2006/relationships/ctrlProp" Target="../ctrlProps/ctrlProp617.xml"/><Relationship Id="rId744" Type="http://schemas.openxmlformats.org/officeDocument/2006/relationships/ctrlProp" Target="../ctrlProps/ctrlProp782.xml"/><Relationship Id="rId80" Type="http://schemas.openxmlformats.org/officeDocument/2006/relationships/ctrlProp" Target="../ctrlProps/ctrlProp118.xml"/><Relationship Id="rId176" Type="http://schemas.openxmlformats.org/officeDocument/2006/relationships/ctrlProp" Target="../ctrlProps/ctrlProp214.xml"/><Relationship Id="rId341" Type="http://schemas.openxmlformats.org/officeDocument/2006/relationships/ctrlProp" Target="../ctrlProps/ctrlProp379.xml"/><Relationship Id="rId383" Type="http://schemas.openxmlformats.org/officeDocument/2006/relationships/ctrlProp" Target="../ctrlProps/ctrlProp421.xml"/><Relationship Id="rId439" Type="http://schemas.openxmlformats.org/officeDocument/2006/relationships/ctrlProp" Target="../ctrlProps/ctrlProp477.xml"/><Relationship Id="rId590" Type="http://schemas.openxmlformats.org/officeDocument/2006/relationships/ctrlProp" Target="../ctrlProps/ctrlProp628.xml"/><Relationship Id="rId604" Type="http://schemas.openxmlformats.org/officeDocument/2006/relationships/ctrlProp" Target="../ctrlProps/ctrlProp642.xml"/><Relationship Id="rId646" Type="http://schemas.openxmlformats.org/officeDocument/2006/relationships/ctrlProp" Target="../ctrlProps/ctrlProp684.xml"/><Relationship Id="rId201" Type="http://schemas.openxmlformats.org/officeDocument/2006/relationships/ctrlProp" Target="../ctrlProps/ctrlProp239.xml"/><Relationship Id="rId243" Type="http://schemas.openxmlformats.org/officeDocument/2006/relationships/ctrlProp" Target="../ctrlProps/ctrlProp281.xml"/><Relationship Id="rId285" Type="http://schemas.openxmlformats.org/officeDocument/2006/relationships/ctrlProp" Target="../ctrlProps/ctrlProp323.xml"/><Relationship Id="rId450" Type="http://schemas.openxmlformats.org/officeDocument/2006/relationships/ctrlProp" Target="../ctrlProps/ctrlProp488.xml"/><Relationship Id="rId506" Type="http://schemas.openxmlformats.org/officeDocument/2006/relationships/ctrlProp" Target="../ctrlProps/ctrlProp544.xml"/><Relationship Id="rId688" Type="http://schemas.openxmlformats.org/officeDocument/2006/relationships/ctrlProp" Target="../ctrlProps/ctrlProp726.xml"/><Relationship Id="rId38" Type="http://schemas.openxmlformats.org/officeDocument/2006/relationships/printerSettings" Target="../printerSettings/printerSettings140.bin"/><Relationship Id="rId103" Type="http://schemas.openxmlformats.org/officeDocument/2006/relationships/ctrlProp" Target="../ctrlProps/ctrlProp141.xml"/><Relationship Id="rId310" Type="http://schemas.openxmlformats.org/officeDocument/2006/relationships/ctrlProp" Target="../ctrlProps/ctrlProp348.xml"/><Relationship Id="rId492" Type="http://schemas.openxmlformats.org/officeDocument/2006/relationships/ctrlProp" Target="../ctrlProps/ctrlProp530.xml"/><Relationship Id="rId548" Type="http://schemas.openxmlformats.org/officeDocument/2006/relationships/ctrlProp" Target="../ctrlProps/ctrlProp586.xml"/><Relationship Id="rId713" Type="http://schemas.openxmlformats.org/officeDocument/2006/relationships/ctrlProp" Target="../ctrlProps/ctrlProp751.xml"/><Relationship Id="rId755" Type="http://schemas.openxmlformats.org/officeDocument/2006/relationships/ctrlProp" Target="../ctrlProps/ctrlProp793.xml"/><Relationship Id="rId91" Type="http://schemas.openxmlformats.org/officeDocument/2006/relationships/ctrlProp" Target="../ctrlProps/ctrlProp129.xml"/><Relationship Id="rId145" Type="http://schemas.openxmlformats.org/officeDocument/2006/relationships/ctrlProp" Target="../ctrlProps/ctrlProp183.xml"/><Relationship Id="rId187" Type="http://schemas.openxmlformats.org/officeDocument/2006/relationships/ctrlProp" Target="../ctrlProps/ctrlProp225.xml"/><Relationship Id="rId352" Type="http://schemas.openxmlformats.org/officeDocument/2006/relationships/ctrlProp" Target="../ctrlProps/ctrlProp390.xml"/><Relationship Id="rId394" Type="http://schemas.openxmlformats.org/officeDocument/2006/relationships/ctrlProp" Target="../ctrlProps/ctrlProp432.xml"/><Relationship Id="rId408" Type="http://schemas.openxmlformats.org/officeDocument/2006/relationships/ctrlProp" Target="../ctrlProps/ctrlProp446.xml"/><Relationship Id="rId615" Type="http://schemas.openxmlformats.org/officeDocument/2006/relationships/ctrlProp" Target="../ctrlProps/ctrlProp653.xml"/><Relationship Id="rId212" Type="http://schemas.openxmlformats.org/officeDocument/2006/relationships/ctrlProp" Target="../ctrlProps/ctrlProp250.xml"/><Relationship Id="rId254" Type="http://schemas.openxmlformats.org/officeDocument/2006/relationships/ctrlProp" Target="../ctrlProps/ctrlProp292.xml"/><Relationship Id="rId657" Type="http://schemas.openxmlformats.org/officeDocument/2006/relationships/ctrlProp" Target="../ctrlProps/ctrlProp695.xml"/><Relationship Id="rId699" Type="http://schemas.openxmlformats.org/officeDocument/2006/relationships/ctrlProp" Target="../ctrlProps/ctrlProp737.xml"/><Relationship Id="rId49" Type="http://schemas.openxmlformats.org/officeDocument/2006/relationships/printerSettings" Target="../printerSettings/printerSettings151.bin"/><Relationship Id="rId114" Type="http://schemas.openxmlformats.org/officeDocument/2006/relationships/ctrlProp" Target="../ctrlProps/ctrlProp152.xml"/><Relationship Id="rId296" Type="http://schemas.openxmlformats.org/officeDocument/2006/relationships/ctrlProp" Target="../ctrlProps/ctrlProp334.xml"/><Relationship Id="rId461" Type="http://schemas.openxmlformats.org/officeDocument/2006/relationships/ctrlProp" Target="../ctrlProps/ctrlProp499.xml"/><Relationship Id="rId517" Type="http://schemas.openxmlformats.org/officeDocument/2006/relationships/ctrlProp" Target="../ctrlProps/ctrlProp555.xml"/><Relationship Id="rId559" Type="http://schemas.openxmlformats.org/officeDocument/2006/relationships/ctrlProp" Target="../ctrlProps/ctrlProp597.xml"/><Relationship Id="rId724" Type="http://schemas.openxmlformats.org/officeDocument/2006/relationships/ctrlProp" Target="../ctrlProps/ctrlProp762.xml"/><Relationship Id="rId766" Type="http://schemas.openxmlformats.org/officeDocument/2006/relationships/ctrlProp" Target="../ctrlProps/ctrlProp804.xml"/><Relationship Id="rId60" Type="http://schemas.openxmlformats.org/officeDocument/2006/relationships/ctrlProp" Target="../ctrlProps/ctrlProp98.xml"/><Relationship Id="rId156" Type="http://schemas.openxmlformats.org/officeDocument/2006/relationships/ctrlProp" Target="../ctrlProps/ctrlProp194.xml"/><Relationship Id="rId198" Type="http://schemas.openxmlformats.org/officeDocument/2006/relationships/ctrlProp" Target="../ctrlProps/ctrlProp236.xml"/><Relationship Id="rId321" Type="http://schemas.openxmlformats.org/officeDocument/2006/relationships/ctrlProp" Target="../ctrlProps/ctrlProp359.xml"/><Relationship Id="rId363" Type="http://schemas.openxmlformats.org/officeDocument/2006/relationships/ctrlProp" Target="../ctrlProps/ctrlProp401.xml"/><Relationship Id="rId419" Type="http://schemas.openxmlformats.org/officeDocument/2006/relationships/ctrlProp" Target="../ctrlProps/ctrlProp457.xml"/><Relationship Id="rId570" Type="http://schemas.openxmlformats.org/officeDocument/2006/relationships/ctrlProp" Target="../ctrlProps/ctrlProp608.xml"/><Relationship Id="rId626" Type="http://schemas.openxmlformats.org/officeDocument/2006/relationships/ctrlProp" Target="../ctrlProps/ctrlProp664.xml"/><Relationship Id="rId223" Type="http://schemas.openxmlformats.org/officeDocument/2006/relationships/ctrlProp" Target="../ctrlProps/ctrlProp261.xml"/><Relationship Id="rId430" Type="http://schemas.openxmlformats.org/officeDocument/2006/relationships/ctrlProp" Target="../ctrlProps/ctrlProp468.xml"/><Relationship Id="rId668" Type="http://schemas.openxmlformats.org/officeDocument/2006/relationships/ctrlProp" Target="../ctrlProps/ctrlProp706.xml"/><Relationship Id="rId18" Type="http://schemas.openxmlformats.org/officeDocument/2006/relationships/printerSettings" Target="../printerSettings/printerSettings120.bin"/><Relationship Id="rId265" Type="http://schemas.openxmlformats.org/officeDocument/2006/relationships/ctrlProp" Target="../ctrlProps/ctrlProp303.xml"/><Relationship Id="rId472" Type="http://schemas.openxmlformats.org/officeDocument/2006/relationships/ctrlProp" Target="../ctrlProps/ctrlProp510.xml"/><Relationship Id="rId528" Type="http://schemas.openxmlformats.org/officeDocument/2006/relationships/ctrlProp" Target="../ctrlProps/ctrlProp566.xml"/><Relationship Id="rId735" Type="http://schemas.openxmlformats.org/officeDocument/2006/relationships/ctrlProp" Target="../ctrlProps/ctrlProp773.xml"/><Relationship Id="rId125" Type="http://schemas.openxmlformats.org/officeDocument/2006/relationships/ctrlProp" Target="../ctrlProps/ctrlProp163.xml"/><Relationship Id="rId167" Type="http://schemas.openxmlformats.org/officeDocument/2006/relationships/ctrlProp" Target="../ctrlProps/ctrlProp205.xml"/><Relationship Id="rId332" Type="http://schemas.openxmlformats.org/officeDocument/2006/relationships/ctrlProp" Target="../ctrlProps/ctrlProp370.xml"/><Relationship Id="rId374" Type="http://schemas.openxmlformats.org/officeDocument/2006/relationships/ctrlProp" Target="../ctrlProps/ctrlProp412.xml"/><Relationship Id="rId581" Type="http://schemas.openxmlformats.org/officeDocument/2006/relationships/ctrlProp" Target="../ctrlProps/ctrlProp619.xml"/><Relationship Id="rId777" Type="http://schemas.openxmlformats.org/officeDocument/2006/relationships/ctrlProp" Target="../ctrlProps/ctrlProp815.xml"/><Relationship Id="rId71" Type="http://schemas.openxmlformats.org/officeDocument/2006/relationships/ctrlProp" Target="../ctrlProps/ctrlProp109.xml"/><Relationship Id="rId234" Type="http://schemas.openxmlformats.org/officeDocument/2006/relationships/ctrlProp" Target="../ctrlProps/ctrlProp272.xml"/><Relationship Id="rId637" Type="http://schemas.openxmlformats.org/officeDocument/2006/relationships/ctrlProp" Target="../ctrlProps/ctrlProp675.xml"/><Relationship Id="rId679" Type="http://schemas.openxmlformats.org/officeDocument/2006/relationships/ctrlProp" Target="../ctrlProps/ctrlProp717.xml"/><Relationship Id="rId2" Type="http://schemas.openxmlformats.org/officeDocument/2006/relationships/printerSettings" Target="../printerSettings/printerSettings104.bin"/><Relationship Id="rId29" Type="http://schemas.openxmlformats.org/officeDocument/2006/relationships/printerSettings" Target="../printerSettings/printerSettings131.bin"/><Relationship Id="rId276" Type="http://schemas.openxmlformats.org/officeDocument/2006/relationships/ctrlProp" Target="../ctrlProps/ctrlProp314.xml"/><Relationship Id="rId441" Type="http://schemas.openxmlformats.org/officeDocument/2006/relationships/ctrlProp" Target="../ctrlProps/ctrlProp479.xml"/><Relationship Id="rId483" Type="http://schemas.openxmlformats.org/officeDocument/2006/relationships/ctrlProp" Target="../ctrlProps/ctrlProp521.xml"/><Relationship Id="rId539" Type="http://schemas.openxmlformats.org/officeDocument/2006/relationships/ctrlProp" Target="../ctrlProps/ctrlProp577.xml"/><Relationship Id="rId690" Type="http://schemas.openxmlformats.org/officeDocument/2006/relationships/ctrlProp" Target="../ctrlProps/ctrlProp728.xml"/><Relationship Id="rId704" Type="http://schemas.openxmlformats.org/officeDocument/2006/relationships/ctrlProp" Target="../ctrlProps/ctrlProp742.xml"/><Relationship Id="rId746" Type="http://schemas.openxmlformats.org/officeDocument/2006/relationships/ctrlProp" Target="../ctrlProps/ctrlProp784.xml"/><Relationship Id="rId40" Type="http://schemas.openxmlformats.org/officeDocument/2006/relationships/printerSettings" Target="../printerSettings/printerSettings142.bin"/><Relationship Id="rId136" Type="http://schemas.openxmlformats.org/officeDocument/2006/relationships/ctrlProp" Target="../ctrlProps/ctrlProp174.xml"/><Relationship Id="rId178" Type="http://schemas.openxmlformats.org/officeDocument/2006/relationships/ctrlProp" Target="../ctrlProps/ctrlProp216.xml"/><Relationship Id="rId301" Type="http://schemas.openxmlformats.org/officeDocument/2006/relationships/ctrlProp" Target="../ctrlProps/ctrlProp339.xml"/><Relationship Id="rId343" Type="http://schemas.openxmlformats.org/officeDocument/2006/relationships/ctrlProp" Target="../ctrlProps/ctrlProp381.xml"/><Relationship Id="rId550" Type="http://schemas.openxmlformats.org/officeDocument/2006/relationships/ctrlProp" Target="../ctrlProps/ctrlProp588.xml"/><Relationship Id="rId82" Type="http://schemas.openxmlformats.org/officeDocument/2006/relationships/ctrlProp" Target="../ctrlProps/ctrlProp120.xml"/><Relationship Id="rId203" Type="http://schemas.openxmlformats.org/officeDocument/2006/relationships/ctrlProp" Target="../ctrlProps/ctrlProp241.xml"/><Relationship Id="rId385" Type="http://schemas.openxmlformats.org/officeDocument/2006/relationships/ctrlProp" Target="../ctrlProps/ctrlProp423.xml"/><Relationship Id="rId592" Type="http://schemas.openxmlformats.org/officeDocument/2006/relationships/ctrlProp" Target="../ctrlProps/ctrlProp630.xml"/><Relationship Id="rId606" Type="http://schemas.openxmlformats.org/officeDocument/2006/relationships/ctrlProp" Target="../ctrlProps/ctrlProp644.xml"/><Relationship Id="rId648" Type="http://schemas.openxmlformats.org/officeDocument/2006/relationships/ctrlProp" Target="../ctrlProps/ctrlProp686.xml"/><Relationship Id="rId245" Type="http://schemas.openxmlformats.org/officeDocument/2006/relationships/ctrlProp" Target="../ctrlProps/ctrlProp283.xml"/><Relationship Id="rId287" Type="http://schemas.openxmlformats.org/officeDocument/2006/relationships/ctrlProp" Target="../ctrlProps/ctrlProp325.xml"/><Relationship Id="rId410" Type="http://schemas.openxmlformats.org/officeDocument/2006/relationships/ctrlProp" Target="../ctrlProps/ctrlProp448.xml"/><Relationship Id="rId452" Type="http://schemas.openxmlformats.org/officeDocument/2006/relationships/ctrlProp" Target="../ctrlProps/ctrlProp490.xml"/><Relationship Id="rId494" Type="http://schemas.openxmlformats.org/officeDocument/2006/relationships/ctrlProp" Target="../ctrlProps/ctrlProp532.xml"/><Relationship Id="rId508" Type="http://schemas.openxmlformats.org/officeDocument/2006/relationships/ctrlProp" Target="../ctrlProps/ctrlProp546.xml"/><Relationship Id="rId715" Type="http://schemas.openxmlformats.org/officeDocument/2006/relationships/ctrlProp" Target="../ctrlProps/ctrlProp753.xml"/><Relationship Id="rId105" Type="http://schemas.openxmlformats.org/officeDocument/2006/relationships/ctrlProp" Target="../ctrlProps/ctrlProp143.xml"/><Relationship Id="rId147" Type="http://schemas.openxmlformats.org/officeDocument/2006/relationships/ctrlProp" Target="../ctrlProps/ctrlProp185.xml"/><Relationship Id="rId312" Type="http://schemas.openxmlformats.org/officeDocument/2006/relationships/ctrlProp" Target="../ctrlProps/ctrlProp350.xml"/><Relationship Id="rId354" Type="http://schemas.openxmlformats.org/officeDocument/2006/relationships/ctrlProp" Target="../ctrlProps/ctrlProp392.xml"/><Relationship Id="rId757" Type="http://schemas.openxmlformats.org/officeDocument/2006/relationships/ctrlProp" Target="../ctrlProps/ctrlProp795.xml"/><Relationship Id="rId51" Type="http://schemas.openxmlformats.org/officeDocument/2006/relationships/printerSettings" Target="../printerSettings/printerSettings153.bin"/><Relationship Id="rId93" Type="http://schemas.openxmlformats.org/officeDocument/2006/relationships/ctrlProp" Target="../ctrlProps/ctrlProp131.xml"/><Relationship Id="rId189" Type="http://schemas.openxmlformats.org/officeDocument/2006/relationships/ctrlProp" Target="../ctrlProps/ctrlProp227.xml"/><Relationship Id="rId396" Type="http://schemas.openxmlformats.org/officeDocument/2006/relationships/ctrlProp" Target="../ctrlProps/ctrlProp434.xml"/><Relationship Id="rId561" Type="http://schemas.openxmlformats.org/officeDocument/2006/relationships/ctrlProp" Target="../ctrlProps/ctrlProp599.xml"/><Relationship Id="rId617" Type="http://schemas.openxmlformats.org/officeDocument/2006/relationships/ctrlProp" Target="../ctrlProps/ctrlProp655.xml"/><Relationship Id="rId659" Type="http://schemas.openxmlformats.org/officeDocument/2006/relationships/ctrlProp" Target="../ctrlProps/ctrlProp697.xml"/><Relationship Id="rId214" Type="http://schemas.openxmlformats.org/officeDocument/2006/relationships/ctrlProp" Target="../ctrlProps/ctrlProp252.xml"/><Relationship Id="rId256" Type="http://schemas.openxmlformats.org/officeDocument/2006/relationships/ctrlProp" Target="../ctrlProps/ctrlProp294.xml"/><Relationship Id="rId298" Type="http://schemas.openxmlformats.org/officeDocument/2006/relationships/ctrlProp" Target="../ctrlProps/ctrlProp336.xml"/><Relationship Id="rId421" Type="http://schemas.openxmlformats.org/officeDocument/2006/relationships/ctrlProp" Target="../ctrlProps/ctrlProp459.xml"/><Relationship Id="rId463" Type="http://schemas.openxmlformats.org/officeDocument/2006/relationships/ctrlProp" Target="../ctrlProps/ctrlProp501.xml"/><Relationship Id="rId519" Type="http://schemas.openxmlformats.org/officeDocument/2006/relationships/ctrlProp" Target="../ctrlProps/ctrlProp557.xml"/><Relationship Id="rId670" Type="http://schemas.openxmlformats.org/officeDocument/2006/relationships/ctrlProp" Target="../ctrlProps/ctrlProp708.xml"/><Relationship Id="rId116" Type="http://schemas.openxmlformats.org/officeDocument/2006/relationships/ctrlProp" Target="../ctrlProps/ctrlProp154.xml"/><Relationship Id="rId158" Type="http://schemas.openxmlformats.org/officeDocument/2006/relationships/ctrlProp" Target="../ctrlProps/ctrlProp196.xml"/><Relationship Id="rId323" Type="http://schemas.openxmlformats.org/officeDocument/2006/relationships/ctrlProp" Target="../ctrlProps/ctrlProp361.xml"/><Relationship Id="rId530" Type="http://schemas.openxmlformats.org/officeDocument/2006/relationships/ctrlProp" Target="../ctrlProps/ctrlProp568.xml"/><Relationship Id="rId726" Type="http://schemas.openxmlformats.org/officeDocument/2006/relationships/ctrlProp" Target="../ctrlProps/ctrlProp764.xml"/><Relationship Id="rId768" Type="http://schemas.openxmlformats.org/officeDocument/2006/relationships/ctrlProp" Target="../ctrlProps/ctrlProp806.xml"/><Relationship Id="rId20" Type="http://schemas.openxmlformats.org/officeDocument/2006/relationships/printerSettings" Target="../printerSettings/printerSettings122.bin"/><Relationship Id="rId62" Type="http://schemas.openxmlformats.org/officeDocument/2006/relationships/ctrlProp" Target="../ctrlProps/ctrlProp100.xml"/><Relationship Id="rId365" Type="http://schemas.openxmlformats.org/officeDocument/2006/relationships/ctrlProp" Target="../ctrlProps/ctrlProp403.xml"/><Relationship Id="rId572" Type="http://schemas.openxmlformats.org/officeDocument/2006/relationships/ctrlProp" Target="../ctrlProps/ctrlProp610.xml"/><Relationship Id="rId628" Type="http://schemas.openxmlformats.org/officeDocument/2006/relationships/ctrlProp" Target="../ctrlProps/ctrlProp666.xml"/><Relationship Id="rId225" Type="http://schemas.openxmlformats.org/officeDocument/2006/relationships/ctrlProp" Target="../ctrlProps/ctrlProp263.xml"/><Relationship Id="rId267" Type="http://schemas.openxmlformats.org/officeDocument/2006/relationships/ctrlProp" Target="../ctrlProps/ctrlProp305.xml"/><Relationship Id="rId432" Type="http://schemas.openxmlformats.org/officeDocument/2006/relationships/ctrlProp" Target="../ctrlProps/ctrlProp470.xml"/><Relationship Id="rId474" Type="http://schemas.openxmlformats.org/officeDocument/2006/relationships/ctrlProp" Target="../ctrlProps/ctrlProp512.xml"/><Relationship Id="rId127" Type="http://schemas.openxmlformats.org/officeDocument/2006/relationships/ctrlProp" Target="../ctrlProps/ctrlProp165.xml"/><Relationship Id="rId681" Type="http://schemas.openxmlformats.org/officeDocument/2006/relationships/ctrlProp" Target="../ctrlProps/ctrlProp719.xml"/><Relationship Id="rId737" Type="http://schemas.openxmlformats.org/officeDocument/2006/relationships/ctrlProp" Target="../ctrlProps/ctrlProp775.xml"/><Relationship Id="rId31" Type="http://schemas.openxmlformats.org/officeDocument/2006/relationships/printerSettings" Target="../printerSettings/printerSettings133.bin"/><Relationship Id="rId73" Type="http://schemas.openxmlformats.org/officeDocument/2006/relationships/ctrlProp" Target="../ctrlProps/ctrlProp111.xml"/><Relationship Id="rId169" Type="http://schemas.openxmlformats.org/officeDocument/2006/relationships/ctrlProp" Target="../ctrlProps/ctrlProp207.xml"/><Relationship Id="rId334" Type="http://schemas.openxmlformats.org/officeDocument/2006/relationships/ctrlProp" Target="../ctrlProps/ctrlProp372.xml"/><Relationship Id="rId376" Type="http://schemas.openxmlformats.org/officeDocument/2006/relationships/ctrlProp" Target="../ctrlProps/ctrlProp414.xml"/><Relationship Id="rId541" Type="http://schemas.openxmlformats.org/officeDocument/2006/relationships/ctrlProp" Target="../ctrlProps/ctrlProp579.xml"/><Relationship Id="rId583" Type="http://schemas.openxmlformats.org/officeDocument/2006/relationships/ctrlProp" Target="../ctrlProps/ctrlProp621.xml"/><Relationship Id="rId639" Type="http://schemas.openxmlformats.org/officeDocument/2006/relationships/ctrlProp" Target="../ctrlProps/ctrlProp677.xml"/><Relationship Id="rId4" Type="http://schemas.openxmlformats.org/officeDocument/2006/relationships/printerSettings" Target="../printerSettings/printerSettings106.bin"/><Relationship Id="rId180" Type="http://schemas.openxmlformats.org/officeDocument/2006/relationships/ctrlProp" Target="../ctrlProps/ctrlProp218.xml"/><Relationship Id="rId236" Type="http://schemas.openxmlformats.org/officeDocument/2006/relationships/ctrlProp" Target="../ctrlProps/ctrlProp274.xml"/><Relationship Id="rId278" Type="http://schemas.openxmlformats.org/officeDocument/2006/relationships/ctrlProp" Target="../ctrlProps/ctrlProp316.xml"/><Relationship Id="rId401" Type="http://schemas.openxmlformats.org/officeDocument/2006/relationships/ctrlProp" Target="../ctrlProps/ctrlProp439.xml"/><Relationship Id="rId443" Type="http://schemas.openxmlformats.org/officeDocument/2006/relationships/ctrlProp" Target="../ctrlProps/ctrlProp481.xml"/><Relationship Id="rId650" Type="http://schemas.openxmlformats.org/officeDocument/2006/relationships/ctrlProp" Target="../ctrlProps/ctrlProp688.xml"/><Relationship Id="rId303" Type="http://schemas.openxmlformats.org/officeDocument/2006/relationships/ctrlProp" Target="../ctrlProps/ctrlProp341.xml"/><Relationship Id="rId485" Type="http://schemas.openxmlformats.org/officeDocument/2006/relationships/ctrlProp" Target="../ctrlProps/ctrlProp523.xml"/><Relationship Id="rId692" Type="http://schemas.openxmlformats.org/officeDocument/2006/relationships/ctrlProp" Target="../ctrlProps/ctrlProp730.xml"/><Relationship Id="rId706" Type="http://schemas.openxmlformats.org/officeDocument/2006/relationships/ctrlProp" Target="../ctrlProps/ctrlProp744.xml"/><Relationship Id="rId748" Type="http://schemas.openxmlformats.org/officeDocument/2006/relationships/ctrlProp" Target="../ctrlProps/ctrlProp786.xml"/><Relationship Id="rId42" Type="http://schemas.openxmlformats.org/officeDocument/2006/relationships/printerSettings" Target="../printerSettings/printerSettings144.bin"/><Relationship Id="rId84" Type="http://schemas.openxmlformats.org/officeDocument/2006/relationships/ctrlProp" Target="../ctrlProps/ctrlProp122.xml"/><Relationship Id="rId138" Type="http://schemas.openxmlformats.org/officeDocument/2006/relationships/ctrlProp" Target="../ctrlProps/ctrlProp176.xml"/><Relationship Id="rId345" Type="http://schemas.openxmlformats.org/officeDocument/2006/relationships/ctrlProp" Target="../ctrlProps/ctrlProp383.xml"/><Relationship Id="rId387" Type="http://schemas.openxmlformats.org/officeDocument/2006/relationships/ctrlProp" Target="../ctrlProps/ctrlProp425.xml"/><Relationship Id="rId510" Type="http://schemas.openxmlformats.org/officeDocument/2006/relationships/ctrlProp" Target="../ctrlProps/ctrlProp548.xml"/><Relationship Id="rId552" Type="http://schemas.openxmlformats.org/officeDocument/2006/relationships/ctrlProp" Target="../ctrlProps/ctrlProp590.xml"/><Relationship Id="rId594" Type="http://schemas.openxmlformats.org/officeDocument/2006/relationships/ctrlProp" Target="../ctrlProps/ctrlProp632.xml"/><Relationship Id="rId608" Type="http://schemas.openxmlformats.org/officeDocument/2006/relationships/ctrlProp" Target="../ctrlProps/ctrlProp646.xml"/><Relationship Id="rId191" Type="http://schemas.openxmlformats.org/officeDocument/2006/relationships/ctrlProp" Target="../ctrlProps/ctrlProp229.xml"/><Relationship Id="rId205" Type="http://schemas.openxmlformats.org/officeDocument/2006/relationships/ctrlProp" Target="../ctrlProps/ctrlProp243.xml"/><Relationship Id="rId247" Type="http://schemas.openxmlformats.org/officeDocument/2006/relationships/ctrlProp" Target="../ctrlProps/ctrlProp285.xml"/><Relationship Id="rId412" Type="http://schemas.openxmlformats.org/officeDocument/2006/relationships/ctrlProp" Target="../ctrlProps/ctrlProp450.xml"/><Relationship Id="rId107" Type="http://schemas.openxmlformats.org/officeDocument/2006/relationships/ctrlProp" Target="../ctrlProps/ctrlProp145.xml"/><Relationship Id="rId289" Type="http://schemas.openxmlformats.org/officeDocument/2006/relationships/ctrlProp" Target="../ctrlProps/ctrlProp327.xml"/><Relationship Id="rId454" Type="http://schemas.openxmlformats.org/officeDocument/2006/relationships/ctrlProp" Target="../ctrlProps/ctrlProp492.xml"/><Relationship Id="rId496" Type="http://schemas.openxmlformats.org/officeDocument/2006/relationships/ctrlProp" Target="../ctrlProps/ctrlProp534.xml"/><Relationship Id="rId661" Type="http://schemas.openxmlformats.org/officeDocument/2006/relationships/ctrlProp" Target="../ctrlProps/ctrlProp699.xml"/><Relationship Id="rId717" Type="http://schemas.openxmlformats.org/officeDocument/2006/relationships/ctrlProp" Target="../ctrlProps/ctrlProp755.xml"/><Relationship Id="rId759" Type="http://schemas.openxmlformats.org/officeDocument/2006/relationships/ctrlProp" Target="../ctrlProps/ctrlProp797.xml"/><Relationship Id="rId11" Type="http://schemas.openxmlformats.org/officeDocument/2006/relationships/printerSettings" Target="../printerSettings/printerSettings113.bin"/><Relationship Id="rId53" Type="http://schemas.openxmlformats.org/officeDocument/2006/relationships/vmlDrawing" Target="../drawings/vmlDrawing2.vml"/><Relationship Id="rId149" Type="http://schemas.openxmlformats.org/officeDocument/2006/relationships/ctrlProp" Target="../ctrlProps/ctrlProp187.xml"/><Relationship Id="rId314" Type="http://schemas.openxmlformats.org/officeDocument/2006/relationships/ctrlProp" Target="../ctrlProps/ctrlProp352.xml"/><Relationship Id="rId356" Type="http://schemas.openxmlformats.org/officeDocument/2006/relationships/ctrlProp" Target="../ctrlProps/ctrlProp394.xml"/><Relationship Id="rId398" Type="http://schemas.openxmlformats.org/officeDocument/2006/relationships/ctrlProp" Target="../ctrlProps/ctrlProp436.xml"/><Relationship Id="rId521" Type="http://schemas.openxmlformats.org/officeDocument/2006/relationships/ctrlProp" Target="../ctrlProps/ctrlProp559.xml"/><Relationship Id="rId563" Type="http://schemas.openxmlformats.org/officeDocument/2006/relationships/ctrlProp" Target="../ctrlProps/ctrlProp601.xml"/><Relationship Id="rId619" Type="http://schemas.openxmlformats.org/officeDocument/2006/relationships/ctrlProp" Target="../ctrlProps/ctrlProp657.xml"/><Relationship Id="rId770" Type="http://schemas.openxmlformats.org/officeDocument/2006/relationships/ctrlProp" Target="../ctrlProps/ctrlProp808.xml"/><Relationship Id="rId95" Type="http://schemas.openxmlformats.org/officeDocument/2006/relationships/ctrlProp" Target="../ctrlProps/ctrlProp133.xml"/><Relationship Id="rId160" Type="http://schemas.openxmlformats.org/officeDocument/2006/relationships/ctrlProp" Target="../ctrlProps/ctrlProp198.xml"/><Relationship Id="rId216" Type="http://schemas.openxmlformats.org/officeDocument/2006/relationships/ctrlProp" Target="../ctrlProps/ctrlProp254.xml"/><Relationship Id="rId423" Type="http://schemas.openxmlformats.org/officeDocument/2006/relationships/ctrlProp" Target="../ctrlProps/ctrlProp461.xml"/><Relationship Id="rId258" Type="http://schemas.openxmlformats.org/officeDocument/2006/relationships/ctrlProp" Target="../ctrlProps/ctrlProp296.xml"/><Relationship Id="rId465" Type="http://schemas.openxmlformats.org/officeDocument/2006/relationships/ctrlProp" Target="../ctrlProps/ctrlProp503.xml"/><Relationship Id="rId630" Type="http://schemas.openxmlformats.org/officeDocument/2006/relationships/ctrlProp" Target="../ctrlProps/ctrlProp668.xml"/><Relationship Id="rId672" Type="http://schemas.openxmlformats.org/officeDocument/2006/relationships/ctrlProp" Target="../ctrlProps/ctrlProp710.xml"/><Relationship Id="rId728" Type="http://schemas.openxmlformats.org/officeDocument/2006/relationships/ctrlProp" Target="../ctrlProps/ctrlProp766.xml"/><Relationship Id="rId22" Type="http://schemas.openxmlformats.org/officeDocument/2006/relationships/printerSettings" Target="../printerSettings/printerSettings124.bin"/><Relationship Id="rId64" Type="http://schemas.openxmlformats.org/officeDocument/2006/relationships/ctrlProp" Target="../ctrlProps/ctrlProp102.xml"/><Relationship Id="rId118" Type="http://schemas.openxmlformats.org/officeDocument/2006/relationships/ctrlProp" Target="../ctrlProps/ctrlProp156.xml"/><Relationship Id="rId325" Type="http://schemas.openxmlformats.org/officeDocument/2006/relationships/ctrlProp" Target="../ctrlProps/ctrlProp363.xml"/><Relationship Id="rId367" Type="http://schemas.openxmlformats.org/officeDocument/2006/relationships/ctrlProp" Target="../ctrlProps/ctrlProp405.xml"/><Relationship Id="rId532" Type="http://schemas.openxmlformats.org/officeDocument/2006/relationships/ctrlProp" Target="../ctrlProps/ctrlProp570.xml"/><Relationship Id="rId574" Type="http://schemas.openxmlformats.org/officeDocument/2006/relationships/ctrlProp" Target="../ctrlProps/ctrlProp612.xml"/><Relationship Id="rId171" Type="http://schemas.openxmlformats.org/officeDocument/2006/relationships/ctrlProp" Target="../ctrlProps/ctrlProp209.xml"/><Relationship Id="rId227" Type="http://schemas.openxmlformats.org/officeDocument/2006/relationships/ctrlProp" Target="../ctrlProps/ctrlProp265.xml"/><Relationship Id="rId269" Type="http://schemas.openxmlformats.org/officeDocument/2006/relationships/ctrlProp" Target="../ctrlProps/ctrlProp307.xml"/><Relationship Id="rId434" Type="http://schemas.openxmlformats.org/officeDocument/2006/relationships/ctrlProp" Target="../ctrlProps/ctrlProp472.xml"/><Relationship Id="rId476" Type="http://schemas.openxmlformats.org/officeDocument/2006/relationships/ctrlProp" Target="../ctrlProps/ctrlProp514.xml"/><Relationship Id="rId641" Type="http://schemas.openxmlformats.org/officeDocument/2006/relationships/ctrlProp" Target="../ctrlProps/ctrlProp679.xml"/><Relationship Id="rId683" Type="http://schemas.openxmlformats.org/officeDocument/2006/relationships/ctrlProp" Target="../ctrlProps/ctrlProp721.xml"/><Relationship Id="rId739" Type="http://schemas.openxmlformats.org/officeDocument/2006/relationships/ctrlProp" Target="../ctrlProps/ctrlProp777.xml"/><Relationship Id="rId33" Type="http://schemas.openxmlformats.org/officeDocument/2006/relationships/printerSettings" Target="../printerSettings/printerSettings135.bin"/><Relationship Id="rId129" Type="http://schemas.openxmlformats.org/officeDocument/2006/relationships/ctrlProp" Target="../ctrlProps/ctrlProp167.xml"/><Relationship Id="rId280" Type="http://schemas.openxmlformats.org/officeDocument/2006/relationships/ctrlProp" Target="../ctrlProps/ctrlProp318.xml"/><Relationship Id="rId336" Type="http://schemas.openxmlformats.org/officeDocument/2006/relationships/ctrlProp" Target="../ctrlProps/ctrlProp374.xml"/><Relationship Id="rId501" Type="http://schemas.openxmlformats.org/officeDocument/2006/relationships/ctrlProp" Target="../ctrlProps/ctrlProp539.xml"/><Relationship Id="rId543" Type="http://schemas.openxmlformats.org/officeDocument/2006/relationships/ctrlProp" Target="../ctrlProps/ctrlProp581.xml"/><Relationship Id="rId75" Type="http://schemas.openxmlformats.org/officeDocument/2006/relationships/ctrlProp" Target="../ctrlProps/ctrlProp113.xml"/><Relationship Id="rId140" Type="http://schemas.openxmlformats.org/officeDocument/2006/relationships/ctrlProp" Target="../ctrlProps/ctrlProp178.xml"/><Relationship Id="rId182" Type="http://schemas.openxmlformats.org/officeDocument/2006/relationships/ctrlProp" Target="../ctrlProps/ctrlProp220.xml"/><Relationship Id="rId378" Type="http://schemas.openxmlformats.org/officeDocument/2006/relationships/ctrlProp" Target="../ctrlProps/ctrlProp416.xml"/><Relationship Id="rId403" Type="http://schemas.openxmlformats.org/officeDocument/2006/relationships/ctrlProp" Target="../ctrlProps/ctrlProp441.xml"/><Relationship Id="rId585" Type="http://schemas.openxmlformats.org/officeDocument/2006/relationships/ctrlProp" Target="../ctrlProps/ctrlProp623.xml"/><Relationship Id="rId750" Type="http://schemas.openxmlformats.org/officeDocument/2006/relationships/ctrlProp" Target="../ctrlProps/ctrlProp788.xml"/><Relationship Id="rId6" Type="http://schemas.openxmlformats.org/officeDocument/2006/relationships/printerSettings" Target="../printerSettings/printerSettings108.bin"/><Relationship Id="rId238" Type="http://schemas.openxmlformats.org/officeDocument/2006/relationships/ctrlProp" Target="../ctrlProps/ctrlProp276.xml"/><Relationship Id="rId445" Type="http://schemas.openxmlformats.org/officeDocument/2006/relationships/ctrlProp" Target="../ctrlProps/ctrlProp483.xml"/><Relationship Id="rId487" Type="http://schemas.openxmlformats.org/officeDocument/2006/relationships/ctrlProp" Target="../ctrlProps/ctrlProp525.xml"/><Relationship Id="rId610" Type="http://schemas.openxmlformats.org/officeDocument/2006/relationships/ctrlProp" Target="../ctrlProps/ctrlProp648.xml"/><Relationship Id="rId652" Type="http://schemas.openxmlformats.org/officeDocument/2006/relationships/ctrlProp" Target="../ctrlProps/ctrlProp690.xml"/><Relationship Id="rId694" Type="http://schemas.openxmlformats.org/officeDocument/2006/relationships/ctrlProp" Target="../ctrlProps/ctrlProp732.xml"/><Relationship Id="rId708" Type="http://schemas.openxmlformats.org/officeDocument/2006/relationships/ctrlProp" Target="../ctrlProps/ctrlProp746.xml"/><Relationship Id="rId291" Type="http://schemas.openxmlformats.org/officeDocument/2006/relationships/ctrlProp" Target="../ctrlProps/ctrlProp329.xml"/><Relationship Id="rId305" Type="http://schemas.openxmlformats.org/officeDocument/2006/relationships/ctrlProp" Target="../ctrlProps/ctrlProp343.xml"/><Relationship Id="rId347" Type="http://schemas.openxmlformats.org/officeDocument/2006/relationships/ctrlProp" Target="../ctrlProps/ctrlProp385.xml"/><Relationship Id="rId512" Type="http://schemas.openxmlformats.org/officeDocument/2006/relationships/ctrlProp" Target="../ctrlProps/ctrlProp550.xml"/><Relationship Id="rId44" Type="http://schemas.openxmlformats.org/officeDocument/2006/relationships/printerSettings" Target="../printerSettings/printerSettings146.bin"/><Relationship Id="rId86" Type="http://schemas.openxmlformats.org/officeDocument/2006/relationships/ctrlProp" Target="../ctrlProps/ctrlProp124.xml"/><Relationship Id="rId151" Type="http://schemas.openxmlformats.org/officeDocument/2006/relationships/ctrlProp" Target="../ctrlProps/ctrlProp189.xml"/><Relationship Id="rId389" Type="http://schemas.openxmlformats.org/officeDocument/2006/relationships/ctrlProp" Target="../ctrlProps/ctrlProp427.xml"/><Relationship Id="rId554" Type="http://schemas.openxmlformats.org/officeDocument/2006/relationships/ctrlProp" Target="../ctrlProps/ctrlProp592.xml"/><Relationship Id="rId596" Type="http://schemas.openxmlformats.org/officeDocument/2006/relationships/ctrlProp" Target="../ctrlProps/ctrlProp634.xml"/><Relationship Id="rId761" Type="http://schemas.openxmlformats.org/officeDocument/2006/relationships/ctrlProp" Target="../ctrlProps/ctrlProp799.xml"/><Relationship Id="rId193" Type="http://schemas.openxmlformats.org/officeDocument/2006/relationships/ctrlProp" Target="../ctrlProps/ctrlProp231.xml"/><Relationship Id="rId207" Type="http://schemas.openxmlformats.org/officeDocument/2006/relationships/ctrlProp" Target="../ctrlProps/ctrlProp245.xml"/><Relationship Id="rId249" Type="http://schemas.openxmlformats.org/officeDocument/2006/relationships/ctrlProp" Target="../ctrlProps/ctrlProp287.xml"/><Relationship Id="rId414" Type="http://schemas.openxmlformats.org/officeDocument/2006/relationships/ctrlProp" Target="../ctrlProps/ctrlProp452.xml"/><Relationship Id="rId456" Type="http://schemas.openxmlformats.org/officeDocument/2006/relationships/ctrlProp" Target="../ctrlProps/ctrlProp494.xml"/><Relationship Id="rId498" Type="http://schemas.openxmlformats.org/officeDocument/2006/relationships/ctrlProp" Target="../ctrlProps/ctrlProp536.xml"/><Relationship Id="rId621" Type="http://schemas.openxmlformats.org/officeDocument/2006/relationships/ctrlProp" Target="../ctrlProps/ctrlProp659.xml"/><Relationship Id="rId663" Type="http://schemas.openxmlformats.org/officeDocument/2006/relationships/ctrlProp" Target="../ctrlProps/ctrlProp701.xml"/><Relationship Id="rId13" Type="http://schemas.openxmlformats.org/officeDocument/2006/relationships/printerSettings" Target="../printerSettings/printerSettings115.bin"/><Relationship Id="rId109" Type="http://schemas.openxmlformats.org/officeDocument/2006/relationships/ctrlProp" Target="../ctrlProps/ctrlProp147.xml"/><Relationship Id="rId260" Type="http://schemas.openxmlformats.org/officeDocument/2006/relationships/ctrlProp" Target="../ctrlProps/ctrlProp298.xml"/><Relationship Id="rId316" Type="http://schemas.openxmlformats.org/officeDocument/2006/relationships/ctrlProp" Target="../ctrlProps/ctrlProp354.xml"/><Relationship Id="rId523" Type="http://schemas.openxmlformats.org/officeDocument/2006/relationships/ctrlProp" Target="../ctrlProps/ctrlProp561.xml"/><Relationship Id="rId719" Type="http://schemas.openxmlformats.org/officeDocument/2006/relationships/ctrlProp" Target="../ctrlProps/ctrlProp757.xml"/><Relationship Id="rId55" Type="http://schemas.openxmlformats.org/officeDocument/2006/relationships/ctrlProp" Target="../ctrlProps/ctrlProp93.xml"/><Relationship Id="rId97" Type="http://schemas.openxmlformats.org/officeDocument/2006/relationships/ctrlProp" Target="../ctrlProps/ctrlProp135.xml"/><Relationship Id="rId120" Type="http://schemas.openxmlformats.org/officeDocument/2006/relationships/ctrlProp" Target="../ctrlProps/ctrlProp158.xml"/><Relationship Id="rId358" Type="http://schemas.openxmlformats.org/officeDocument/2006/relationships/ctrlProp" Target="../ctrlProps/ctrlProp396.xml"/><Relationship Id="rId565" Type="http://schemas.openxmlformats.org/officeDocument/2006/relationships/ctrlProp" Target="../ctrlProps/ctrlProp603.xml"/><Relationship Id="rId730" Type="http://schemas.openxmlformats.org/officeDocument/2006/relationships/ctrlProp" Target="../ctrlProps/ctrlProp768.xml"/><Relationship Id="rId772" Type="http://schemas.openxmlformats.org/officeDocument/2006/relationships/ctrlProp" Target="../ctrlProps/ctrlProp810.xml"/><Relationship Id="rId162" Type="http://schemas.openxmlformats.org/officeDocument/2006/relationships/ctrlProp" Target="../ctrlProps/ctrlProp200.xml"/><Relationship Id="rId218" Type="http://schemas.openxmlformats.org/officeDocument/2006/relationships/ctrlProp" Target="../ctrlProps/ctrlProp256.xml"/><Relationship Id="rId425" Type="http://schemas.openxmlformats.org/officeDocument/2006/relationships/ctrlProp" Target="../ctrlProps/ctrlProp463.xml"/><Relationship Id="rId467" Type="http://schemas.openxmlformats.org/officeDocument/2006/relationships/ctrlProp" Target="../ctrlProps/ctrlProp505.xml"/><Relationship Id="rId632" Type="http://schemas.openxmlformats.org/officeDocument/2006/relationships/ctrlProp" Target="../ctrlProps/ctrlProp670.xml"/><Relationship Id="rId271" Type="http://schemas.openxmlformats.org/officeDocument/2006/relationships/ctrlProp" Target="../ctrlProps/ctrlProp309.xml"/><Relationship Id="rId674" Type="http://schemas.openxmlformats.org/officeDocument/2006/relationships/ctrlProp" Target="../ctrlProps/ctrlProp712.xml"/><Relationship Id="rId24" Type="http://schemas.openxmlformats.org/officeDocument/2006/relationships/printerSettings" Target="../printerSettings/printerSettings126.bin"/><Relationship Id="rId66" Type="http://schemas.openxmlformats.org/officeDocument/2006/relationships/ctrlProp" Target="../ctrlProps/ctrlProp104.xml"/><Relationship Id="rId131" Type="http://schemas.openxmlformats.org/officeDocument/2006/relationships/ctrlProp" Target="../ctrlProps/ctrlProp169.xml"/><Relationship Id="rId327" Type="http://schemas.openxmlformats.org/officeDocument/2006/relationships/ctrlProp" Target="../ctrlProps/ctrlProp365.xml"/><Relationship Id="rId369" Type="http://schemas.openxmlformats.org/officeDocument/2006/relationships/ctrlProp" Target="../ctrlProps/ctrlProp407.xml"/><Relationship Id="rId534" Type="http://schemas.openxmlformats.org/officeDocument/2006/relationships/ctrlProp" Target="../ctrlProps/ctrlProp572.xml"/><Relationship Id="rId576" Type="http://schemas.openxmlformats.org/officeDocument/2006/relationships/ctrlProp" Target="../ctrlProps/ctrlProp614.xml"/><Relationship Id="rId741" Type="http://schemas.openxmlformats.org/officeDocument/2006/relationships/ctrlProp" Target="../ctrlProps/ctrlProp779.xml"/><Relationship Id="rId173" Type="http://schemas.openxmlformats.org/officeDocument/2006/relationships/ctrlProp" Target="../ctrlProps/ctrlProp211.xml"/><Relationship Id="rId229" Type="http://schemas.openxmlformats.org/officeDocument/2006/relationships/ctrlProp" Target="../ctrlProps/ctrlProp267.xml"/><Relationship Id="rId380" Type="http://schemas.openxmlformats.org/officeDocument/2006/relationships/ctrlProp" Target="../ctrlProps/ctrlProp418.xml"/><Relationship Id="rId436" Type="http://schemas.openxmlformats.org/officeDocument/2006/relationships/ctrlProp" Target="../ctrlProps/ctrlProp474.xml"/><Relationship Id="rId601" Type="http://schemas.openxmlformats.org/officeDocument/2006/relationships/ctrlProp" Target="../ctrlProps/ctrlProp639.xml"/><Relationship Id="rId643" Type="http://schemas.openxmlformats.org/officeDocument/2006/relationships/ctrlProp" Target="../ctrlProps/ctrlProp681.xml"/><Relationship Id="rId240" Type="http://schemas.openxmlformats.org/officeDocument/2006/relationships/ctrlProp" Target="../ctrlProps/ctrlProp278.xml"/><Relationship Id="rId478" Type="http://schemas.openxmlformats.org/officeDocument/2006/relationships/ctrlProp" Target="../ctrlProps/ctrlProp516.xml"/><Relationship Id="rId685" Type="http://schemas.openxmlformats.org/officeDocument/2006/relationships/ctrlProp" Target="../ctrlProps/ctrlProp723.xml"/><Relationship Id="rId35" Type="http://schemas.openxmlformats.org/officeDocument/2006/relationships/printerSettings" Target="../printerSettings/printerSettings137.bin"/><Relationship Id="rId77" Type="http://schemas.openxmlformats.org/officeDocument/2006/relationships/ctrlProp" Target="../ctrlProps/ctrlProp115.xml"/><Relationship Id="rId100" Type="http://schemas.openxmlformats.org/officeDocument/2006/relationships/ctrlProp" Target="../ctrlProps/ctrlProp138.xml"/><Relationship Id="rId282" Type="http://schemas.openxmlformats.org/officeDocument/2006/relationships/ctrlProp" Target="../ctrlProps/ctrlProp320.xml"/><Relationship Id="rId338" Type="http://schemas.openxmlformats.org/officeDocument/2006/relationships/ctrlProp" Target="../ctrlProps/ctrlProp376.xml"/><Relationship Id="rId503" Type="http://schemas.openxmlformats.org/officeDocument/2006/relationships/ctrlProp" Target="../ctrlProps/ctrlProp541.xml"/><Relationship Id="rId545" Type="http://schemas.openxmlformats.org/officeDocument/2006/relationships/ctrlProp" Target="../ctrlProps/ctrlProp583.xml"/><Relationship Id="rId587" Type="http://schemas.openxmlformats.org/officeDocument/2006/relationships/ctrlProp" Target="../ctrlProps/ctrlProp625.xml"/><Relationship Id="rId710" Type="http://schemas.openxmlformats.org/officeDocument/2006/relationships/ctrlProp" Target="../ctrlProps/ctrlProp748.xml"/><Relationship Id="rId752" Type="http://schemas.openxmlformats.org/officeDocument/2006/relationships/ctrlProp" Target="../ctrlProps/ctrlProp790.xml"/><Relationship Id="rId8" Type="http://schemas.openxmlformats.org/officeDocument/2006/relationships/printerSettings" Target="../printerSettings/printerSettings110.bin"/><Relationship Id="rId142" Type="http://schemas.openxmlformats.org/officeDocument/2006/relationships/ctrlProp" Target="../ctrlProps/ctrlProp180.xml"/><Relationship Id="rId184" Type="http://schemas.openxmlformats.org/officeDocument/2006/relationships/ctrlProp" Target="../ctrlProps/ctrlProp222.xml"/><Relationship Id="rId391" Type="http://schemas.openxmlformats.org/officeDocument/2006/relationships/ctrlProp" Target="../ctrlProps/ctrlProp429.xml"/><Relationship Id="rId405" Type="http://schemas.openxmlformats.org/officeDocument/2006/relationships/ctrlProp" Target="../ctrlProps/ctrlProp443.xml"/><Relationship Id="rId447" Type="http://schemas.openxmlformats.org/officeDocument/2006/relationships/ctrlProp" Target="../ctrlProps/ctrlProp485.xml"/><Relationship Id="rId612" Type="http://schemas.openxmlformats.org/officeDocument/2006/relationships/ctrlProp" Target="../ctrlProps/ctrlProp650.xml"/><Relationship Id="rId251" Type="http://schemas.openxmlformats.org/officeDocument/2006/relationships/ctrlProp" Target="../ctrlProps/ctrlProp289.xml"/><Relationship Id="rId489" Type="http://schemas.openxmlformats.org/officeDocument/2006/relationships/ctrlProp" Target="../ctrlProps/ctrlProp527.xml"/><Relationship Id="rId654" Type="http://schemas.openxmlformats.org/officeDocument/2006/relationships/ctrlProp" Target="../ctrlProps/ctrlProp692.xml"/><Relationship Id="rId696" Type="http://schemas.openxmlformats.org/officeDocument/2006/relationships/ctrlProp" Target="../ctrlProps/ctrlProp734.xml"/><Relationship Id="rId46" Type="http://schemas.openxmlformats.org/officeDocument/2006/relationships/printerSettings" Target="../printerSettings/printerSettings148.bin"/><Relationship Id="rId293" Type="http://schemas.openxmlformats.org/officeDocument/2006/relationships/ctrlProp" Target="../ctrlProps/ctrlProp331.xml"/><Relationship Id="rId307" Type="http://schemas.openxmlformats.org/officeDocument/2006/relationships/ctrlProp" Target="../ctrlProps/ctrlProp345.xml"/><Relationship Id="rId349" Type="http://schemas.openxmlformats.org/officeDocument/2006/relationships/ctrlProp" Target="../ctrlProps/ctrlProp387.xml"/><Relationship Id="rId514" Type="http://schemas.openxmlformats.org/officeDocument/2006/relationships/ctrlProp" Target="../ctrlProps/ctrlProp552.xml"/><Relationship Id="rId556" Type="http://schemas.openxmlformats.org/officeDocument/2006/relationships/ctrlProp" Target="../ctrlProps/ctrlProp594.xml"/><Relationship Id="rId721" Type="http://schemas.openxmlformats.org/officeDocument/2006/relationships/ctrlProp" Target="../ctrlProps/ctrlProp759.xml"/><Relationship Id="rId763" Type="http://schemas.openxmlformats.org/officeDocument/2006/relationships/ctrlProp" Target="../ctrlProps/ctrlProp801.xml"/><Relationship Id="rId88" Type="http://schemas.openxmlformats.org/officeDocument/2006/relationships/ctrlProp" Target="../ctrlProps/ctrlProp126.xml"/><Relationship Id="rId111" Type="http://schemas.openxmlformats.org/officeDocument/2006/relationships/ctrlProp" Target="../ctrlProps/ctrlProp149.xml"/><Relationship Id="rId153" Type="http://schemas.openxmlformats.org/officeDocument/2006/relationships/ctrlProp" Target="../ctrlProps/ctrlProp191.xml"/><Relationship Id="rId195" Type="http://schemas.openxmlformats.org/officeDocument/2006/relationships/ctrlProp" Target="../ctrlProps/ctrlProp233.xml"/><Relationship Id="rId209" Type="http://schemas.openxmlformats.org/officeDocument/2006/relationships/ctrlProp" Target="../ctrlProps/ctrlProp247.xml"/><Relationship Id="rId360" Type="http://schemas.openxmlformats.org/officeDocument/2006/relationships/ctrlProp" Target="../ctrlProps/ctrlProp398.xml"/><Relationship Id="rId416" Type="http://schemas.openxmlformats.org/officeDocument/2006/relationships/ctrlProp" Target="../ctrlProps/ctrlProp454.xml"/><Relationship Id="rId598" Type="http://schemas.openxmlformats.org/officeDocument/2006/relationships/ctrlProp" Target="../ctrlProps/ctrlProp636.xml"/><Relationship Id="rId220" Type="http://schemas.openxmlformats.org/officeDocument/2006/relationships/ctrlProp" Target="../ctrlProps/ctrlProp258.xml"/><Relationship Id="rId458" Type="http://schemas.openxmlformats.org/officeDocument/2006/relationships/ctrlProp" Target="../ctrlProps/ctrlProp496.xml"/><Relationship Id="rId623" Type="http://schemas.openxmlformats.org/officeDocument/2006/relationships/ctrlProp" Target="../ctrlProps/ctrlProp661.xml"/><Relationship Id="rId665" Type="http://schemas.openxmlformats.org/officeDocument/2006/relationships/ctrlProp" Target="../ctrlProps/ctrlProp703.xml"/><Relationship Id="rId15" Type="http://schemas.openxmlformats.org/officeDocument/2006/relationships/printerSettings" Target="../printerSettings/printerSettings117.bin"/><Relationship Id="rId57" Type="http://schemas.openxmlformats.org/officeDocument/2006/relationships/ctrlProp" Target="../ctrlProps/ctrlProp95.xml"/><Relationship Id="rId262" Type="http://schemas.openxmlformats.org/officeDocument/2006/relationships/ctrlProp" Target="../ctrlProps/ctrlProp300.xml"/><Relationship Id="rId318" Type="http://schemas.openxmlformats.org/officeDocument/2006/relationships/ctrlProp" Target="../ctrlProps/ctrlProp356.xml"/><Relationship Id="rId525" Type="http://schemas.openxmlformats.org/officeDocument/2006/relationships/ctrlProp" Target="../ctrlProps/ctrlProp563.xml"/><Relationship Id="rId567" Type="http://schemas.openxmlformats.org/officeDocument/2006/relationships/ctrlProp" Target="../ctrlProps/ctrlProp605.xml"/><Relationship Id="rId732" Type="http://schemas.openxmlformats.org/officeDocument/2006/relationships/ctrlProp" Target="../ctrlProps/ctrlProp770.xml"/><Relationship Id="rId99" Type="http://schemas.openxmlformats.org/officeDocument/2006/relationships/ctrlProp" Target="../ctrlProps/ctrlProp137.xml"/><Relationship Id="rId122" Type="http://schemas.openxmlformats.org/officeDocument/2006/relationships/ctrlProp" Target="../ctrlProps/ctrlProp160.xml"/><Relationship Id="rId164" Type="http://schemas.openxmlformats.org/officeDocument/2006/relationships/ctrlProp" Target="../ctrlProps/ctrlProp202.xml"/><Relationship Id="rId371" Type="http://schemas.openxmlformats.org/officeDocument/2006/relationships/ctrlProp" Target="../ctrlProps/ctrlProp409.xml"/><Relationship Id="rId774" Type="http://schemas.openxmlformats.org/officeDocument/2006/relationships/ctrlProp" Target="../ctrlProps/ctrlProp812.xml"/><Relationship Id="rId427" Type="http://schemas.openxmlformats.org/officeDocument/2006/relationships/ctrlProp" Target="../ctrlProps/ctrlProp465.xml"/><Relationship Id="rId469" Type="http://schemas.openxmlformats.org/officeDocument/2006/relationships/ctrlProp" Target="../ctrlProps/ctrlProp507.xml"/><Relationship Id="rId634" Type="http://schemas.openxmlformats.org/officeDocument/2006/relationships/ctrlProp" Target="../ctrlProps/ctrlProp672.xml"/><Relationship Id="rId676" Type="http://schemas.openxmlformats.org/officeDocument/2006/relationships/ctrlProp" Target="../ctrlProps/ctrlProp714.xml"/><Relationship Id="rId26" Type="http://schemas.openxmlformats.org/officeDocument/2006/relationships/printerSettings" Target="../printerSettings/printerSettings128.bin"/><Relationship Id="rId231" Type="http://schemas.openxmlformats.org/officeDocument/2006/relationships/ctrlProp" Target="../ctrlProps/ctrlProp269.xml"/><Relationship Id="rId273" Type="http://schemas.openxmlformats.org/officeDocument/2006/relationships/ctrlProp" Target="../ctrlProps/ctrlProp311.xml"/><Relationship Id="rId329" Type="http://schemas.openxmlformats.org/officeDocument/2006/relationships/ctrlProp" Target="../ctrlProps/ctrlProp367.xml"/><Relationship Id="rId480" Type="http://schemas.openxmlformats.org/officeDocument/2006/relationships/ctrlProp" Target="../ctrlProps/ctrlProp518.xml"/><Relationship Id="rId536" Type="http://schemas.openxmlformats.org/officeDocument/2006/relationships/ctrlProp" Target="../ctrlProps/ctrlProp574.xml"/><Relationship Id="rId701" Type="http://schemas.openxmlformats.org/officeDocument/2006/relationships/ctrlProp" Target="../ctrlProps/ctrlProp739.xml"/><Relationship Id="rId68" Type="http://schemas.openxmlformats.org/officeDocument/2006/relationships/ctrlProp" Target="../ctrlProps/ctrlProp106.xml"/><Relationship Id="rId133" Type="http://schemas.openxmlformats.org/officeDocument/2006/relationships/ctrlProp" Target="../ctrlProps/ctrlProp171.xml"/><Relationship Id="rId175" Type="http://schemas.openxmlformats.org/officeDocument/2006/relationships/ctrlProp" Target="../ctrlProps/ctrlProp213.xml"/><Relationship Id="rId340" Type="http://schemas.openxmlformats.org/officeDocument/2006/relationships/ctrlProp" Target="../ctrlProps/ctrlProp378.xml"/><Relationship Id="rId578" Type="http://schemas.openxmlformats.org/officeDocument/2006/relationships/ctrlProp" Target="../ctrlProps/ctrlProp616.xml"/><Relationship Id="rId743" Type="http://schemas.openxmlformats.org/officeDocument/2006/relationships/ctrlProp" Target="../ctrlProps/ctrlProp781.xml"/><Relationship Id="rId200" Type="http://schemas.openxmlformats.org/officeDocument/2006/relationships/ctrlProp" Target="../ctrlProps/ctrlProp238.xml"/><Relationship Id="rId382" Type="http://schemas.openxmlformats.org/officeDocument/2006/relationships/ctrlProp" Target="../ctrlProps/ctrlProp420.xml"/><Relationship Id="rId438" Type="http://schemas.openxmlformats.org/officeDocument/2006/relationships/ctrlProp" Target="../ctrlProps/ctrlProp476.xml"/><Relationship Id="rId603" Type="http://schemas.openxmlformats.org/officeDocument/2006/relationships/ctrlProp" Target="../ctrlProps/ctrlProp641.xml"/><Relationship Id="rId645" Type="http://schemas.openxmlformats.org/officeDocument/2006/relationships/ctrlProp" Target="../ctrlProps/ctrlProp683.xml"/><Relationship Id="rId687" Type="http://schemas.openxmlformats.org/officeDocument/2006/relationships/ctrlProp" Target="../ctrlProps/ctrlProp725.xml"/><Relationship Id="rId242" Type="http://schemas.openxmlformats.org/officeDocument/2006/relationships/ctrlProp" Target="../ctrlProps/ctrlProp280.xml"/><Relationship Id="rId284" Type="http://schemas.openxmlformats.org/officeDocument/2006/relationships/ctrlProp" Target="../ctrlProps/ctrlProp322.xml"/><Relationship Id="rId491" Type="http://schemas.openxmlformats.org/officeDocument/2006/relationships/ctrlProp" Target="../ctrlProps/ctrlProp529.xml"/><Relationship Id="rId505" Type="http://schemas.openxmlformats.org/officeDocument/2006/relationships/ctrlProp" Target="../ctrlProps/ctrlProp543.xml"/><Relationship Id="rId712" Type="http://schemas.openxmlformats.org/officeDocument/2006/relationships/ctrlProp" Target="../ctrlProps/ctrlProp750.xml"/><Relationship Id="rId37" Type="http://schemas.openxmlformats.org/officeDocument/2006/relationships/printerSettings" Target="../printerSettings/printerSettings139.bin"/><Relationship Id="rId79" Type="http://schemas.openxmlformats.org/officeDocument/2006/relationships/ctrlProp" Target="../ctrlProps/ctrlProp117.xml"/><Relationship Id="rId102" Type="http://schemas.openxmlformats.org/officeDocument/2006/relationships/ctrlProp" Target="../ctrlProps/ctrlProp140.xml"/><Relationship Id="rId144" Type="http://schemas.openxmlformats.org/officeDocument/2006/relationships/ctrlProp" Target="../ctrlProps/ctrlProp182.xml"/><Relationship Id="rId547" Type="http://schemas.openxmlformats.org/officeDocument/2006/relationships/ctrlProp" Target="../ctrlProps/ctrlProp585.xml"/><Relationship Id="rId589" Type="http://schemas.openxmlformats.org/officeDocument/2006/relationships/ctrlProp" Target="../ctrlProps/ctrlProp627.xml"/><Relationship Id="rId754" Type="http://schemas.openxmlformats.org/officeDocument/2006/relationships/ctrlProp" Target="../ctrlProps/ctrlProp792.xml"/><Relationship Id="rId90" Type="http://schemas.openxmlformats.org/officeDocument/2006/relationships/ctrlProp" Target="../ctrlProps/ctrlProp128.xml"/><Relationship Id="rId186" Type="http://schemas.openxmlformats.org/officeDocument/2006/relationships/ctrlProp" Target="../ctrlProps/ctrlProp224.xml"/><Relationship Id="rId351" Type="http://schemas.openxmlformats.org/officeDocument/2006/relationships/ctrlProp" Target="../ctrlProps/ctrlProp389.xml"/><Relationship Id="rId393" Type="http://schemas.openxmlformats.org/officeDocument/2006/relationships/ctrlProp" Target="../ctrlProps/ctrlProp431.xml"/><Relationship Id="rId407" Type="http://schemas.openxmlformats.org/officeDocument/2006/relationships/ctrlProp" Target="../ctrlProps/ctrlProp445.xml"/><Relationship Id="rId449" Type="http://schemas.openxmlformats.org/officeDocument/2006/relationships/ctrlProp" Target="../ctrlProps/ctrlProp487.xml"/><Relationship Id="rId614" Type="http://schemas.openxmlformats.org/officeDocument/2006/relationships/ctrlProp" Target="../ctrlProps/ctrlProp652.xml"/><Relationship Id="rId656" Type="http://schemas.openxmlformats.org/officeDocument/2006/relationships/ctrlProp" Target="../ctrlProps/ctrlProp694.xml"/><Relationship Id="rId211" Type="http://schemas.openxmlformats.org/officeDocument/2006/relationships/ctrlProp" Target="../ctrlProps/ctrlProp249.xml"/><Relationship Id="rId253" Type="http://schemas.openxmlformats.org/officeDocument/2006/relationships/ctrlProp" Target="../ctrlProps/ctrlProp291.xml"/><Relationship Id="rId295" Type="http://schemas.openxmlformats.org/officeDocument/2006/relationships/ctrlProp" Target="../ctrlProps/ctrlProp333.xml"/><Relationship Id="rId309" Type="http://schemas.openxmlformats.org/officeDocument/2006/relationships/ctrlProp" Target="../ctrlProps/ctrlProp347.xml"/><Relationship Id="rId460" Type="http://schemas.openxmlformats.org/officeDocument/2006/relationships/ctrlProp" Target="../ctrlProps/ctrlProp498.xml"/><Relationship Id="rId516" Type="http://schemas.openxmlformats.org/officeDocument/2006/relationships/ctrlProp" Target="../ctrlProps/ctrlProp554.xml"/><Relationship Id="rId698" Type="http://schemas.openxmlformats.org/officeDocument/2006/relationships/ctrlProp" Target="../ctrlProps/ctrlProp736.xml"/><Relationship Id="rId48" Type="http://schemas.openxmlformats.org/officeDocument/2006/relationships/printerSettings" Target="../printerSettings/printerSettings150.bin"/><Relationship Id="rId113" Type="http://schemas.openxmlformats.org/officeDocument/2006/relationships/ctrlProp" Target="../ctrlProps/ctrlProp151.xml"/><Relationship Id="rId320" Type="http://schemas.openxmlformats.org/officeDocument/2006/relationships/ctrlProp" Target="../ctrlProps/ctrlProp358.xml"/><Relationship Id="rId558" Type="http://schemas.openxmlformats.org/officeDocument/2006/relationships/ctrlProp" Target="../ctrlProps/ctrlProp596.xml"/><Relationship Id="rId723" Type="http://schemas.openxmlformats.org/officeDocument/2006/relationships/ctrlProp" Target="../ctrlProps/ctrlProp761.xml"/><Relationship Id="rId765" Type="http://schemas.openxmlformats.org/officeDocument/2006/relationships/ctrlProp" Target="../ctrlProps/ctrlProp803.xml"/><Relationship Id="rId155" Type="http://schemas.openxmlformats.org/officeDocument/2006/relationships/ctrlProp" Target="../ctrlProps/ctrlProp193.xml"/><Relationship Id="rId197" Type="http://schemas.openxmlformats.org/officeDocument/2006/relationships/ctrlProp" Target="../ctrlProps/ctrlProp235.xml"/><Relationship Id="rId362" Type="http://schemas.openxmlformats.org/officeDocument/2006/relationships/ctrlProp" Target="../ctrlProps/ctrlProp400.xml"/><Relationship Id="rId418" Type="http://schemas.openxmlformats.org/officeDocument/2006/relationships/ctrlProp" Target="../ctrlProps/ctrlProp456.xml"/><Relationship Id="rId625" Type="http://schemas.openxmlformats.org/officeDocument/2006/relationships/ctrlProp" Target="../ctrlProps/ctrlProp663.xml"/><Relationship Id="rId222" Type="http://schemas.openxmlformats.org/officeDocument/2006/relationships/ctrlProp" Target="../ctrlProps/ctrlProp260.xml"/><Relationship Id="rId264" Type="http://schemas.openxmlformats.org/officeDocument/2006/relationships/ctrlProp" Target="../ctrlProps/ctrlProp302.xml"/><Relationship Id="rId471" Type="http://schemas.openxmlformats.org/officeDocument/2006/relationships/ctrlProp" Target="../ctrlProps/ctrlProp509.xml"/><Relationship Id="rId667" Type="http://schemas.openxmlformats.org/officeDocument/2006/relationships/ctrlProp" Target="../ctrlProps/ctrlProp705.xml"/><Relationship Id="rId17" Type="http://schemas.openxmlformats.org/officeDocument/2006/relationships/printerSettings" Target="../printerSettings/printerSettings119.bin"/><Relationship Id="rId59" Type="http://schemas.openxmlformats.org/officeDocument/2006/relationships/ctrlProp" Target="../ctrlProps/ctrlProp97.xml"/><Relationship Id="rId124" Type="http://schemas.openxmlformats.org/officeDocument/2006/relationships/ctrlProp" Target="../ctrlProps/ctrlProp162.xml"/><Relationship Id="rId527" Type="http://schemas.openxmlformats.org/officeDocument/2006/relationships/ctrlProp" Target="../ctrlProps/ctrlProp565.xml"/><Relationship Id="rId569" Type="http://schemas.openxmlformats.org/officeDocument/2006/relationships/ctrlProp" Target="../ctrlProps/ctrlProp607.xml"/><Relationship Id="rId734" Type="http://schemas.openxmlformats.org/officeDocument/2006/relationships/ctrlProp" Target="../ctrlProps/ctrlProp772.xml"/><Relationship Id="rId776" Type="http://schemas.openxmlformats.org/officeDocument/2006/relationships/ctrlProp" Target="../ctrlProps/ctrlProp814.xml"/><Relationship Id="rId70" Type="http://schemas.openxmlformats.org/officeDocument/2006/relationships/ctrlProp" Target="../ctrlProps/ctrlProp108.xml"/><Relationship Id="rId166" Type="http://schemas.openxmlformats.org/officeDocument/2006/relationships/ctrlProp" Target="../ctrlProps/ctrlProp204.xml"/><Relationship Id="rId331" Type="http://schemas.openxmlformats.org/officeDocument/2006/relationships/ctrlProp" Target="../ctrlProps/ctrlProp369.xml"/><Relationship Id="rId373" Type="http://schemas.openxmlformats.org/officeDocument/2006/relationships/ctrlProp" Target="../ctrlProps/ctrlProp411.xml"/><Relationship Id="rId429" Type="http://schemas.openxmlformats.org/officeDocument/2006/relationships/ctrlProp" Target="../ctrlProps/ctrlProp467.xml"/><Relationship Id="rId580" Type="http://schemas.openxmlformats.org/officeDocument/2006/relationships/ctrlProp" Target="../ctrlProps/ctrlProp618.xml"/><Relationship Id="rId636" Type="http://schemas.openxmlformats.org/officeDocument/2006/relationships/ctrlProp" Target="../ctrlProps/ctrlProp674.xml"/><Relationship Id="rId1" Type="http://schemas.openxmlformats.org/officeDocument/2006/relationships/printerSettings" Target="../printerSettings/printerSettings103.bin"/><Relationship Id="rId233" Type="http://schemas.openxmlformats.org/officeDocument/2006/relationships/ctrlProp" Target="../ctrlProps/ctrlProp271.xml"/><Relationship Id="rId440" Type="http://schemas.openxmlformats.org/officeDocument/2006/relationships/ctrlProp" Target="../ctrlProps/ctrlProp478.xml"/><Relationship Id="rId678" Type="http://schemas.openxmlformats.org/officeDocument/2006/relationships/ctrlProp" Target="../ctrlProps/ctrlProp716.xml"/><Relationship Id="rId28" Type="http://schemas.openxmlformats.org/officeDocument/2006/relationships/printerSettings" Target="../printerSettings/printerSettings130.bin"/><Relationship Id="rId275" Type="http://schemas.openxmlformats.org/officeDocument/2006/relationships/ctrlProp" Target="../ctrlProps/ctrlProp313.xml"/><Relationship Id="rId300" Type="http://schemas.openxmlformats.org/officeDocument/2006/relationships/ctrlProp" Target="../ctrlProps/ctrlProp338.xml"/><Relationship Id="rId482" Type="http://schemas.openxmlformats.org/officeDocument/2006/relationships/ctrlProp" Target="../ctrlProps/ctrlProp520.xml"/><Relationship Id="rId538" Type="http://schemas.openxmlformats.org/officeDocument/2006/relationships/ctrlProp" Target="../ctrlProps/ctrlProp576.xml"/><Relationship Id="rId703" Type="http://schemas.openxmlformats.org/officeDocument/2006/relationships/ctrlProp" Target="../ctrlProps/ctrlProp741.xml"/><Relationship Id="rId745" Type="http://schemas.openxmlformats.org/officeDocument/2006/relationships/ctrlProp" Target="../ctrlProps/ctrlProp783.xml"/><Relationship Id="rId81" Type="http://schemas.openxmlformats.org/officeDocument/2006/relationships/ctrlProp" Target="../ctrlProps/ctrlProp119.xml"/><Relationship Id="rId135" Type="http://schemas.openxmlformats.org/officeDocument/2006/relationships/ctrlProp" Target="../ctrlProps/ctrlProp173.xml"/><Relationship Id="rId177" Type="http://schemas.openxmlformats.org/officeDocument/2006/relationships/ctrlProp" Target="../ctrlProps/ctrlProp215.xml"/><Relationship Id="rId342" Type="http://schemas.openxmlformats.org/officeDocument/2006/relationships/ctrlProp" Target="../ctrlProps/ctrlProp380.xml"/><Relationship Id="rId384" Type="http://schemas.openxmlformats.org/officeDocument/2006/relationships/ctrlProp" Target="../ctrlProps/ctrlProp422.xml"/><Relationship Id="rId591" Type="http://schemas.openxmlformats.org/officeDocument/2006/relationships/ctrlProp" Target="../ctrlProps/ctrlProp629.xml"/><Relationship Id="rId605" Type="http://schemas.openxmlformats.org/officeDocument/2006/relationships/ctrlProp" Target="../ctrlProps/ctrlProp643.xml"/><Relationship Id="rId202" Type="http://schemas.openxmlformats.org/officeDocument/2006/relationships/ctrlProp" Target="../ctrlProps/ctrlProp240.xml"/><Relationship Id="rId244" Type="http://schemas.openxmlformats.org/officeDocument/2006/relationships/ctrlProp" Target="../ctrlProps/ctrlProp282.xml"/><Relationship Id="rId647" Type="http://schemas.openxmlformats.org/officeDocument/2006/relationships/ctrlProp" Target="../ctrlProps/ctrlProp685.xml"/><Relationship Id="rId689" Type="http://schemas.openxmlformats.org/officeDocument/2006/relationships/ctrlProp" Target="../ctrlProps/ctrlProp727.xml"/><Relationship Id="rId39" Type="http://schemas.openxmlformats.org/officeDocument/2006/relationships/printerSettings" Target="../printerSettings/printerSettings141.bin"/><Relationship Id="rId286" Type="http://schemas.openxmlformats.org/officeDocument/2006/relationships/ctrlProp" Target="../ctrlProps/ctrlProp324.xml"/><Relationship Id="rId451" Type="http://schemas.openxmlformats.org/officeDocument/2006/relationships/ctrlProp" Target="../ctrlProps/ctrlProp489.xml"/><Relationship Id="rId493" Type="http://schemas.openxmlformats.org/officeDocument/2006/relationships/ctrlProp" Target="../ctrlProps/ctrlProp531.xml"/><Relationship Id="rId507" Type="http://schemas.openxmlformats.org/officeDocument/2006/relationships/ctrlProp" Target="../ctrlProps/ctrlProp545.xml"/><Relationship Id="rId549" Type="http://schemas.openxmlformats.org/officeDocument/2006/relationships/ctrlProp" Target="../ctrlProps/ctrlProp587.xml"/><Relationship Id="rId714" Type="http://schemas.openxmlformats.org/officeDocument/2006/relationships/ctrlProp" Target="../ctrlProps/ctrlProp752.xml"/><Relationship Id="rId756" Type="http://schemas.openxmlformats.org/officeDocument/2006/relationships/ctrlProp" Target="../ctrlProps/ctrlProp794.xml"/><Relationship Id="rId50" Type="http://schemas.openxmlformats.org/officeDocument/2006/relationships/printerSettings" Target="../printerSettings/printerSettings152.bin"/><Relationship Id="rId104" Type="http://schemas.openxmlformats.org/officeDocument/2006/relationships/ctrlProp" Target="../ctrlProps/ctrlProp142.xml"/><Relationship Id="rId146" Type="http://schemas.openxmlformats.org/officeDocument/2006/relationships/ctrlProp" Target="../ctrlProps/ctrlProp184.xml"/><Relationship Id="rId188" Type="http://schemas.openxmlformats.org/officeDocument/2006/relationships/ctrlProp" Target="../ctrlProps/ctrlProp226.xml"/><Relationship Id="rId311" Type="http://schemas.openxmlformats.org/officeDocument/2006/relationships/ctrlProp" Target="../ctrlProps/ctrlProp349.xml"/><Relationship Id="rId353" Type="http://schemas.openxmlformats.org/officeDocument/2006/relationships/ctrlProp" Target="../ctrlProps/ctrlProp391.xml"/><Relationship Id="rId395" Type="http://schemas.openxmlformats.org/officeDocument/2006/relationships/ctrlProp" Target="../ctrlProps/ctrlProp433.xml"/><Relationship Id="rId409" Type="http://schemas.openxmlformats.org/officeDocument/2006/relationships/ctrlProp" Target="../ctrlProps/ctrlProp447.xml"/><Relationship Id="rId560" Type="http://schemas.openxmlformats.org/officeDocument/2006/relationships/ctrlProp" Target="../ctrlProps/ctrlProp598.xml"/><Relationship Id="rId92" Type="http://schemas.openxmlformats.org/officeDocument/2006/relationships/ctrlProp" Target="../ctrlProps/ctrlProp130.xml"/><Relationship Id="rId213" Type="http://schemas.openxmlformats.org/officeDocument/2006/relationships/ctrlProp" Target="../ctrlProps/ctrlProp251.xml"/><Relationship Id="rId420" Type="http://schemas.openxmlformats.org/officeDocument/2006/relationships/ctrlProp" Target="../ctrlProps/ctrlProp458.xml"/><Relationship Id="rId616" Type="http://schemas.openxmlformats.org/officeDocument/2006/relationships/ctrlProp" Target="../ctrlProps/ctrlProp654.xml"/><Relationship Id="rId658" Type="http://schemas.openxmlformats.org/officeDocument/2006/relationships/ctrlProp" Target="../ctrlProps/ctrlProp696.xml"/><Relationship Id="rId255" Type="http://schemas.openxmlformats.org/officeDocument/2006/relationships/ctrlProp" Target="../ctrlProps/ctrlProp293.xml"/><Relationship Id="rId297" Type="http://schemas.openxmlformats.org/officeDocument/2006/relationships/ctrlProp" Target="../ctrlProps/ctrlProp335.xml"/><Relationship Id="rId462" Type="http://schemas.openxmlformats.org/officeDocument/2006/relationships/ctrlProp" Target="../ctrlProps/ctrlProp500.xml"/><Relationship Id="rId518" Type="http://schemas.openxmlformats.org/officeDocument/2006/relationships/ctrlProp" Target="../ctrlProps/ctrlProp556.xml"/><Relationship Id="rId725" Type="http://schemas.openxmlformats.org/officeDocument/2006/relationships/ctrlProp" Target="../ctrlProps/ctrlProp763.xml"/><Relationship Id="rId115" Type="http://schemas.openxmlformats.org/officeDocument/2006/relationships/ctrlProp" Target="../ctrlProps/ctrlProp153.xml"/><Relationship Id="rId157" Type="http://schemas.openxmlformats.org/officeDocument/2006/relationships/ctrlProp" Target="../ctrlProps/ctrlProp195.xml"/><Relationship Id="rId322" Type="http://schemas.openxmlformats.org/officeDocument/2006/relationships/ctrlProp" Target="../ctrlProps/ctrlProp360.xml"/><Relationship Id="rId364" Type="http://schemas.openxmlformats.org/officeDocument/2006/relationships/ctrlProp" Target="../ctrlProps/ctrlProp402.xml"/><Relationship Id="rId767" Type="http://schemas.openxmlformats.org/officeDocument/2006/relationships/ctrlProp" Target="../ctrlProps/ctrlProp805.xml"/><Relationship Id="rId61" Type="http://schemas.openxmlformats.org/officeDocument/2006/relationships/ctrlProp" Target="../ctrlProps/ctrlProp99.xml"/><Relationship Id="rId199" Type="http://schemas.openxmlformats.org/officeDocument/2006/relationships/ctrlProp" Target="../ctrlProps/ctrlProp237.xml"/><Relationship Id="rId571" Type="http://schemas.openxmlformats.org/officeDocument/2006/relationships/ctrlProp" Target="../ctrlProps/ctrlProp609.xml"/><Relationship Id="rId627" Type="http://schemas.openxmlformats.org/officeDocument/2006/relationships/ctrlProp" Target="../ctrlProps/ctrlProp665.xml"/><Relationship Id="rId669" Type="http://schemas.openxmlformats.org/officeDocument/2006/relationships/ctrlProp" Target="../ctrlProps/ctrlProp707.xml"/><Relationship Id="rId19" Type="http://schemas.openxmlformats.org/officeDocument/2006/relationships/printerSettings" Target="../printerSettings/printerSettings121.bin"/><Relationship Id="rId224" Type="http://schemas.openxmlformats.org/officeDocument/2006/relationships/ctrlProp" Target="../ctrlProps/ctrlProp262.xml"/><Relationship Id="rId266" Type="http://schemas.openxmlformats.org/officeDocument/2006/relationships/ctrlProp" Target="../ctrlProps/ctrlProp304.xml"/><Relationship Id="rId431" Type="http://schemas.openxmlformats.org/officeDocument/2006/relationships/ctrlProp" Target="../ctrlProps/ctrlProp469.xml"/><Relationship Id="rId473" Type="http://schemas.openxmlformats.org/officeDocument/2006/relationships/ctrlProp" Target="../ctrlProps/ctrlProp511.xml"/><Relationship Id="rId529" Type="http://schemas.openxmlformats.org/officeDocument/2006/relationships/ctrlProp" Target="../ctrlProps/ctrlProp567.xml"/><Relationship Id="rId680" Type="http://schemas.openxmlformats.org/officeDocument/2006/relationships/ctrlProp" Target="../ctrlProps/ctrlProp718.xml"/><Relationship Id="rId736" Type="http://schemas.openxmlformats.org/officeDocument/2006/relationships/ctrlProp" Target="../ctrlProps/ctrlProp774.xml"/><Relationship Id="rId30" Type="http://schemas.openxmlformats.org/officeDocument/2006/relationships/printerSettings" Target="../printerSettings/printerSettings132.bin"/><Relationship Id="rId126" Type="http://schemas.openxmlformats.org/officeDocument/2006/relationships/ctrlProp" Target="../ctrlProps/ctrlProp164.xml"/><Relationship Id="rId168" Type="http://schemas.openxmlformats.org/officeDocument/2006/relationships/ctrlProp" Target="../ctrlProps/ctrlProp206.xml"/><Relationship Id="rId333" Type="http://schemas.openxmlformats.org/officeDocument/2006/relationships/ctrlProp" Target="../ctrlProps/ctrlProp371.xml"/><Relationship Id="rId540" Type="http://schemas.openxmlformats.org/officeDocument/2006/relationships/ctrlProp" Target="../ctrlProps/ctrlProp578.xml"/><Relationship Id="rId778" Type="http://schemas.openxmlformats.org/officeDocument/2006/relationships/ctrlProp" Target="../ctrlProps/ctrlProp816.xml"/><Relationship Id="rId72" Type="http://schemas.openxmlformats.org/officeDocument/2006/relationships/ctrlProp" Target="../ctrlProps/ctrlProp110.xml"/><Relationship Id="rId375" Type="http://schemas.openxmlformats.org/officeDocument/2006/relationships/ctrlProp" Target="../ctrlProps/ctrlProp413.xml"/><Relationship Id="rId582" Type="http://schemas.openxmlformats.org/officeDocument/2006/relationships/ctrlProp" Target="../ctrlProps/ctrlProp620.xml"/><Relationship Id="rId638" Type="http://schemas.openxmlformats.org/officeDocument/2006/relationships/ctrlProp" Target="../ctrlProps/ctrlProp676.xml"/><Relationship Id="rId3" Type="http://schemas.openxmlformats.org/officeDocument/2006/relationships/printerSettings" Target="../printerSettings/printerSettings105.bin"/><Relationship Id="rId235" Type="http://schemas.openxmlformats.org/officeDocument/2006/relationships/ctrlProp" Target="../ctrlProps/ctrlProp273.xml"/><Relationship Id="rId277" Type="http://schemas.openxmlformats.org/officeDocument/2006/relationships/ctrlProp" Target="../ctrlProps/ctrlProp315.xml"/><Relationship Id="rId400" Type="http://schemas.openxmlformats.org/officeDocument/2006/relationships/ctrlProp" Target="../ctrlProps/ctrlProp438.xml"/><Relationship Id="rId442" Type="http://schemas.openxmlformats.org/officeDocument/2006/relationships/ctrlProp" Target="../ctrlProps/ctrlProp480.xml"/><Relationship Id="rId484" Type="http://schemas.openxmlformats.org/officeDocument/2006/relationships/ctrlProp" Target="../ctrlProps/ctrlProp522.xml"/><Relationship Id="rId705" Type="http://schemas.openxmlformats.org/officeDocument/2006/relationships/ctrlProp" Target="../ctrlProps/ctrlProp743.xml"/><Relationship Id="rId137" Type="http://schemas.openxmlformats.org/officeDocument/2006/relationships/ctrlProp" Target="../ctrlProps/ctrlProp175.xml"/><Relationship Id="rId302" Type="http://schemas.openxmlformats.org/officeDocument/2006/relationships/ctrlProp" Target="../ctrlProps/ctrlProp340.xml"/><Relationship Id="rId344" Type="http://schemas.openxmlformats.org/officeDocument/2006/relationships/ctrlProp" Target="../ctrlProps/ctrlProp382.xml"/><Relationship Id="rId691" Type="http://schemas.openxmlformats.org/officeDocument/2006/relationships/ctrlProp" Target="../ctrlProps/ctrlProp729.xml"/><Relationship Id="rId747" Type="http://schemas.openxmlformats.org/officeDocument/2006/relationships/ctrlProp" Target="../ctrlProps/ctrlProp785.xml"/><Relationship Id="rId41" Type="http://schemas.openxmlformats.org/officeDocument/2006/relationships/printerSettings" Target="../printerSettings/printerSettings143.bin"/><Relationship Id="rId83" Type="http://schemas.openxmlformats.org/officeDocument/2006/relationships/ctrlProp" Target="../ctrlProps/ctrlProp121.xml"/><Relationship Id="rId179" Type="http://schemas.openxmlformats.org/officeDocument/2006/relationships/ctrlProp" Target="../ctrlProps/ctrlProp217.xml"/><Relationship Id="rId386" Type="http://schemas.openxmlformats.org/officeDocument/2006/relationships/ctrlProp" Target="../ctrlProps/ctrlProp424.xml"/><Relationship Id="rId551" Type="http://schemas.openxmlformats.org/officeDocument/2006/relationships/ctrlProp" Target="../ctrlProps/ctrlProp589.xml"/><Relationship Id="rId593" Type="http://schemas.openxmlformats.org/officeDocument/2006/relationships/ctrlProp" Target="../ctrlProps/ctrlProp631.xml"/><Relationship Id="rId607" Type="http://schemas.openxmlformats.org/officeDocument/2006/relationships/ctrlProp" Target="../ctrlProps/ctrlProp645.xml"/><Relationship Id="rId649" Type="http://schemas.openxmlformats.org/officeDocument/2006/relationships/ctrlProp" Target="../ctrlProps/ctrlProp687.xml"/><Relationship Id="rId190" Type="http://schemas.openxmlformats.org/officeDocument/2006/relationships/ctrlProp" Target="../ctrlProps/ctrlProp228.xml"/><Relationship Id="rId204" Type="http://schemas.openxmlformats.org/officeDocument/2006/relationships/ctrlProp" Target="../ctrlProps/ctrlProp242.xml"/><Relationship Id="rId246" Type="http://schemas.openxmlformats.org/officeDocument/2006/relationships/ctrlProp" Target="../ctrlProps/ctrlProp284.xml"/><Relationship Id="rId288" Type="http://schemas.openxmlformats.org/officeDocument/2006/relationships/ctrlProp" Target="../ctrlProps/ctrlProp326.xml"/><Relationship Id="rId411" Type="http://schemas.openxmlformats.org/officeDocument/2006/relationships/ctrlProp" Target="../ctrlProps/ctrlProp449.xml"/><Relationship Id="rId453" Type="http://schemas.openxmlformats.org/officeDocument/2006/relationships/ctrlProp" Target="../ctrlProps/ctrlProp491.xml"/><Relationship Id="rId509" Type="http://schemas.openxmlformats.org/officeDocument/2006/relationships/ctrlProp" Target="../ctrlProps/ctrlProp547.xml"/><Relationship Id="rId660" Type="http://schemas.openxmlformats.org/officeDocument/2006/relationships/ctrlProp" Target="../ctrlProps/ctrlProp698.xml"/><Relationship Id="rId106" Type="http://schemas.openxmlformats.org/officeDocument/2006/relationships/ctrlProp" Target="../ctrlProps/ctrlProp144.xml"/><Relationship Id="rId313" Type="http://schemas.openxmlformats.org/officeDocument/2006/relationships/ctrlProp" Target="../ctrlProps/ctrlProp351.xml"/><Relationship Id="rId495" Type="http://schemas.openxmlformats.org/officeDocument/2006/relationships/ctrlProp" Target="../ctrlProps/ctrlProp533.xml"/><Relationship Id="rId716" Type="http://schemas.openxmlformats.org/officeDocument/2006/relationships/ctrlProp" Target="../ctrlProps/ctrlProp754.xml"/><Relationship Id="rId758" Type="http://schemas.openxmlformats.org/officeDocument/2006/relationships/ctrlProp" Target="../ctrlProps/ctrlProp796.xml"/><Relationship Id="rId10" Type="http://schemas.openxmlformats.org/officeDocument/2006/relationships/printerSettings" Target="../printerSettings/printerSettings112.bin"/><Relationship Id="rId52" Type="http://schemas.openxmlformats.org/officeDocument/2006/relationships/drawing" Target="../drawings/drawing3.xml"/><Relationship Id="rId94" Type="http://schemas.openxmlformats.org/officeDocument/2006/relationships/ctrlProp" Target="../ctrlProps/ctrlProp132.xml"/><Relationship Id="rId148" Type="http://schemas.openxmlformats.org/officeDocument/2006/relationships/ctrlProp" Target="../ctrlProps/ctrlProp186.xml"/><Relationship Id="rId355" Type="http://schemas.openxmlformats.org/officeDocument/2006/relationships/ctrlProp" Target="../ctrlProps/ctrlProp393.xml"/><Relationship Id="rId397" Type="http://schemas.openxmlformats.org/officeDocument/2006/relationships/ctrlProp" Target="../ctrlProps/ctrlProp435.xml"/><Relationship Id="rId520" Type="http://schemas.openxmlformats.org/officeDocument/2006/relationships/ctrlProp" Target="../ctrlProps/ctrlProp558.xml"/><Relationship Id="rId562" Type="http://schemas.openxmlformats.org/officeDocument/2006/relationships/ctrlProp" Target="../ctrlProps/ctrlProp600.xml"/><Relationship Id="rId618" Type="http://schemas.openxmlformats.org/officeDocument/2006/relationships/ctrlProp" Target="../ctrlProps/ctrlProp656.xml"/><Relationship Id="rId215" Type="http://schemas.openxmlformats.org/officeDocument/2006/relationships/ctrlProp" Target="../ctrlProps/ctrlProp253.xml"/><Relationship Id="rId257" Type="http://schemas.openxmlformats.org/officeDocument/2006/relationships/ctrlProp" Target="../ctrlProps/ctrlProp295.xml"/><Relationship Id="rId422" Type="http://schemas.openxmlformats.org/officeDocument/2006/relationships/ctrlProp" Target="../ctrlProps/ctrlProp460.xml"/><Relationship Id="rId464" Type="http://schemas.openxmlformats.org/officeDocument/2006/relationships/ctrlProp" Target="../ctrlProps/ctrlProp502.xml"/><Relationship Id="rId299" Type="http://schemas.openxmlformats.org/officeDocument/2006/relationships/ctrlProp" Target="../ctrlProps/ctrlProp337.xml"/><Relationship Id="rId727" Type="http://schemas.openxmlformats.org/officeDocument/2006/relationships/ctrlProp" Target="../ctrlProps/ctrlProp765.xml"/><Relationship Id="rId63" Type="http://schemas.openxmlformats.org/officeDocument/2006/relationships/ctrlProp" Target="../ctrlProps/ctrlProp101.xml"/><Relationship Id="rId159" Type="http://schemas.openxmlformats.org/officeDocument/2006/relationships/ctrlProp" Target="../ctrlProps/ctrlProp197.xml"/><Relationship Id="rId366" Type="http://schemas.openxmlformats.org/officeDocument/2006/relationships/ctrlProp" Target="../ctrlProps/ctrlProp404.xml"/><Relationship Id="rId573" Type="http://schemas.openxmlformats.org/officeDocument/2006/relationships/ctrlProp" Target="../ctrlProps/ctrlProp611.xml"/></Relationships>
</file>

<file path=xl/worksheets/_rels/sheet4.xml.rels><?xml version="1.0" encoding="UTF-8" standalone="yes"?>
<Relationships xmlns="http://schemas.openxmlformats.org/package/2006/relationships"><Relationship Id="rId13" Type="http://schemas.openxmlformats.org/officeDocument/2006/relationships/printerSettings" Target="../printerSettings/printerSettings166.bin"/><Relationship Id="rId18" Type="http://schemas.openxmlformats.org/officeDocument/2006/relationships/printerSettings" Target="../printerSettings/printerSettings171.bin"/><Relationship Id="rId26" Type="http://schemas.openxmlformats.org/officeDocument/2006/relationships/printerSettings" Target="../printerSettings/printerSettings179.bin"/><Relationship Id="rId39" Type="http://schemas.openxmlformats.org/officeDocument/2006/relationships/printerSettings" Target="../printerSettings/printerSettings192.bin"/><Relationship Id="rId21" Type="http://schemas.openxmlformats.org/officeDocument/2006/relationships/printerSettings" Target="../printerSettings/printerSettings174.bin"/><Relationship Id="rId34" Type="http://schemas.openxmlformats.org/officeDocument/2006/relationships/printerSettings" Target="../printerSettings/printerSettings187.bin"/><Relationship Id="rId42" Type="http://schemas.openxmlformats.org/officeDocument/2006/relationships/printerSettings" Target="../printerSettings/printerSettings195.bin"/><Relationship Id="rId47" Type="http://schemas.openxmlformats.org/officeDocument/2006/relationships/printerSettings" Target="../printerSettings/printerSettings200.bin"/><Relationship Id="rId50" Type="http://schemas.openxmlformats.org/officeDocument/2006/relationships/printerSettings" Target="../printerSettings/printerSettings203.bin"/><Relationship Id="rId55" Type="http://schemas.openxmlformats.org/officeDocument/2006/relationships/ctrlProp" Target="../ctrlProps/ctrlProp818.xml"/><Relationship Id="rId63" Type="http://schemas.openxmlformats.org/officeDocument/2006/relationships/ctrlProp" Target="../ctrlProps/ctrlProp826.xml"/><Relationship Id="rId68" Type="http://schemas.openxmlformats.org/officeDocument/2006/relationships/ctrlProp" Target="../ctrlProps/ctrlProp831.xml"/><Relationship Id="rId76" Type="http://schemas.openxmlformats.org/officeDocument/2006/relationships/ctrlProp" Target="../ctrlProps/ctrlProp839.xml"/><Relationship Id="rId84" Type="http://schemas.openxmlformats.org/officeDocument/2006/relationships/ctrlProp" Target="../ctrlProps/ctrlProp847.xml"/><Relationship Id="rId89" Type="http://schemas.openxmlformats.org/officeDocument/2006/relationships/ctrlProp" Target="../ctrlProps/ctrlProp852.xml"/><Relationship Id="rId7" Type="http://schemas.openxmlformats.org/officeDocument/2006/relationships/printerSettings" Target="../printerSettings/printerSettings160.bin"/><Relationship Id="rId71" Type="http://schemas.openxmlformats.org/officeDocument/2006/relationships/ctrlProp" Target="../ctrlProps/ctrlProp834.xml"/><Relationship Id="rId92" Type="http://schemas.openxmlformats.org/officeDocument/2006/relationships/ctrlProp" Target="../ctrlProps/ctrlProp855.xml"/><Relationship Id="rId2" Type="http://schemas.openxmlformats.org/officeDocument/2006/relationships/printerSettings" Target="../printerSettings/printerSettings155.bin"/><Relationship Id="rId16" Type="http://schemas.openxmlformats.org/officeDocument/2006/relationships/printerSettings" Target="../printerSettings/printerSettings169.bin"/><Relationship Id="rId29" Type="http://schemas.openxmlformats.org/officeDocument/2006/relationships/printerSettings" Target="../printerSettings/printerSettings182.bin"/><Relationship Id="rId11" Type="http://schemas.openxmlformats.org/officeDocument/2006/relationships/printerSettings" Target="../printerSettings/printerSettings164.bin"/><Relationship Id="rId24" Type="http://schemas.openxmlformats.org/officeDocument/2006/relationships/printerSettings" Target="../printerSettings/printerSettings177.bin"/><Relationship Id="rId32" Type="http://schemas.openxmlformats.org/officeDocument/2006/relationships/printerSettings" Target="../printerSettings/printerSettings185.bin"/><Relationship Id="rId37" Type="http://schemas.openxmlformats.org/officeDocument/2006/relationships/printerSettings" Target="../printerSettings/printerSettings190.bin"/><Relationship Id="rId40" Type="http://schemas.openxmlformats.org/officeDocument/2006/relationships/printerSettings" Target="../printerSettings/printerSettings193.bin"/><Relationship Id="rId45" Type="http://schemas.openxmlformats.org/officeDocument/2006/relationships/printerSettings" Target="../printerSettings/printerSettings198.bin"/><Relationship Id="rId53" Type="http://schemas.openxmlformats.org/officeDocument/2006/relationships/vmlDrawing" Target="../drawings/vmlDrawing3.vml"/><Relationship Id="rId58" Type="http://schemas.openxmlformats.org/officeDocument/2006/relationships/ctrlProp" Target="../ctrlProps/ctrlProp821.xml"/><Relationship Id="rId66" Type="http://schemas.openxmlformats.org/officeDocument/2006/relationships/ctrlProp" Target="../ctrlProps/ctrlProp829.xml"/><Relationship Id="rId74" Type="http://schemas.openxmlformats.org/officeDocument/2006/relationships/ctrlProp" Target="../ctrlProps/ctrlProp837.xml"/><Relationship Id="rId79" Type="http://schemas.openxmlformats.org/officeDocument/2006/relationships/ctrlProp" Target="../ctrlProps/ctrlProp842.xml"/><Relationship Id="rId87" Type="http://schemas.openxmlformats.org/officeDocument/2006/relationships/ctrlProp" Target="../ctrlProps/ctrlProp850.xml"/><Relationship Id="rId5" Type="http://schemas.openxmlformats.org/officeDocument/2006/relationships/printerSettings" Target="../printerSettings/printerSettings158.bin"/><Relationship Id="rId61" Type="http://schemas.openxmlformats.org/officeDocument/2006/relationships/ctrlProp" Target="../ctrlProps/ctrlProp824.xml"/><Relationship Id="rId82" Type="http://schemas.openxmlformats.org/officeDocument/2006/relationships/ctrlProp" Target="../ctrlProps/ctrlProp845.xml"/><Relationship Id="rId90" Type="http://schemas.openxmlformats.org/officeDocument/2006/relationships/ctrlProp" Target="../ctrlProps/ctrlProp853.xml"/><Relationship Id="rId19" Type="http://schemas.openxmlformats.org/officeDocument/2006/relationships/printerSettings" Target="../printerSettings/printerSettings172.bin"/><Relationship Id="rId14" Type="http://schemas.openxmlformats.org/officeDocument/2006/relationships/printerSettings" Target="../printerSettings/printerSettings167.bin"/><Relationship Id="rId22" Type="http://schemas.openxmlformats.org/officeDocument/2006/relationships/printerSettings" Target="../printerSettings/printerSettings175.bin"/><Relationship Id="rId27" Type="http://schemas.openxmlformats.org/officeDocument/2006/relationships/printerSettings" Target="../printerSettings/printerSettings180.bin"/><Relationship Id="rId30" Type="http://schemas.openxmlformats.org/officeDocument/2006/relationships/printerSettings" Target="../printerSettings/printerSettings183.bin"/><Relationship Id="rId35" Type="http://schemas.openxmlformats.org/officeDocument/2006/relationships/printerSettings" Target="../printerSettings/printerSettings188.bin"/><Relationship Id="rId43" Type="http://schemas.openxmlformats.org/officeDocument/2006/relationships/printerSettings" Target="../printerSettings/printerSettings196.bin"/><Relationship Id="rId48" Type="http://schemas.openxmlformats.org/officeDocument/2006/relationships/printerSettings" Target="../printerSettings/printerSettings201.bin"/><Relationship Id="rId56" Type="http://schemas.openxmlformats.org/officeDocument/2006/relationships/ctrlProp" Target="../ctrlProps/ctrlProp819.xml"/><Relationship Id="rId64" Type="http://schemas.openxmlformats.org/officeDocument/2006/relationships/ctrlProp" Target="../ctrlProps/ctrlProp827.xml"/><Relationship Id="rId69" Type="http://schemas.openxmlformats.org/officeDocument/2006/relationships/ctrlProp" Target="../ctrlProps/ctrlProp832.xml"/><Relationship Id="rId77" Type="http://schemas.openxmlformats.org/officeDocument/2006/relationships/ctrlProp" Target="../ctrlProps/ctrlProp840.xml"/><Relationship Id="rId8" Type="http://schemas.openxmlformats.org/officeDocument/2006/relationships/printerSettings" Target="../printerSettings/printerSettings161.bin"/><Relationship Id="rId51" Type="http://schemas.openxmlformats.org/officeDocument/2006/relationships/printerSettings" Target="../printerSettings/printerSettings204.bin"/><Relationship Id="rId72" Type="http://schemas.openxmlformats.org/officeDocument/2006/relationships/ctrlProp" Target="../ctrlProps/ctrlProp835.xml"/><Relationship Id="rId80" Type="http://schemas.openxmlformats.org/officeDocument/2006/relationships/ctrlProp" Target="../ctrlProps/ctrlProp843.xml"/><Relationship Id="rId85" Type="http://schemas.openxmlformats.org/officeDocument/2006/relationships/ctrlProp" Target="../ctrlProps/ctrlProp848.xml"/><Relationship Id="rId93" Type="http://schemas.openxmlformats.org/officeDocument/2006/relationships/ctrlProp" Target="../ctrlProps/ctrlProp856.xml"/><Relationship Id="rId3" Type="http://schemas.openxmlformats.org/officeDocument/2006/relationships/printerSettings" Target="../printerSettings/printerSettings156.bin"/><Relationship Id="rId12" Type="http://schemas.openxmlformats.org/officeDocument/2006/relationships/printerSettings" Target="../printerSettings/printerSettings165.bin"/><Relationship Id="rId17" Type="http://schemas.openxmlformats.org/officeDocument/2006/relationships/printerSettings" Target="../printerSettings/printerSettings170.bin"/><Relationship Id="rId25" Type="http://schemas.openxmlformats.org/officeDocument/2006/relationships/printerSettings" Target="../printerSettings/printerSettings178.bin"/><Relationship Id="rId33" Type="http://schemas.openxmlformats.org/officeDocument/2006/relationships/printerSettings" Target="../printerSettings/printerSettings186.bin"/><Relationship Id="rId38" Type="http://schemas.openxmlformats.org/officeDocument/2006/relationships/printerSettings" Target="../printerSettings/printerSettings191.bin"/><Relationship Id="rId46" Type="http://schemas.openxmlformats.org/officeDocument/2006/relationships/printerSettings" Target="../printerSettings/printerSettings199.bin"/><Relationship Id="rId59" Type="http://schemas.openxmlformats.org/officeDocument/2006/relationships/ctrlProp" Target="../ctrlProps/ctrlProp822.xml"/><Relationship Id="rId67" Type="http://schemas.openxmlformats.org/officeDocument/2006/relationships/ctrlProp" Target="../ctrlProps/ctrlProp830.xml"/><Relationship Id="rId20" Type="http://schemas.openxmlformats.org/officeDocument/2006/relationships/printerSettings" Target="../printerSettings/printerSettings173.bin"/><Relationship Id="rId41" Type="http://schemas.openxmlformats.org/officeDocument/2006/relationships/printerSettings" Target="../printerSettings/printerSettings194.bin"/><Relationship Id="rId54" Type="http://schemas.openxmlformats.org/officeDocument/2006/relationships/ctrlProp" Target="../ctrlProps/ctrlProp817.xml"/><Relationship Id="rId62" Type="http://schemas.openxmlformats.org/officeDocument/2006/relationships/ctrlProp" Target="../ctrlProps/ctrlProp825.xml"/><Relationship Id="rId70" Type="http://schemas.openxmlformats.org/officeDocument/2006/relationships/ctrlProp" Target="../ctrlProps/ctrlProp833.xml"/><Relationship Id="rId75" Type="http://schemas.openxmlformats.org/officeDocument/2006/relationships/ctrlProp" Target="../ctrlProps/ctrlProp838.xml"/><Relationship Id="rId83" Type="http://schemas.openxmlformats.org/officeDocument/2006/relationships/ctrlProp" Target="../ctrlProps/ctrlProp846.xml"/><Relationship Id="rId88" Type="http://schemas.openxmlformats.org/officeDocument/2006/relationships/ctrlProp" Target="../ctrlProps/ctrlProp851.xml"/><Relationship Id="rId91" Type="http://schemas.openxmlformats.org/officeDocument/2006/relationships/ctrlProp" Target="../ctrlProps/ctrlProp854.xml"/><Relationship Id="rId1" Type="http://schemas.openxmlformats.org/officeDocument/2006/relationships/printerSettings" Target="../printerSettings/printerSettings154.bin"/><Relationship Id="rId6" Type="http://schemas.openxmlformats.org/officeDocument/2006/relationships/printerSettings" Target="../printerSettings/printerSettings159.bin"/><Relationship Id="rId15" Type="http://schemas.openxmlformats.org/officeDocument/2006/relationships/printerSettings" Target="../printerSettings/printerSettings168.bin"/><Relationship Id="rId23" Type="http://schemas.openxmlformats.org/officeDocument/2006/relationships/printerSettings" Target="../printerSettings/printerSettings176.bin"/><Relationship Id="rId28" Type="http://schemas.openxmlformats.org/officeDocument/2006/relationships/printerSettings" Target="../printerSettings/printerSettings181.bin"/><Relationship Id="rId36" Type="http://schemas.openxmlformats.org/officeDocument/2006/relationships/printerSettings" Target="../printerSettings/printerSettings189.bin"/><Relationship Id="rId49" Type="http://schemas.openxmlformats.org/officeDocument/2006/relationships/printerSettings" Target="../printerSettings/printerSettings202.bin"/><Relationship Id="rId57" Type="http://schemas.openxmlformats.org/officeDocument/2006/relationships/ctrlProp" Target="../ctrlProps/ctrlProp820.xml"/><Relationship Id="rId10" Type="http://schemas.openxmlformats.org/officeDocument/2006/relationships/printerSettings" Target="../printerSettings/printerSettings163.bin"/><Relationship Id="rId31" Type="http://schemas.openxmlformats.org/officeDocument/2006/relationships/printerSettings" Target="../printerSettings/printerSettings184.bin"/><Relationship Id="rId44" Type="http://schemas.openxmlformats.org/officeDocument/2006/relationships/printerSettings" Target="../printerSettings/printerSettings197.bin"/><Relationship Id="rId52" Type="http://schemas.openxmlformats.org/officeDocument/2006/relationships/drawing" Target="../drawings/drawing4.xml"/><Relationship Id="rId60" Type="http://schemas.openxmlformats.org/officeDocument/2006/relationships/ctrlProp" Target="../ctrlProps/ctrlProp823.xml"/><Relationship Id="rId65" Type="http://schemas.openxmlformats.org/officeDocument/2006/relationships/ctrlProp" Target="../ctrlProps/ctrlProp828.xml"/><Relationship Id="rId73" Type="http://schemas.openxmlformats.org/officeDocument/2006/relationships/ctrlProp" Target="../ctrlProps/ctrlProp836.xml"/><Relationship Id="rId78" Type="http://schemas.openxmlformats.org/officeDocument/2006/relationships/ctrlProp" Target="../ctrlProps/ctrlProp841.xml"/><Relationship Id="rId81" Type="http://schemas.openxmlformats.org/officeDocument/2006/relationships/ctrlProp" Target="../ctrlProps/ctrlProp844.xml"/><Relationship Id="rId86" Type="http://schemas.openxmlformats.org/officeDocument/2006/relationships/ctrlProp" Target="../ctrlProps/ctrlProp849.xml"/><Relationship Id="rId4" Type="http://schemas.openxmlformats.org/officeDocument/2006/relationships/printerSettings" Target="../printerSettings/printerSettings157.bin"/><Relationship Id="rId9" Type="http://schemas.openxmlformats.org/officeDocument/2006/relationships/printerSettings" Target="../printerSettings/printerSettings162.bin"/></Relationships>
</file>

<file path=xl/worksheets/_rels/sheet5.xml.rels><?xml version="1.0" encoding="UTF-8" standalone="yes"?>
<Relationships xmlns="http://schemas.openxmlformats.org/package/2006/relationships"><Relationship Id="rId13" Type="http://schemas.openxmlformats.org/officeDocument/2006/relationships/printerSettings" Target="../printerSettings/printerSettings217.bin"/><Relationship Id="rId18" Type="http://schemas.openxmlformats.org/officeDocument/2006/relationships/printerSettings" Target="../printerSettings/printerSettings222.bin"/><Relationship Id="rId26" Type="http://schemas.openxmlformats.org/officeDocument/2006/relationships/printerSettings" Target="../printerSettings/printerSettings230.bin"/><Relationship Id="rId39" Type="http://schemas.openxmlformats.org/officeDocument/2006/relationships/printerSettings" Target="../printerSettings/printerSettings243.bin"/><Relationship Id="rId21" Type="http://schemas.openxmlformats.org/officeDocument/2006/relationships/printerSettings" Target="../printerSettings/printerSettings225.bin"/><Relationship Id="rId34" Type="http://schemas.openxmlformats.org/officeDocument/2006/relationships/printerSettings" Target="../printerSettings/printerSettings238.bin"/><Relationship Id="rId42" Type="http://schemas.openxmlformats.org/officeDocument/2006/relationships/printerSettings" Target="../printerSettings/printerSettings246.bin"/><Relationship Id="rId47" Type="http://schemas.openxmlformats.org/officeDocument/2006/relationships/printerSettings" Target="../printerSettings/printerSettings251.bin"/><Relationship Id="rId50" Type="http://schemas.openxmlformats.org/officeDocument/2006/relationships/printerSettings" Target="../printerSettings/printerSettings254.bin"/><Relationship Id="rId55" Type="http://schemas.openxmlformats.org/officeDocument/2006/relationships/ctrlProp" Target="../ctrlProps/ctrlProp858.xml"/><Relationship Id="rId63" Type="http://schemas.openxmlformats.org/officeDocument/2006/relationships/ctrlProp" Target="../ctrlProps/ctrlProp866.xml"/><Relationship Id="rId68" Type="http://schemas.openxmlformats.org/officeDocument/2006/relationships/ctrlProp" Target="../ctrlProps/ctrlProp871.xml"/><Relationship Id="rId7" Type="http://schemas.openxmlformats.org/officeDocument/2006/relationships/printerSettings" Target="../printerSettings/printerSettings211.bin"/><Relationship Id="rId71" Type="http://schemas.openxmlformats.org/officeDocument/2006/relationships/ctrlProp" Target="../ctrlProps/ctrlProp874.xml"/><Relationship Id="rId2" Type="http://schemas.openxmlformats.org/officeDocument/2006/relationships/printerSettings" Target="../printerSettings/printerSettings206.bin"/><Relationship Id="rId16" Type="http://schemas.openxmlformats.org/officeDocument/2006/relationships/printerSettings" Target="../printerSettings/printerSettings220.bin"/><Relationship Id="rId29" Type="http://schemas.openxmlformats.org/officeDocument/2006/relationships/printerSettings" Target="../printerSettings/printerSettings233.bin"/><Relationship Id="rId11" Type="http://schemas.openxmlformats.org/officeDocument/2006/relationships/printerSettings" Target="../printerSettings/printerSettings215.bin"/><Relationship Id="rId24" Type="http://schemas.openxmlformats.org/officeDocument/2006/relationships/printerSettings" Target="../printerSettings/printerSettings228.bin"/><Relationship Id="rId32" Type="http://schemas.openxmlformats.org/officeDocument/2006/relationships/printerSettings" Target="../printerSettings/printerSettings236.bin"/><Relationship Id="rId37" Type="http://schemas.openxmlformats.org/officeDocument/2006/relationships/printerSettings" Target="../printerSettings/printerSettings241.bin"/><Relationship Id="rId40" Type="http://schemas.openxmlformats.org/officeDocument/2006/relationships/printerSettings" Target="../printerSettings/printerSettings244.bin"/><Relationship Id="rId45" Type="http://schemas.openxmlformats.org/officeDocument/2006/relationships/printerSettings" Target="../printerSettings/printerSettings249.bin"/><Relationship Id="rId53" Type="http://schemas.openxmlformats.org/officeDocument/2006/relationships/vmlDrawing" Target="../drawings/vmlDrawing4.vml"/><Relationship Id="rId58" Type="http://schemas.openxmlformats.org/officeDocument/2006/relationships/ctrlProp" Target="../ctrlProps/ctrlProp861.xml"/><Relationship Id="rId66" Type="http://schemas.openxmlformats.org/officeDocument/2006/relationships/ctrlProp" Target="../ctrlProps/ctrlProp869.xml"/><Relationship Id="rId74" Type="http://schemas.openxmlformats.org/officeDocument/2006/relationships/ctrlProp" Target="../ctrlProps/ctrlProp877.xml"/><Relationship Id="rId5" Type="http://schemas.openxmlformats.org/officeDocument/2006/relationships/printerSettings" Target="../printerSettings/printerSettings209.bin"/><Relationship Id="rId15" Type="http://schemas.openxmlformats.org/officeDocument/2006/relationships/printerSettings" Target="../printerSettings/printerSettings219.bin"/><Relationship Id="rId23" Type="http://schemas.openxmlformats.org/officeDocument/2006/relationships/printerSettings" Target="../printerSettings/printerSettings227.bin"/><Relationship Id="rId28" Type="http://schemas.openxmlformats.org/officeDocument/2006/relationships/printerSettings" Target="../printerSettings/printerSettings232.bin"/><Relationship Id="rId36" Type="http://schemas.openxmlformats.org/officeDocument/2006/relationships/printerSettings" Target="../printerSettings/printerSettings240.bin"/><Relationship Id="rId49" Type="http://schemas.openxmlformats.org/officeDocument/2006/relationships/printerSettings" Target="../printerSettings/printerSettings253.bin"/><Relationship Id="rId57" Type="http://schemas.openxmlformats.org/officeDocument/2006/relationships/ctrlProp" Target="../ctrlProps/ctrlProp860.xml"/><Relationship Id="rId61" Type="http://schemas.openxmlformats.org/officeDocument/2006/relationships/ctrlProp" Target="../ctrlProps/ctrlProp864.xml"/><Relationship Id="rId10" Type="http://schemas.openxmlformats.org/officeDocument/2006/relationships/printerSettings" Target="../printerSettings/printerSettings214.bin"/><Relationship Id="rId19" Type="http://schemas.openxmlformats.org/officeDocument/2006/relationships/printerSettings" Target="../printerSettings/printerSettings223.bin"/><Relationship Id="rId31" Type="http://schemas.openxmlformats.org/officeDocument/2006/relationships/printerSettings" Target="../printerSettings/printerSettings235.bin"/><Relationship Id="rId44" Type="http://schemas.openxmlformats.org/officeDocument/2006/relationships/printerSettings" Target="../printerSettings/printerSettings248.bin"/><Relationship Id="rId52" Type="http://schemas.openxmlformats.org/officeDocument/2006/relationships/drawing" Target="../drawings/drawing5.xml"/><Relationship Id="rId60" Type="http://schemas.openxmlformats.org/officeDocument/2006/relationships/ctrlProp" Target="../ctrlProps/ctrlProp863.xml"/><Relationship Id="rId65" Type="http://schemas.openxmlformats.org/officeDocument/2006/relationships/ctrlProp" Target="../ctrlProps/ctrlProp868.xml"/><Relationship Id="rId73" Type="http://schemas.openxmlformats.org/officeDocument/2006/relationships/ctrlProp" Target="../ctrlProps/ctrlProp876.xml"/><Relationship Id="rId4" Type="http://schemas.openxmlformats.org/officeDocument/2006/relationships/printerSettings" Target="../printerSettings/printerSettings208.bin"/><Relationship Id="rId9" Type="http://schemas.openxmlformats.org/officeDocument/2006/relationships/printerSettings" Target="../printerSettings/printerSettings213.bin"/><Relationship Id="rId14" Type="http://schemas.openxmlformats.org/officeDocument/2006/relationships/printerSettings" Target="../printerSettings/printerSettings218.bin"/><Relationship Id="rId22" Type="http://schemas.openxmlformats.org/officeDocument/2006/relationships/printerSettings" Target="../printerSettings/printerSettings226.bin"/><Relationship Id="rId27" Type="http://schemas.openxmlformats.org/officeDocument/2006/relationships/printerSettings" Target="../printerSettings/printerSettings231.bin"/><Relationship Id="rId30" Type="http://schemas.openxmlformats.org/officeDocument/2006/relationships/printerSettings" Target="../printerSettings/printerSettings234.bin"/><Relationship Id="rId35" Type="http://schemas.openxmlformats.org/officeDocument/2006/relationships/printerSettings" Target="../printerSettings/printerSettings239.bin"/><Relationship Id="rId43" Type="http://schemas.openxmlformats.org/officeDocument/2006/relationships/printerSettings" Target="../printerSettings/printerSettings247.bin"/><Relationship Id="rId48" Type="http://schemas.openxmlformats.org/officeDocument/2006/relationships/printerSettings" Target="../printerSettings/printerSettings252.bin"/><Relationship Id="rId56" Type="http://schemas.openxmlformats.org/officeDocument/2006/relationships/ctrlProp" Target="../ctrlProps/ctrlProp859.xml"/><Relationship Id="rId64" Type="http://schemas.openxmlformats.org/officeDocument/2006/relationships/ctrlProp" Target="../ctrlProps/ctrlProp867.xml"/><Relationship Id="rId69" Type="http://schemas.openxmlformats.org/officeDocument/2006/relationships/ctrlProp" Target="../ctrlProps/ctrlProp872.xml"/><Relationship Id="rId8" Type="http://schemas.openxmlformats.org/officeDocument/2006/relationships/printerSettings" Target="../printerSettings/printerSettings212.bin"/><Relationship Id="rId51" Type="http://schemas.openxmlformats.org/officeDocument/2006/relationships/printerSettings" Target="../printerSettings/printerSettings255.bin"/><Relationship Id="rId72" Type="http://schemas.openxmlformats.org/officeDocument/2006/relationships/ctrlProp" Target="../ctrlProps/ctrlProp875.xml"/><Relationship Id="rId3" Type="http://schemas.openxmlformats.org/officeDocument/2006/relationships/printerSettings" Target="../printerSettings/printerSettings207.bin"/><Relationship Id="rId12" Type="http://schemas.openxmlformats.org/officeDocument/2006/relationships/printerSettings" Target="../printerSettings/printerSettings216.bin"/><Relationship Id="rId17" Type="http://schemas.openxmlformats.org/officeDocument/2006/relationships/printerSettings" Target="../printerSettings/printerSettings221.bin"/><Relationship Id="rId25" Type="http://schemas.openxmlformats.org/officeDocument/2006/relationships/printerSettings" Target="../printerSettings/printerSettings229.bin"/><Relationship Id="rId33" Type="http://schemas.openxmlformats.org/officeDocument/2006/relationships/printerSettings" Target="../printerSettings/printerSettings237.bin"/><Relationship Id="rId38" Type="http://schemas.openxmlformats.org/officeDocument/2006/relationships/printerSettings" Target="../printerSettings/printerSettings242.bin"/><Relationship Id="rId46" Type="http://schemas.openxmlformats.org/officeDocument/2006/relationships/printerSettings" Target="../printerSettings/printerSettings250.bin"/><Relationship Id="rId59" Type="http://schemas.openxmlformats.org/officeDocument/2006/relationships/ctrlProp" Target="../ctrlProps/ctrlProp862.xml"/><Relationship Id="rId67" Type="http://schemas.openxmlformats.org/officeDocument/2006/relationships/ctrlProp" Target="../ctrlProps/ctrlProp870.xml"/><Relationship Id="rId20" Type="http://schemas.openxmlformats.org/officeDocument/2006/relationships/printerSettings" Target="../printerSettings/printerSettings224.bin"/><Relationship Id="rId41" Type="http://schemas.openxmlformats.org/officeDocument/2006/relationships/printerSettings" Target="../printerSettings/printerSettings245.bin"/><Relationship Id="rId54" Type="http://schemas.openxmlformats.org/officeDocument/2006/relationships/ctrlProp" Target="../ctrlProps/ctrlProp857.xml"/><Relationship Id="rId62" Type="http://schemas.openxmlformats.org/officeDocument/2006/relationships/ctrlProp" Target="../ctrlProps/ctrlProp865.xml"/><Relationship Id="rId70" Type="http://schemas.openxmlformats.org/officeDocument/2006/relationships/ctrlProp" Target="../ctrlProps/ctrlProp873.xml"/><Relationship Id="rId75" Type="http://schemas.openxmlformats.org/officeDocument/2006/relationships/ctrlProp" Target="../ctrlProps/ctrlProp878.xml"/><Relationship Id="rId1" Type="http://schemas.openxmlformats.org/officeDocument/2006/relationships/printerSettings" Target="../printerSettings/printerSettings205.bin"/><Relationship Id="rId6" Type="http://schemas.openxmlformats.org/officeDocument/2006/relationships/printerSettings" Target="../printerSettings/printerSettings2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I31"/>
  <sheetViews>
    <sheetView showGridLines="0" showRowColHeaders="0" tabSelected="1" zoomScaleNormal="120" workbookViewId="0">
      <selection activeCell="B2" sqref="B2:E2"/>
    </sheetView>
  </sheetViews>
  <sheetFormatPr defaultRowHeight="15" x14ac:dyDescent="0.25"/>
  <cols>
    <col min="1" max="1" width="3.7109375" style="1" customWidth="1"/>
    <col min="2" max="2" width="34.28515625" style="3" customWidth="1"/>
    <col min="3" max="3" width="5.85546875" style="3" hidden="1" customWidth="1"/>
    <col min="4" max="4" width="75.5703125" style="2" customWidth="1"/>
    <col min="5" max="5" width="5.42578125" style="1" customWidth="1"/>
    <col min="6" max="6" width="4.42578125" style="1" bestFit="1" customWidth="1"/>
    <col min="7" max="7" width="4.5703125" style="1" bestFit="1" customWidth="1"/>
    <col min="8" max="8" width="4.28515625" style="1" bestFit="1" customWidth="1"/>
    <col min="9" max="9" width="4.5703125" style="1" bestFit="1" customWidth="1"/>
    <col min="10" max="14" width="0.140625" style="1" customWidth="1"/>
    <col min="15" max="16384" width="9.140625" style="1"/>
  </cols>
  <sheetData>
    <row r="1" spans="2:9" ht="50.1" customHeight="1" x14ac:dyDescent="0.35">
      <c r="B1" s="605" t="s">
        <v>133</v>
      </c>
      <c r="C1" s="605"/>
      <c r="D1" s="605"/>
      <c r="E1" s="605"/>
    </row>
    <row r="2" spans="2:9" ht="25.5" customHeight="1" x14ac:dyDescent="0.35">
      <c r="B2" s="604" t="s">
        <v>134</v>
      </c>
      <c r="C2" s="604"/>
      <c r="D2" s="604"/>
      <c r="E2" s="604"/>
    </row>
    <row r="3" spans="2:9" ht="60" customHeight="1" x14ac:dyDescent="0.35">
      <c r="B3" s="10" t="s">
        <v>135</v>
      </c>
      <c r="C3" s="10"/>
      <c r="D3" s="307"/>
    </row>
    <row r="5" spans="2:9" ht="21" customHeight="1" x14ac:dyDescent="0.25">
      <c r="B5" s="606" t="s">
        <v>136</v>
      </c>
      <c r="C5" s="606"/>
      <c r="D5" s="606"/>
      <c r="F5" s="310" t="s">
        <v>121</v>
      </c>
    </row>
    <row r="6" spans="2:9" ht="138" customHeight="1" x14ac:dyDescent="0.25">
      <c r="B6" s="606" t="s">
        <v>137</v>
      </c>
      <c r="C6" s="606"/>
      <c r="D6" s="606"/>
      <c r="F6" s="120" t="s">
        <v>123</v>
      </c>
      <c r="G6" s="120" t="s">
        <v>122</v>
      </c>
      <c r="H6" s="120" t="s">
        <v>124</v>
      </c>
      <c r="I6" s="120" t="s">
        <v>125</v>
      </c>
    </row>
    <row r="8" spans="2:9" ht="18.75" x14ac:dyDescent="0.3">
      <c r="B8" s="7" t="s">
        <v>138</v>
      </c>
      <c r="C8" s="7"/>
    </row>
    <row r="9" spans="2:9" ht="3" customHeight="1" x14ac:dyDescent="0.3">
      <c r="B9" s="7"/>
      <c r="C9" s="7"/>
      <c r="D9" s="18"/>
    </row>
    <row r="10" spans="2:9" x14ac:dyDescent="0.25">
      <c r="B10" s="4"/>
      <c r="C10" s="4"/>
    </row>
    <row r="11" spans="2:9" ht="66.75" customHeight="1" x14ac:dyDescent="0.25">
      <c r="C11" s="302" t="s">
        <v>139</v>
      </c>
      <c r="D11" s="308" t="s">
        <v>142</v>
      </c>
    </row>
    <row r="12" spans="2:9" x14ac:dyDescent="0.25">
      <c r="C12" s="303"/>
      <c r="D12" s="229"/>
    </row>
    <row r="13" spans="2:9" x14ac:dyDescent="0.25">
      <c r="C13" s="303"/>
      <c r="D13" s="229"/>
    </row>
    <row r="14" spans="2:9" ht="75" x14ac:dyDescent="0.25">
      <c r="C14" s="302" t="s">
        <v>140</v>
      </c>
      <c r="D14" s="229" t="s">
        <v>143</v>
      </c>
    </row>
    <row r="15" spans="2:9" ht="6" customHeight="1" x14ac:dyDescent="0.25">
      <c r="C15" s="302"/>
      <c r="D15" s="229"/>
    </row>
    <row r="16" spans="2:9" ht="4.5" customHeight="1" x14ac:dyDescent="0.25">
      <c r="C16" s="303"/>
      <c r="D16" s="229"/>
    </row>
    <row r="17" spans="2:4" ht="105" x14ac:dyDescent="0.25">
      <c r="C17" s="304" t="s">
        <v>141</v>
      </c>
      <c r="D17" s="229" t="s">
        <v>144</v>
      </c>
    </row>
    <row r="18" spans="2:4" x14ac:dyDescent="0.25">
      <c r="C18" s="1"/>
      <c r="D18" s="226"/>
    </row>
    <row r="19" spans="2:4" ht="37.5" customHeight="1" x14ac:dyDescent="0.25">
      <c r="C19" s="1"/>
      <c r="D19" s="24"/>
    </row>
    <row r="20" spans="2:4" ht="18.75" x14ac:dyDescent="0.3">
      <c r="B20" s="7" t="s">
        <v>145</v>
      </c>
      <c r="C20" s="7"/>
    </row>
    <row r="22" spans="2:4" ht="197.25" customHeight="1" x14ac:dyDescent="0.25">
      <c r="B22" s="607" t="s">
        <v>641</v>
      </c>
      <c r="C22" s="606"/>
      <c r="D22" s="606"/>
    </row>
    <row r="23" spans="2:4" x14ac:dyDescent="0.25">
      <c r="C23" s="21"/>
      <c r="D23" s="24"/>
    </row>
    <row r="24" spans="2:4" ht="18.75" x14ac:dyDescent="0.3">
      <c r="B24" s="7" t="s">
        <v>146</v>
      </c>
      <c r="C24" s="7"/>
      <c r="D24" s="219"/>
    </row>
    <row r="25" spans="2:4" x14ac:dyDescent="0.25">
      <c r="D25" s="219"/>
    </row>
    <row r="26" spans="2:4" ht="75.75" customHeight="1" x14ac:dyDescent="0.25">
      <c r="B26" s="607" t="s">
        <v>147</v>
      </c>
      <c r="C26" s="606"/>
      <c r="D26" s="606"/>
    </row>
    <row r="27" spans="2:4" x14ac:dyDescent="0.25">
      <c r="C27" s="22"/>
      <c r="D27" s="25"/>
    </row>
    <row r="28" spans="2:4" x14ac:dyDescent="0.25">
      <c r="B28" s="608" t="s">
        <v>148</v>
      </c>
      <c r="C28" s="608"/>
      <c r="D28" s="608"/>
    </row>
    <row r="31" spans="2:4" ht="30" customHeight="1" x14ac:dyDescent="0.25">
      <c r="B31" s="606"/>
      <c r="C31" s="606"/>
      <c r="D31" s="606"/>
    </row>
  </sheetData>
  <sheetProtection algorithmName="SHA-512" hashValue="rfwcbFGXKuo3ztjyZ8Z66I2lP22w/vO+0vJYrGIEP6XQ4RUVyNWj7Fby1+goEpCa7O+e+oZHItyWZdtQye9x4Q==" saltValue="sF3M19+rx8PY0CJOeN98Sg==" spinCount="100000" sheet="1" objects="1" scenarios="1"/>
  <customSheetViews>
    <customSheetView guid="{C4C3192A-9920-49E5-94B5-454F08D391BF}" showGridLines="0" showRowCol="0" fitToPage="1" printArea="1" hiddenColumns="1">
      <selection activeCell="B2" sqref="B2:E2"/>
      <pageMargins left="0.7" right="0.7" top="0.75" bottom="0.75" header="0.3" footer="0.3"/>
      <pageSetup paperSize="9" scale="81" orientation="portrait" r:id="rId1"/>
    </customSheetView>
    <customSheetView guid="{565C0F64-F4BA-4FBC-9547-A8DF7B5A2EFF}" showGridLines="0" showRowCol="0" fitToPage="1" printArea="1" hiddenColumns="1">
      <selection activeCell="B2" sqref="B2:E2"/>
      <pageMargins left="0.7" right="0.7" top="0.75" bottom="0.75" header="0.3" footer="0.3"/>
      <pageSetup paperSize="9" scale="81" orientation="portrait" r:id="rId2"/>
    </customSheetView>
    <customSheetView guid="{14B7E1D9-F05B-44BE-A36D-1131D48DE55A}" showGridLines="0" showRowCol="0" fitToPage="1" printArea="1" hiddenColumns="1">
      <selection activeCell="B2" sqref="B2:E2"/>
      <pageMargins left="0.7" right="0.7" top="0.75" bottom="0.75" header="0.3" footer="0.3"/>
      <pageSetup paperSize="9" scale="81" orientation="portrait" r:id="rId3"/>
    </customSheetView>
    <customSheetView guid="{5C446074-E11E-4485-BA91-433CA3BA4995}" showGridLines="0" showRowCol="0" fitToPage="1" printArea="1" hiddenColumns="1">
      <selection activeCell="B2" sqref="B2:E2"/>
      <pageMargins left="0.7" right="0.7" top="0.75" bottom="0.75" header="0.3" footer="0.3"/>
      <pageSetup paperSize="9" scale="81" orientation="portrait" r:id="rId4"/>
    </customSheetView>
    <customSheetView guid="{7F73AAA6-ACFF-46F7-ACED-1A539712A986}" showGridLines="0" showRowCol="0" fitToPage="1" printArea="1" hiddenColumns="1">
      <selection activeCell="B2" sqref="B2:E2"/>
      <pageMargins left="0.7" right="0.7" top="0.75" bottom="0.75" header="0.3" footer="0.3"/>
      <pageSetup paperSize="9" scale="81" orientation="portrait" r:id="rId5"/>
    </customSheetView>
    <customSheetView guid="{2D881BC0-D8D0-4107-9850-1E783069C556}" showGridLines="0" showRowCol="0" fitToPage="1" printArea="1" hiddenColumns="1">
      <selection activeCell="B2" sqref="B2:E2"/>
      <pageMargins left="0.7" right="0.7" top="0.75" bottom="0.75" header="0.3" footer="0.3"/>
      <pageSetup paperSize="9" scale="81" orientation="portrait" r:id="rId6"/>
    </customSheetView>
    <customSheetView guid="{F3D952D1-9DBF-4F3D-9E14-469C4AA258E1}" showGridLines="0" showRowCol="0" fitToPage="1" printArea="1" hiddenColumns="1">
      <selection activeCell="B2" sqref="B2:E2"/>
      <pageMargins left="0.7" right="0.7" top="0.75" bottom="0.75" header="0.3" footer="0.3"/>
      <pageSetup paperSize="9" scale="81" orientation="portrait" r:id="rId7"/>
    </customSheetView>
    <customSheetView guid="{75491233-9507-4EFC-A26E-AFD0CFFFCCCF}" showGridLines="0" showRowCol="0" fitToPage="1" printArea="1" hiddenColumns="1">
      <selection activeCell="B2" sqref="B2:E2"/>
      <pageMargins left="0.7" right="0.7" top="0.75" bottom="0.75" header="0.3" footer="0.3"/>
      <pageSetup paperSize="9" scale="81" orientation="portrait" r:id="rId8"/>
    </customSheetView>
    <customSheetView guid="{7120350E-2AAD-4BA0-9512-C8C1B63F3C29}" showGridLines="0" showRowCol="0" fitToPage="1" printArea="1" hiddenColumns="1">
      <selection activeCell="B3" sqref="B3"/>
      <pageMargins left="0.7" right="0.7" top="0.75" bottom="0.75" header="0.3" footer="0.3"/>
      <pageSetup paperSize="9" scale="81" orientation="portrait" r:id="rId9"/>
    </customSheetView>
    <customSheetView guid="{AEAF0160-A16F-4E8E-8794-9EAE35B78BBB}" showGridLines="0" showRowCol="0" fitToPage="1" printArea="1" hiddenColumns="1">
      <selection activeCell="B3" sqref="B3"/>
      <pageMargins left="0.7" right="0.7" top="0.75" bottom="0.75" header="0.3" footer="0.3"/>
      <pageSetup paperSize="9" scale="81" orientation="portrait" r:id="rId10"/>
    </customSheetView>
    <customSheetView guid="{0398F8AF-BB01-4F41-911B-6BEB5C23013B}" showGridLines="0" showRowCol="0" fitToPage="1" printArea="1" hiddenColumns="1">
      <selection activeCell="B3" sqref="B3"/>
      <pageMargins left="0.7" right="0.7" top="0.75" bottom="0.75" header="0.3" footer="0.3"/>
      <pageSetup paperSize="9" scale="81" orientation="portrait" r:id="rId11"/>
    </customSheetView>
    <customSheetView guid="{AFAAF24B-41FA-469A-856B-F916DB51D4C2}" showGridLines="0" showRowCol="0" fitToPage="1" printArea="1" hiddenColumns="1">
      <selection activeCell="B3" sqref="B3"/>
      <pageMargins left="0.7" right="0.7" top="0.75" bottom="0.75" header="0.3" footer="0.3"/>
      <pageSetup paperSize="9" scale="81" orientation="portrait" r:id="rId12"/>
    </customSheetView>
    <customSheetView guid="{B968A94D-A4FB-4C1A-A9A2-04B42F46DC3F}" showGridLines="0" showRowCol="0" fitToPage="1" printArea="1" hiddenColumns="1">
      <selection activeCell="B3" sqref="B3"/>
      <pageMargins left="0.7" right="0.7" top="0.75" bottom="0.75" header="0.3" footer="0.3"/>
      <pageSetup paperSize="9" scale="81" orientation="portrait" r:id="rId13"/>
    </customSheetView>
    <customSheetView guid="{A3B878C9-DF82-401D-A77D-F7EF64906AFE}" showGridLines="0" showRowCol="0" fitToPage="1" printArea="1" hiddenColumns="1">
      <selection activeCell="B3" sqref="B3"/>
      <pageMargins left="0.7" right="0.7" top="0.75" bottom="0.75" header="0.3" footer="0.3"/>
      <pageSetup paperSize="9" scale="81" orientation="portrait" r:id="rId14"/>
    </customSheetView>
    <customSheetView guid="{BCFE97EC-F949-4576-ACBE-551B1DAF3C91}" showGridLines="0" showRowCol="0" fitToPage="1" printArea="1" hiddenColumns="1">
      <selection activeCell="B3" sqref="B3"/>
      <pageMargins left="0.7" right="0.7" top="0.75" bottom="0.75" header="0.3" footer="0.3"/>
      <pageSetup paperSize="9" scale="81" orientation="portrait" r:id="rId15"/>
    </customSheetView>
    <customSheetView guid="{9297575B-FD39-4E98-918C-2EBB68924E97}" showGridLines="0" showRowCol="0" fitToPage="1" printArea="1" hiddenColumns="1">
      <selection activeCell="B3" sqref="B3"/>
      <pageMargins left="0.7" right="0.7" top="0.75" bottom="0.75" header="0.3" footer="0.3"/>
      <pageSetup paperSize="9" scale="81" orientation="portrait" r:id="rId16"/>
    </customSheetView>
    <customSheetView guid="{D787939E-5F01-4F8F-8C48-7DC8E5F22DE5}" showGridLines="0" showRowCol="0" fitToPage="1" printArea="1" hiddenColumns="1">
      <selection activeCell="B2" sqref="B2:E2"/>
      <pageMargins left="0.7" right="0.7" top="0.75" bottom="0.75" header="0.3" footer="0.3"/>
      <pageSetup paperSize="9" scale="81" orientation="portrait" r:id="rId17"/>
    </customSheetView>
    <customSheetView guid="{AB0B9CFE-DCC2-486B-9AE7-3C737113C1FB}" showGridLines="0" showRowCol="0" fitToPage="1" printArea="1" hiddenColumns="1">
      <selection activeCell="B2" sqref="B2:E2"/>
      <pageMargins left="0.7" right="0.7" top="0.75" bottom="0.75" header="0.3" footer="0.3"/>
      <pageSetup paperSize="9" scale="81" orientation="portrait" r:id="rId18"/>
    </customSheetView>
    <customSheetView guid="{C81FC029-D9D0-4B23-8994-EFF13144DDC6}" showGridLines="0" showRowCol="0" fitToPage="1" printArea="1" hiddenColumns="1">
      <selection activeCell="B2" sqref="B2:E2"/>
      <pageMargins left="0.7" right="0.7" top="0.75" bottom="0.75" header="0.3" footer="0.3"/>
      <pageSetup paperSize="9" scale="81" orientation="portrait" r:id="rId19"/>
    </customSheetView>
    <customSheetView guid="{83923105-D3EF-4935-AFC9-6FBD0874636C}" showGridLines="0" showRowCol="0" fitToPage="1" printArea="1" hiddenColumns="1">
      <selection activeCell="B2" sqref="B2:E2"/>
      <pageMargins left="0.7" right="0.7" top="0.75" bottom="0.75" header="0.3" footer="0.3"/>
      <pageSetup paperSize="9" scale="81" orientation="portrait" r:id="rId20"/>
    </customSheetView>
    <customSheetView guid="{F18B5B93-8D1C-46BF-A46F-39AC34039376}" showGridLines="0" showRowCol="0" fitToPage="1" printArea="1" hiddenColumns="1">
      <selection activeCell="B2" sqref="B2:E2"/>
      <pageMargins left="0.7" right="0.7" top="0.75" bottom="0.75" header="0.3" footer="0.3"/>
      <pageSetup paperSize="9" scale="81" orientation="portrait" r:id="rId21"/>
    </customSheetView>
    <customSheetView guid="{7CBE2DA3-08E4-4F49-B633-91ACF566CC50}" showGridLines="0" showRowCol="0" fitToPage="1" printArea="1" hiddenColumns="1">
      <selection activeCell="B2" sqref="B2:E2"/>
      <pageMargins left="0.7" right="0.7" top="0.75" bottom="0.75" header="0.3" footer="0.3"/>
      <pageSetup paperSize="9" scale="81" orientation="portrait" r:id="rId22"/>
    </customSheetView>
    <customSheetView guid="{127CF244-40F7-4382-B5F4-6FE7DC055927}" showGridLines="0" showRowCol="0" fitToPage="1" printArea="1" hiddenColumns="1">
      <selection activeCell="B2" sqref="B2:E2"/>
      <pageMargins left="0.7" right="0.7" top="0.75" bottom="0.75" header="0.3" footer="0.3"/>
      <pageSetup paperSize="9" scale="81" orientation="portrait" r:id="rId23"/>
    </customSheetView>
    <customSheetView guid="{E5934065-3B24-4BDA-9F1A-CE354801B9A9}" showGridLines="0" showRowCol="0" fitToPage="1" printArea="1" hiddenColumns="1">
      <selection activeCell="B2" sqref="B2:E2"/>
      <pageMargins left="0.7" right="0.7" top="0.75" bottom="0.75" header="0.3" footer="0.3"/>
      <pageSetup paperSize="9" scale="81" orientation="portrait" r:id="rId24"/>
    </customSheetView>
    <customSheetView guid="{1730E845-78B9-4800-8016-B034C4011192}" showGridLines="0" showRowCol="0" fitToPage="1" printArea="1" hiddenColumns="1">
      <selection activeCell="B2" sqref="B2:E2"/>
      <pageMargins left="0.7" right="0.7" top="0.75" bottom="0.75" header="0.3" footer="0.3"/>
      <pageSetup paperSize="9" scale="81" orientation="portrait" r:id="rId25"/>
    </customSheetView>
    <customSheetView guid="{0596A31D-1135-4C04-B235-4F7AEFBF56EB}" showGridLines="0" showRowCol="0" fitToPage="1" printArea="1" hiddenColumns="1">
      <selection activeCell="B2" sqref="B2:E2"/>
      <pageMargins left="0.7" right="0.7" top="0.75" bottom="0.75" header="0.3" footer="0.3"/>
      <pageSetup paperSize="9" scale="81" orientation="portrait" r:id="rId26"/>
    </customSheetView>
    <customSheetView guid="{58172CF4-0A99-4348-8485-AC6CB3743B28}" showGridLines="0" showRowCol="0" fitToPage="1" printArea="1" hiddenColumns="1">
      <selection activeCell="B2" sqref="B2:E2"/>
      <pageMargins left="0.7" right="0.7" top="0.75" bottom="0.75" header="0.3" footer="0.3"/>
      <pageSetup paperSize="9" scale="81" orientation="portrait" r:id="rId27"/>
    </customSheetView>
    <customSheetView guid="{C35CD7D2-C5FB-4E4E-BE2C-DB3B3CB5DEE1}" showGridLines="0" showRowCol="0" fitToPage="1" printArea="1" hiddenColumns="1">
      <selection activeCell="B2" sqref="B2:E2"/>
      <pageMargins left="0.7" right="0.7" top="0.75" bottom="0.75" header="0.3" footer="0.3"/>
      <pageSetup paperSize="9" scale="81" orientation="portrait" r:id="rId28"/>
    </customSheetView>
    <customSheetView guid="{FCC6B465-B403-4A38-833A-8F01BFC1F83D}" showGridLines="0" showRowCol="0" fitToPage="1" printArea="1" hiddenColumns="1">
      <selection activeCell="B2" sqref="B2:E2"/>
      <pageMargins left="0.7" right="0.7" top="0.75" bottom="0.75" header="0.3" footer="0.3"/>
      <pageSetup paperSize="9" scale="81" orientation="portrait" r:id="rId29"/>
    </customSheetView>
    <customSheetView guid="{CBD23793-6C36-4ECF-99D3-B6DB83BA0330}" showGridLines="0" showRowCol="0" fitToPage="1" printArea="1" hiddenColumns="1">
      <selection activeCell="B2" sqref="B2:E2"/>
      <pageMargins left="0.7" right="0.7" top="0.75" bottom="0.75" header="0.3" footer="0.3"/>
      <pageSetup paperSize="9" scale="81" orientation="portrait" r:id="rId30"/>
    </customSheetView>
    <customSheetView guid="{8C7AA061-2774-4648-9080-649D8E7084B6}" showGridLines="0" showRowCol="0" fitToPage="1" printArea="1" hiddenColumns="1">
      <selection activeCell="B2" sqref="B2:E2"/>
      <pageMargins left="0.7" right="0.7" top="0.75" bottom="0.75" header="0.3" footer="0.3"/>
      <pageSetup paperSize="9" scale="81" orientation="portrait" r:id="rId31"/>
    </customSheetView>
    <customSheetView guid="{E1E93C14-89C0-47E9-80E7-72B4C8D846A8}" showGridLines="0" showRowCol="0" fitToPage="1" printArea="1" hiddenColumns="1">
      <selection activeCell="B2" sqref="B2:E2"/>
      <pageMargins left="0.7" right="0.7" top="0.75" bottom="0.75" header="0.3" footer="0.3"/>
      <pageSetup paperSize="9" scale="81" orientation="portrait" r:id="rId32"/>
    </customSheetView>
    <customSheetView guid="{C35FE66B-7525-44A0-AF95-74B09883E972}" showGridLines="0" showRowCol="0" fitToPage="1" printArea="1" hiddenColumns="1">
      <selection activeCell="B2" sqref="B2:E2"/>
      <pageMargins left="0.7" right="0.7" top="0.75" bottom="0.75" header="0.3" footer="0.3"/>
      <pageSetup paperSize="9" scale="81" orientation="portrait" r:id="rId33"/>
    </customSheetView>
    <customSheetView guid="{14701618-057F-44B9-A80D-6571C2675A43}" showGridLines="0" showRowCol="0" fitToPage="1" printArea="1" hiddenColumns="1">
      <selection activeCell="B2" sqref="B2:E2"/>
      <pageMargins left="0.7" right="0.7" top="0.75" bottom="0.75" header="0.3" footer="0.3"/>
      <pageSetup paperSize="9" scale="81" orientation="portrait" r:id="rId34"/>
    </customSheetView>
    <customSheetView guid="{B1713CB1-717E-4290-A550-B5C8687D1DCD}" showGridLines="0" showRowCol="0" fitToPage="1" printArea="1" hiddenColumns="1">
      <selection activeCell="B2" sqref="B2:E2"/>
      <pageMargins left="0.7" right="0.7" top="0.75" bottom="0.75" header="0.3" footer="0.3"/>
      <pageSetup paperSize="9" scale="81" orientation="portrait" r:id="rId35"/>
    </customSheetView>
    <customSheetView guid="{193C6D79-1DD6-46B2-B287-29B305333ABD}" showGridLines="0" showRowCol="0" fitToPage="1" printArea="1" hiddenColumns="1">
      <selection activeCell="B2" sqref="B2:E2"/>
      <pageMargins left="0.7" right="0.7" top="0.75" bottom="0.75" header="0.3" footer="0.3"/>
      <pageSetup paperSize="9" scale="81" orientation="portrait" r:id="rId36"/>
    </customSheetView>
    <customSheetView guid="{3DF84044-4F18-4693-9BC0-6F1E3BB79687}" showGridLines="0" showRowCol="0" fitToPage="1" printArea="1" hiddenColumns="1">
      <selection activeCell="B2" sqref="B2:E2"/>
      <pageMargins left="0.7" right="0.7" top="0.75" bottom="0.75" header="0.3" footer="0.3"/>
      <pageSetup paperSize="9" scale="81" orientation="portrait" r:id="rId37"/>
    </customSheetView>
    <customSheetView guid="{3783CD60-BBDD-4DC9-8238-7D85CC9CCE38}" showGridLines="0" showRowCol="0" fitToPage="1" printArea="1" hiddenColumns="1">
      <selection activeCell="B2" sqref="B2:E2"/>
      <pageMargins left="0.7" right="0.7" top="0.75" bottom="0.75" header="0.3" footer="0.3"/>
      <pageSetup paperSize="9" scale="81" orientation="portrait" r:id="rId38"/>
    </customSheetView>
    <customSheetView guid="{1164E0A0-71A8-4DF7-935D-99E79791952A}" showGridLines="0" showRowCol="0" fitToPage="1" printArea="1" hiddenColumns="1">
      <selection activeCell="B2" sqref="B2:E2"/>
      <pageMargins left="0.7" right="0.7" top="0.75" bottom="0.75" header="0.3" footer="0.3"/>
      <pageSetup paperSize="9" scale="81" orientation="portrait" r:id="rId39"/>
    </customSheetView>
    <customSheetView guid="{58809AAB-6EBE-4F93-BC39-20A189034220}" showGridLines="0" showRowCol="0" fitToPage="1" printArea="1" hiddenColumns="1">
      <selection activeCell="B2" sqref="B2:E2"/>
      <pageMargins left="0.7" right="0.7" top="0.75" bottom="0.75" header="0.3" footer="0.3"/>
      <pageSetup paperSize="9" scale="81" orientation="portrait" r:id="rId40"/>
    </customSheetView>
    <customSheetView guid="{99E9AA65-9CEE-4B26-BA46-307BEC772AA0}" showGridLines="0" showRowCol="0" fitToPage="1" printArea="1" hiddenColumns="1">
      <selection activeCell="B2" sqref="B2:E2"/>
      <pageMargins left="0.7" right="0.7" top="0.75" bottom="0.75" header="0.3" footer="0.3"/>
      <pageSetup paperSize="9" scale="81" orientation="portrait" r:id="rId41"/>
    </customSheetView>
    <customSheetView guid="{44126E2B-CD5D-4F43-AA3C-BFC7C80D88FD}" showGridLines="0" showRowCol="0" fitToPage="1" printArea="1" hiddenColumns="1">
      <selection activeCell="B2" sqref="B2:E2"/>
      <pageMargins left="0.7" right="0.7" top="0.75" bottom="0.75" header="0.3" footer="0.3"/>
      <pageSetup paperSize="9" scale="81" orientation="portrait" r:id="rId42"/>
    </customSheetView>
    <customSheetView guid="{D2518DB8-B560-4A78-B692-B87A07E4F79E}" showGridLines="0" showRowCol="0" fitToPage="1" printArea="1" hiddenColumns="1">
      <selection activeCell="B2" sqref="B2:E2"/>
      <pageMargins left="0.7" right="0.7" top="0.75" bottom="0.75" header="0.3" footer="0.3"/>
      <pageSetup paperSize="9" scale="81" orientation="portrait" r:id="rId43"/>
    </customSheetView>
    <customSheetView guid="{5903D69A-5754-456F-9596-4F981E1004F3}" showGridLines="0" showRowCol="0" fitToPage="1" printArea="1" hiddenColumns="1">
      <selection activeCell="B2" sqref="B2:E2"/>
      <pageMargins left="0.7" right="0.7" top="0.75" bottom="0.75" header="0.3" footer="0.3"/>
      <pageSetup paperSize="9" scale="81" orientation="portrait" r:id="rId44"/>
    </customSheetView>
    <customSheetView guid="{C92837A6-C2DE-484E-8C7F-A006AA3E512A}" showGridLines="0" showRowCol="0" fitToPage="1" printArea="1" hiddenColumns="1">
      <selection activeCell="B2" sqref="B2:E2"/>
      <pageMargins left="0.7" right="0.7" top="0.75" bottom="0.75" header="0.3" footer="0.3"/>
      <pageSetup paperSize="9" scale="81" orientation="portrait" r:id="rId45"/>
    </customSheetView>
    <customSheetView guid="{CFA82244-C6A8-4157-813A-DCED4C197819}" showGridLines="0" showRowCol="0" fitToPage="1" printArea="1" hiddenColumns="1">
      <selection activeCell="B2" sqref="B2:E2"/>
      <pageMargins left="0.7" right="0.7" top="0.75" bottom="0.75" header="0.3" footer="0.3"/>
      <pageSetup paperSize="9" scale="81" orientation="portrait" r:id="rId46"/>
    </customSheetView>
    <customSheetView guid="{CA4A34C0-1123-4790-AF7E-BC7091ACA0A0}" showGridLines="0" showRowCol="0" fitToPage="1" printArea="1" hiddenColumns="1">
      <selection activeCell="B2" sqref="B2:E2"/>
      <pageMargins left="0.7" right="0.7" top="0.75" bottom="0.75" header="0.3" footer="0.3"/>
      <pageSetup paperSize="9" scale="81" orientation="portrait" r:id="rId47"/>
    </customSheetView>
    <customSheetView guid="{0F44F22A-7810-43A9-8241-E43689B541F4}" showGridLines="0" fitToPage="1" printArea="1">
      <selection activeCell="B1" sqref="B1:D1"/>
      <pageMargins left="0.7" right="0.7" top="0.75" bottom="0.75" header="0.3" footer="0.3"/>
      <pageSetup paperSize="9" scale="81" orientation="portrait" r:id="rId48"/>
    </customSheetView>
    <customSheetView guid="{8F5229F8-400B-4437-A582-E9B2FF99E882}" showGridLines="0" showRowCol="0" fitToPage="1" printArea="1" hiddenColumns="1">
      <selection activeCell="B2" sqref="B2:E2"/>
      <pageMargins left="0.7" right="0.7" top="0.75" bottom="0.75" header="0.3" footer="0.3"/>
      <pageSetup paperSize="9" scale="81" orientation="portrait" r:id="rId49"/>
    </customSheetView>
    <customSheetView guid="{E0F85C5C-2180-4684-9778-FC6F760CC5FD}" showGridLines="0" showRowCol="0" fitToPage="1" printArea="1" hiddenColumns="1">
      <selection activeCell="B2" sqref="B2:E2"/>
      <pageMargins left="0.7" right="0.7" top="0.75" bottom="0.75" header="0.3" footer="0.3"/>
      <pageSetup paperSize="9" scale="81" orientation="portrait" r:id="rId50"/>
    </customSheetView>
  </customSheetViews>
  <mergeCells count="8">
    <mergeCell ref="B2:E2"/>
    <mergeCell ref="B1:E1"/>
    <mergeCell ref="B5:D5"/>
    <mergeCell ref="B22:D22"/>
    <mergeCell ref="B31:D31"/>
    <mergeCell ref="B6:D6"/>
    <mergeCell ref="B26:D26"/>
    <mergeCell ref="B28:D28"/>
  </mergeCells>
  <dataValidations count="5">
    <dataValidation allowBlank="1" showInputMessage="1" showErrorMessage="1" prompt="BERT v2 se nutre del contenido de la primera Herramienta de Beneficios y Riesgos (BeRT) v1, que fue desarrollada para dar apoyo a la aplicación de los Principios y Criterios Sociales y Ambientales de ONU-REDD en el desarrollo de programas nacionales." sqref="F5"/>
    <dataValidation allowBlank="1" showInputMessage="1" showErrorMessage="1" prompt="Un resumen de información sobre cómo se están abordando y respetando las salvaguardas debe ser proporcionado a través de las Comunicaciones Nacionales de los países, o puede ser voluntariamente presentado directamente en la Plataforma Web REDD de CMNUCC. " sqref="F6"/>
    <dataValidation allowBlank="1" showInputMessage="1" showErrorMessage="1" prompt="El resumen de información sobre las salvaguardas, debe proporcionarse después del inicio de la ejecución de las actividades de REDD+ y debe ser presentado antes de que el país sea elegible para acceder a los pagos basados en los resultados de REDD+." sqref="G6"/>
    <dataValidation allowBlank="1" showInputMessage="1" showErrorMessage="1" prompt="Es probable que los resultados del módulo 3 de BeRT sean los más relevantes para el resumen de la información, ya que muestran cómo las salvaguardas están siendo abordadas por las PLR existentes." sqref="H6"/>
    <dataValidation allowBlank="1" showInputMessage="1" showErrorMessage="1" prompt="El uso de BeRT puede también mostrar la intención de querer asegurar la cobertura más completa de las salvaguardas a través de PLR." sqref="I6"/>
  </dataValidations>
  <pageMargins left="0.7" right="0.7" top="0.75" bottom="0.75" header="0.3" footer="0.3"/>
  <pageSetup paperSize="9" scale="81" orientation="portrait" r:id="rId51"/>
  <drawing r:id="rId5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autoPageBreaks="0" fitToPage="1"/>
  </sheetPr>
  <dimension ref="B1:AH66"/>
  <sheetViews>
    <sheetView showGridLines="0" showRowColHeaders="0" zoomScaleNormal="100" zoomScaleSheetLayoutView="80" workbookViewId="0">
      <selection activeCell="C3" sqref="C3:J3"/>
    </sheetView>
  </sheetViews>
  <sheetFormatPr defaultRowHeight="15" x14ac:dyDescent="0.25"/>
  <cols>
    <col min="1" max="1" width="3.5703125" customWidth="1"/>
    <col min="2" max="2" width="5.7109375" style="34" hidden="1" customWidth="1"/>
    <col min="3" max="3" width="3.28515625" customWidth="1"/>
    <col min="4" max="4" width="50.140625" style="16" customWidth="1"/>
    <col min="5" max="7" width="13.28515625" style="16" customWidth="1"/>
    <col min="8" max="9" width="13.42578125" style="16" customWidth="1"/>
    <col min="10" max="10" width="13.140625" customWidth="1"/>
    <col min="11" max="11" width="2" customWidth="1"/>
    <col min="12" max="12" width="6.140625" style="341" hidden="1" customWidth="1"/>
    <col min="13" max="18" width="6.42578125" style="52" hidden="1" customWidth="1"/>
    <col min="19" max="19" width="9.140625" style="52" hidden="1" customWidth="1"/>
    <col min="20" max="20" width="2.140625" style="52" hidden="1" customWidth="1"/>
    <col min="21" max="21" width="6.5703125" style="52" hidden="1" customWidth="1"/>
    <col min="22" max="22" width="62.7109375" style="52" hidden="1" customWidth="1"/>
    <col min="23" max="28" width="12.85546875" style="52" hidden="1" customWidth="1"/>
    <col min="29" max="32" width="9.140625" style="52" hidden="1" customWidth="1"/>
    <col min="33" max="33" width="44.5703125" style="51" hidden="1" customWidth="1"/>
    <col min="34" max="34" width="9.140625" customWidth="1"/>
  </cols>
  <sheetData>
    <row r="1" spans="3:23" ht="50.1" customHeight="1" x14ac:dyDescent="0.35">
      <c r="C1" s="9" t="str">
        <f>Presentación!$B$1</f>
        <v>Herramienta de Beneficios y Riesgos (BeRT) v2:</v>
      </c>
      <c r="L1" s="328" t="str">
        <f>Presentación!$B$1</f>
        <v>Herramienta de Beneficios y Riesgos (BeRT) v2:</v>
      </c>
    </row>
    <row r="2" spans="3:23" ht="25.5" x14ac:dyDescent="0.35">
      <c r="C2" s="234" t="str">
        <f>Presentación!$B$2</f>
        <v>Apoyando a los países a adoptar y respetar las salvaguardas de Cancún</v>
      </c>
      <c r="D2" s="19"/>
      <c r="E2" s="19"/>
      <c r="F2" s="19"/>
      <c r="G2" s="19"/>
      <c r="H2" s="19"/>
      <c r="I2" s="19"/>
      <c r="L2" s="329" t="str">
        <f>Presentación!$B$2</f>
        <v>Apoyando a los países a adoptar y respetar las salvaguardas de Cancún</v>
      </c>
      <c r="V2" s="330"/>
    </row>
    <row r="3" spans="3:23" ht="82.5" customHeight="1" x14ac:dyDescent="0.35">
      <c r="C3" s="609" t="str">
        <f>Presentación!$C$11</f>
        <v>Módulo 1 – Documentación de las acciones REDD+ potenciales</v>
      </c>
      <c r="D3" s="609"/>
      <c r="E3" s="609"/>
      <c r="F3" s="609"/>
      <c r="G3" s="609"/>
      <c r="H3" s="609"/>
      <c r="I3" s="609"/>
      <c r="J3" s="609"/>
      <c r="L3" s="331" t="str">
        <f>Presentación!$C$11</f>
        <v>Módulo 1 – Documentación de las acciones REDD+ potenciales</v>
      </c>
      <c r="V3" s="332"/>
    </row>
    <row r="4" spans="3:23" ht="18.75" x14ac:dyDescent="0.3">
      <c r="C4" s="7" t="str">
        <f>L4</f>
        <v>Objetivo:</v>
      </c>
      <c r="L4" s="333" t="s">
        <v>149</v>
      </c>
    </row>
    <row r="5" spans="3:23" ht="75.75" customHeight="1" x14ac:dyDescent="0.25">
      <c r="C5" s="613" t="str">
        <f>L5</f>
        <v>La finalidad de este Módulo es identificar y documentar las acciones REDD+ previstas en el país; o si éstas aún no se han determinado, las acciones REDD+ que podrían llegar a realizarse.
Es necesario completar este módulo antes de comenzar a trabajar con los Módulos 2 y 3.</v>
      </c>
      <c r="D5" s="613"/>
      <c r="E5" s="613"/>
      <c r="F5" s="613"/>
      <c r="G5" s="613"/>
      <c r="H5" s="613"/>
      <c r="I5" s="613"/>
      <c r="J5" s="613"/>
      <c r="L5" s="334" t="s">
        <v>150</v>
      </c>
    </row>
    <row r="6" spans="3:23" ht="18.75" x14ac:dyDescent="0.25">
      <c r="C6" s="312" t="str">
        <f>L6</f>
        <v>Resultado:</v>
      </c>
      <c r="D6" s="311"/>
      <c r="L6" s="333" t="s">
        <v>151</v>
      </c>
      <c r="M6" s="334"/>
      <c r="N6" s="334"/>
      <c r="O6" s="334"/>
      <c r="P6" s="334"/>
      <c r="Q6" s="334"/>
      <c r="R6" s="334"/>
      <c r="S6" s="334"/>
      <c r="T6" s="334"/>
      <c r="U6" s="334"/>
      <c r="V6" s="334"/>
    </row>
    <row r="7" spans="3:23" ht="34.5" customHeight="1" x14ac:dyDescent="0.25">
      <c r="C7" s="613" t="str">
        <f>L7</f>
        <v>Tabla de acciones REDD+.</v>
      </c>
      <c r="D7" s="613"/>
      <c r="E7" s="613"/>
      <c r="F7" s="613"/>
      <c r="G7" s="613"/>
      <c r="H7" s="613"/>
      <c r="I7" s="613"/>
      <c r="J7" s="613"/>
      <c r="L7" s="334" t="s">
        <v>152</v>
      </c>
      <c r="M7" s="335"/>
      <c r="N7" s="335"/>
      <c r="O7" s="335"/>
      <c r="P7" s="335"/>
      <c r="Q7" s="335"/>
      <c r="R7" s="335"/>
      <c r="S7" s="335"/>
    </row>
    <row r="8" spans="3:23" ht="5.25" customHeight="1" x14ac:dyDescent="0.25">
      <c r="C8" s="2"/>
      <c r="D8" s="1"/>
      <c r="E8" s="1"/>
      <c r="F8" s="20"/>
      <c r="G8" s="1"/>
      <c r="H8" s="1"/>
      <c r="I8" s="1"/>
      <c r="J8" s="2"/>
      <c r="L8" s="137"/>
    </row>
    <row r="9" spans="3:23" ht="18.75" x14ac:dyDescent="0.3">
      <c r="C9" s="7" t="str">
        <f>L9</f>
        <v>Modo de empleo:</v>
      </c>
      <c r="D9" s="1"/>
      <c r="F9" s="1"/>
      <c r="G9" s="1"/>
      <c r="H9" s="1"/>
      <c r="I9" s="1"/>
      <c r="J9" s="2"/>
      <c r="L9" s="333" t="s">
        <v>153</v>
      </c>
    </row>
    <row r="10" spans="3:23" ht="18.75" x14ac:dyDescent="0.3">
      <c r="C10" s="7"/>
      <c r="D10" s="1"/>
      <c r="E10" s="20"/>
      <c r="F10" s="1"/>
      <c r="G10" s="1"/>
      <c r="H10" s="1"/>
      <c r="I10" s="1"/>
      <c r="J10" s="68"/>
      <c r="L10" s="137"/>
    </row>
    <row r="11" spans="3:23" ht="110.1" customHeight="1" x14ac:dyDescent="0.25">
      <c r="C11" s="614" t="str">
        <f>L11</f>
        <v>• Ingresar las posibles acciones REDD+ y clasificarlas según las cinco actividades REDD+ de la Tabla 1. Se puede seleccionar más de una opción para cada acción.
• El Anexo 1 de la Guía del Usuario muestra una tipología de posibles acciones REDD+ para las cinco actividades REDD+. No obstante, deben prevalecer las opiniones del país respecto a las posibles acciones REDD+. 
• Se podrán añadir también acciones que conllevan a crear condiciones favorables para REDD+, en caso de que éstas sean pertinentes para los beneficios y riesgos en la fase de implementación.
• Al pulsar en el botón “Vista previa” aparecerán las tablas de resultados, desde donde se podrán imprimir los resultados y seguir con el Módulo 2.</v>
      </c>
      <c r="D11" s="615"/>
      <c r="E11" s="615"/>
      <c r="F11" s="615"/>
      <c r="G11" s="615"/>
      <c r="H11" s="615"/>
      <c r="I11" s="615"/>
      <c r="J11" s="615"/>
      <c r="L11" s="623" t="s">
        <v>154</v>
      </c>
      <c r="M11" s="623"/>
      <c r="N11" s="623"/>
      <c r="O11" s="623"/>
      <c r="P11" s="623"/>
      <c r="Q11" s="623"/>
      <c r="R11" s="623"/>
      <c r="S11" s="623"/>
      <c r="T11" s="623"/>
      <c r="U11" s="623"/>
      <c r="V11" s="623"/>
      <c r="W11" s="623"/>
    </row>
    <row r="12" spans="3:23" x14ac:dyDescent="0.25">
      <c r="C12" s="5"/>
      <c r="D12" s="71"/>
      <c r="E12" s="3"/>
      <c r="F12" s="3"/>
      <c r="G12" s="3"/>
      <c r="H12" s="3"/>
      <c r="I12" s="3"/>
      <c r="J12" s="5"/>
      <c r="L12" s="137"/>
    </row>
    <row r="13" spans="3:23" ht="15" hidden="1" customHeight="1" x14ac:dyDescent="0.25">
      <c r="C13" s="63"/>
      <c r="D13" s="3"/>
      <c r="E13" s="3"/>
      <c r="F13" s="3"/>
      <c r="G13" s="3"/>
      <c r="H13" s="3"/>
      <c r="I13" s="3"/>
      <c r="J13" s="63"/>
      <c r="L13" s="137"/>
    </row>
    <row r="14" spans="3:23" ht="15" hidden="1" customHeight="1" x14ac:dyDescent="0.25">
      <c r="C14" s="69"/>
      <c r="D14" s="3"/>
      <c r="E14" s="3"/>
      <c r="F14" s="3"/>
      <c r="G14" s="3"/>
      <c r="H14" s="3"/>
      <c r="I14" s="3"/>
      <c r="J14" s="69"/>
      <c r="L14" s="137"/>
    </row>
    <row r="15" spans="3:23" ht="15" hidden="1" customHeight="1" x14ac:dyDescent="0.25">
      <c r="C15" s="69"/>
      <c r="D15" s="3"/>
      <c r="E15" s="3"/>
      <c r="F15" s="3"/>
      <c r="G15" s="3"/>
      <c r="H15" s="3"/>
      <c r="I15" s="3"/>
      <c r="J15" s="69"/>
      <c r="L15" s="137"/>
    </row>
    <row r="16" spans="3:23" ht="15" hidden="1" customHeight="1" x14ac:dyDescent="0.25">
      <c r="C16" s="69"/>
      <c r="D16" s="3"/>
      <c r="E16" s="3"/>
      <c r="F16" s="3"/>
      <c r="G16" s="3"/>
      <c r="H16" s="3"/>
      <c r="I16" s="3"/>
      <c r="J16" s="69"/>
      <c r="L16" s="137"/>
    </row>
    <row r="17" spans="3:34" ht="15" hidden="1" customHeight="1" x14ac:dyDescent="0.25">
      <c r="C17" s="69"/>
      <c r="D17" s="3"/>
      <c r="E17" s="3"/>
      <c r="F17" s="3"/>
      <c r="G17" s="3"/>
      <c r="H17" s="3"/>
      <c r="I17" s="3"/>
      <c r="J17" s="69"/>
      <c r="L17" s="137"/>
    </row>
    <row r="18" spans="3:34" ht="15" hidden="1" customHeight="1" x14ac:dyDescent="0.25">
      <c r="C18" s="69"/>
      <c r="D18" s="3"/>
      <c r="E18" s="3"/>
      <c r="F18" s="3"/>
      <c r="G18" s="3"/>
      <c r="H18" s="3"/>
      <c r="I18" s="3"/>
      <c r="J18" s="69"/>
      <c r="L18" s="137"/>
    </row>
    <row r="19" spans="3:34" ht="15" hidden="1" customHeight="1" x14ac:dyDescent="0.25">
      <c r="C19" s="69"/>
      <c r="D19" s="3"/>
      <c r="E19" s="3"/>
      <c r="F19" s="3"/>
      <c r="G19" s="3"/>
      <c r="H19" s="3"/>
      <c r="I19" s="3"/>
      <c r="J19" s="69"/>
      <c r="L19" s="137"/>
    </row>
    <row r="20" spans="3:34" ht="23.25" customHeight="1" x14ac:dyDescent="0.25">
      <c r="C20" s="624" t="str">
        <f>$T$20</f>
        <v>Tabla 1: Relevancia de las acciones REDD+ frente a las cinco actividades REDD+</v>
      </c>
      <c r="D20" s="624"/>
      <c r="E20" s="624"/>
      <c r="F20" s="624"/>
      <c r="G20" s="624"/>
      <c r="H20" s="624"/>
      <c r="I20" s="624"/>
      <c r="J20" s="624"/>
      <c r="L20" s="336"/>
      <c r="T20" s="337" t="s">
        <v>155</v>
      </c>
      <c r="U20" s="338"/>
      <c r="V20" s="339"/>
      <c r="W20" s="340"/>
      <c r="X20" s="340"/>
      <c r="Y20" s="340"/>
      <c r="Z20" s="340"/>
      <c r="AA20" s="340"/>
    </row>
    <row r="21" spans="3:34" x14ac:dyDescent="0.25">
      <c r="D21"/>
      <c r="E21"/>
      <c r="F21"/>
      <c r="G21"/>
      <c r="H21"/>
      <c r="I21"/>
      <c r="AG21" s="118" t="s">
        <v>77</v>
      </c>
    </row>
    <row r="22" spans="3:34" ht="15.75" customHeight="1" x14ac:dyDescent="0.25">
      <c r="E22" s="616" t="str">
        <f>$W$22</f>
        <v>Relevancia frente a las actividades REDD+</v>
      </c>
      <c r="F22" s="617"/>
      <c r="G22" s="617"/>
      <c r="H22" s="617"/>
      <c r="I22" s="617"/>
      <c r="J22" s="246"/>
      <c r="L22" s="336"/>
      <c r="V22" s="340"/>
      <c r="W22" s="612" t="s">
        <v>162</v>
      </c>
      <c r="X22" s="612"/>
      <c r="Y22" s="612"/>
      <c r="Z22" s="612"/>
      <c r="AA22" s="612"/>
      <c r="AB22" s="612"/>
      <c r="AG22" s="342" t="s">
        <v>3</v>
      </c>
    </row>
    <row r="23" spans="3:34" ht="60" customHeight="1" x14ac:dyDescent="0.25">
      <c r="C23" s="244"/>
      <c r="D23" s="245" t="str">
        <f>$V$23</f>
        <v>Posibles acciones REDD+</v>
      </c>
      <c r="E23" s="33" t="str">
        <f>$W$23</f>
        <v>Reducción de las emisiones debidas a la deforestación</v>
      </c>
      <c r="F23" s="33" t="str">
        <f>$X$23</f>
        <v>Reducción de las emisiones debidas a la degradación de los bosques</v>
      </c>
      <c r="G23" s="33" t="str">
        <f>$Y$23</f>
        <v>Conservación de las reservas forestales de carbono</v>
      </c>
      <c r="H23" s="33" t="str">
        <f>$Z$23</f>
        <v>Gestión sostenible de los bosques</v>
      </c>
      <c r="I23" s="77" t="str">
        <f>$AA$23</f>
        <v>Incremento de las reservas forestales de carbono</v>
      </c>
      <c r="J23" s="242" t="str">
        <f>$AB$23</f>
        <v>Condiciones favorables para las medidas REDD+</v>
      </c>
      <c r="M23" s="341">
        <v>1</v>
      </c>
      <c r="N23" s="341">
        <v>2</v>
      </c>
      <c r="O23" s="341">
        <v>3</v>
      </c>
      <c r="P23" s="341">
        <v>4</v>
      </c>
      <c r="Q23" s="341">
        <v>5</v>
      </c>
      <c r="R23" s="341">
        <v>6</v>
      </c>
      <c r="T23" s="343"/>
      <c r="U23" s="344" t="s">
        <v>72</v>
      </c>
      <c r="V23" s="345" t="s">
        <v>156</v>
      </c>
      <c r="W23" s="346" t="s">
        <v>157</v>
      </c>
      <c r="X23" s="346" t="s">
        <v>158</v>
      </c>
      <c r="Y23" s="346" t="s">
        <v>159</v>
      </c>
      <c r="Z23" s="346" t="s">
        <v>160</v>
      </c>
      <c r="AA23" s="346" t="s">
        <v>161</v>
      </c>
      <c r="AB23" s="346" t="s">
        <v>163</v>
      </c>
      <c r="AD23" s="344" t="s">
        <v>73</v>
      </c>
      <c r="AE23" s="344" t="s">
        <v>74</v>
      </c>
      <c r="AG23" s="601" t="s">
        <v>164</v>
      </c>
      <c r="AH23" s="125"/>
    </row>
    <row r="24" spans="3:34" x14ac:dyDescent="0.25">
      <c r="C24" s="203">
        <f>L24</f>
        <v>1</v>
      </c>
      <c r="D24" s="205"/>
      <c r="E24" s="43"/>
      <c r="F24" s="43"/>
      <c r="G24" s="43"/>
      <c r="H24" s="43"/>
      <c r="I24" s="89"/>
      <c r="J24" s="90"/>
      <c r="L24" s="341">
        <v>1</v>
      </c>
      <c r="M24" s="45" t="b">
        <v>0</v>
      </c>
      <c r="N24" s="45" t="b">
        <v>0</v>
      </c>
      <c r="O24" s="45" t="b">
        <v>0</v>
      </c>
      <c r="P24" s="45" t="b">
        <v>0</v>
      </c>
      <c r="Q24" s="45" t="b">
        <v>0</v>
      </c>
      <c r="R24" s="45" t="b">
        <v>0</v>
      </c>
      <c r="T24" s="347" t="s">
        <v>91</v>
      </c>
      <c r="U24" s="348">
        <f>COUNTIF($V$24:$V$38,"&lt;="&amp;V24)</f>
        <v>0</v>
      </c>
      <c r="V24" s="349" t="str">
        <f>IF(D24=0,"",D24)</f>
        <v/>
      </c>
      <c r="W24" s="348" t="str">
        <f>LOOKUP($M24,$L$43:$L$45:$M$43:$M$45)</f>
        <v/>
      </c>
      <c r="X24" s="348" t="str">
        <f>LOOKUP($N24,$L$43:$L$45:$M$43:$M$45)</f>
        <v/>
      </c>
      <c r="Y24" s="348" t="str">
        <f>LOOKUP($O24,$L$43:$L$45:$M$43:$M$45)</f>
        <v/>
      </c>
      <c r="Z24" s="348" t="str">
        <f>LOOKUP($P24,$L$43:$L$45:$M$43:$M$45)</f>
        <v/>
      </c>
      <c r="AA24" s="348" t="str">
        <f>LOOKUP($Q24,$L$43:$L$45:$M$43:$M$45)</f>
        <v/>
      </c>
      <c r="AB24" s="348" t="str">
        <f>LOOKUP($R24,$L$43:$L$45:$M$43:$M$45)</f>
        <v/>
      </c>
      <c r="AD24" s="350" t="str">
        <f t="array" ref="AD24">IFERROR((IF(ROWS(AD$24:AD24)&gt;COUNTA(V:V),"",INDEX(V:V,SMALL(IF(V$24:V$38&lt;&gt;"",ROW(V$24:V$38)),ROWS(AD$24:AD24))))),"")</f>
        <v/>
      </c>
      <c r="AE24" s="348"/>
      <c r="AG24" s="351" t="str">
        <f>CONCATENATE($T24," ",$V24)</f>
        <v xml:space="preserve">1)  </v>
      </c>
    </row>
    <row r="25" spans="3:34" x14ac:dyDescent="0.25">
      <c r="C25" s="203">
        <f t="shared" ref="C25:C38" si="0">L25</f>
        <v>2</v>
      </c>
      <c r="D25" s="205"/>
      <c r="E25" s="43"/>
      <c r="F25" s="43"/>
      <c r="G25" s="43"/>
      <c r="H25" s="43"/>
      <c r="I25" s="89"/>
      <c r="J25" s="90"/>
      <c r="L25" s="341">
        <f>L24+1</f>
        <v>2</v>
      </c>
      <c r="M25" s="45" t="b">
        <v>0</v>
      </c>
      <c r="N25" s="45" t="b">
        <v>0</v>
      </c>
      <c r="O25" s="45" t="b">
        <v>0</v>
      </c>
      <c r="P25" s="45" t="b">
        <v>0</v>
      </c>
      <c r="Q25" s="45" t="b">
        <v>0</v>
      </c>
      <c r="R25" s="45" t="b">
        <v>0</v>
      </c>
      <c r="T25" s="347" t="s">
        <v>92</v>
      </c>
      <c r="U25" s="348">
        <f t="shared" ref="U25:U38" si="1">COUNTIF($V$24:$V$38,"&lt;="&amp;V25)</f>
        <v>0</v>
      </c>
      <c r="V25" s="349" t="str">
        <f t="shared" ref="V25:V38" si="2">IF(D25=0,"",D25)</f>
        <v/>
      </c>
      <c r="W25" s="348" t="str">
        <f>LOOKUP($M25,$L$43:$L$45:$M$43:$M$45)</f>
        <v/>
      </c>
      <c r="X25" s="348" t="str">
        <f>LOOKUP($N25,$L$43:$L$45:$M$43:$M$45)</f>
        <v/>
      </c>
      <c r="Y25" s="348" t="str">
        <f>LOOKUP($O25,$L$43:$L$45:$M$43:$M$45)</f>
        <v/>
      </c>
      <c r="Z25" s="348" t="str">
        <f>LOOKUP($P25,$L$43:$L$45:$M$43:$M$45)</f>
        <v/>
      </c>
      <c r="AA25" s="348" t="str">
        <f>LOOKUP($Q25,$L$43:$L$45:$M$43:$M$45)</f>
        <v/>
      </c>
      <c r="AB25" s="348" t="str">
        <f>LOOKUP($R25,$L$43:$L$45:$M$43:$M$45)</f>
        <v/>
      </c>
      <c r="AD25" s="350" t="str">
        <f t="array" ref="AD25">IFERROR((IF(ROWS(AD$24:AD25)&gt;COUNTA(V:V),"",INDEX(V:V,SMALL(IF(V$24:V$38&lt;&gt;"",ROW(V$24:V$38)),ROWS(AD$24:AD25))))),"")</f>
        <v/>
      </c>
      <c r="AE25" s="348"/>
      <c r="AG25" s="351" t="str">
        <f t="shared" ref="AG25:AG38" si="3">CONCATENATE($T25," ",$V25)</f>
        <v xml:space="preserve">2)  </v>
      </c>
    </row>
    <row r="26" spans="3:34" x14ac:dyDescent="0.25">
      <c r="C26" s="203">
        <f t="shared" si="0"/>
        <v>3</v>
      </c>
      <c r="D26" s="205"/>
      <c r="E26" s="43"/>
      <c r="F26" s="43"/>
      <c r="G26" s="43"/>
      <c r="H26" s="43"/>
      <c r="I26" s="89"/>
      <c r="J26" s="90"/>
      <c r="L26" s="341">
        <f t="shared" ref="L26:L32" si="4">L25+1</f>
        <v>3</v>
      </c>
      <c r="M26" s="45" t="b">
        <v>0</v>
      </c>
      <c r="N26" s="45" t="b">
        <v>0</v>
      </c>
      <c r="O26" s="45" t="b">
        <v>0</v>
      </c>
      <c r="P26" s="45" t="b">
        <v>0</v>
      </c>
      <c r="Q26" s="45" t="b">
        <v>0</v>
      </c>
      <c r="R26" s="45" t="b">
        <v>0</v>
      </c>
      <c r="T26" s="347" t="s">
        <v>93</v>
      </c>
      <c r="U26" s="348">
        <f t="shared" si="1"/>
        <v>0</v>
      </c>
      <c r="V26" s="349" t="str">
        <f t="shared" si="2"/>
        <v/>
      </c>
      <c r="W26" s="348" t="str">
        <f>LOOKUP($M26,$L$43:$L$45:$M$43:$M$45)</f>
        <v/>
      </c>
      <c r="X26" s="348" t="str">
        <f>LOOKUP($N26,$L$43:$L$45:$M$43:$M$45)</f>
        <v/>
      </c>
      <c r="Y26" s="348" t="str">
        <f>LOOKUP($O26,$L$43:$L$45:$M$43:$M$45)</f>
        <v/>
      </c>
      <c r="Z26" s="348" t="str">
        <f>LOOKUP($P26,$L$43:$L$45:$M$43:$M$45)</f>
        <v/>
      </c>
      <c r="AA26" s="348" t="str">
        <f>LOOKUP($Q26,$L$43:$L$45:$M$43:$M$45)</f>
        <v/>
      </c>
      <c r="AB26" s="348" t="str">
        <f>LOOKUP($R26,$L$43:$L$45:$M$43:$M$45)</f>
        <v/>
      </c>
      <c r="AD26" s="350" t="str">
        <f t="array" ref="AD26">IFERROR((IF(ROWS(AD$24:AD26)&gt;COUNTA(V:V),"",INDEX(V:V,SMALL(IF(V$24:V$38&lt;&gt;"",ROW(V$24:V$38)),ROWS(AD$24:AD26))))),"")</f>
        <v/>
      </c>
      <c r="AE26" s="348"/>
      <c r="AG26" s="351" t="str">
        <f t="shared" si="3"/>
        <v xml:space="preserve">3)  </v>
      </c>
    </row>
    <row r="27" spans="3:34" x14ac:dyDescent="0.25">
      <c r="C27" s="203">
        <f t="shared" si="0"/>
        <v>4</v>
      </c>
      <c r="D27" s="205"/>
      <c r="E27" s="43"/>
      <c r="F27" s="43"/>
      <c r="G27" s="43"/>
      <c r="H27" s="43"/>
      <c r="I27" s="89"/>
      <c r="J27" s="90"/>
      <c r="L27" s="341">
        <f t="shared" si="4"/>
        <v>4</v>
      </c>
      <c r="M27" s="45" t="b">
        <v>0</v>
      </c>
      <c r="N27" s="45" t="b">
        <v>0</v>
      </c>
      <c r="O27" s="45" t="b">
        <v>0</v>
      </c>
      <c r="P27" s="45" t="b">
        <v>0</v>
      </c>
      <c r="Q27" s="45" t="b">
        <v>0</v>
      </c>
      <c r="R27" s="45" t="b">
        <v>0</v>
      </c>
      <c r="T27" s="347" t="s">
        <v>94</v>
      </c>
      <c r="U27" s="348">
        <f t="shared" si="1"/>
        <v>0</v>
      </c>
      <c r="V27" s="349" t="str">
        <f t="shared" si="2"/>
        <v/>
      </c>
      <c r="W27" s="348" t="str">
        <f>LOOKUP($M27,$L$43:$L$45:$M$43:$M$45)</f>
        <v/>
      </c>
      <c r="X27" s="348" t="str">
        <f>LOOKUP($N27,$L$43:$L$45:$M$43:$M$45)</f>
        <v/>
      </c>
      <c r="Y27" s="348" t="str">
        <f>LOOKUP($O27,$L$43:$L$45:$M$43:$M$45)</f>
        <v/>
      </c>
      <c r="Z27" s="348" t="str">
        <f>LOOKUP($P27,$L$43:$L$45:$M$43:$M$45)</f>
        <v/>
      </c>
      <c r="AA27" s="348" t="str">
        <f>LOOKUP($Q27,$L$43:$L$45:$M$43:$M$45)</f>
        <v/>
      </c>
      <c r="AB27" s="348" t="str">
        <f>LOOKUP($R27,$L$43:$L$45:$M$43:$M$45)</f>
        <v/>
      </c>
      <c r="AD27" s="350" t="str">
        <f t="array" ref="AD27">IFERROR((IF(ROWS(AD$24:AD27)&gt;COUNTA(V:V),"",INDEX(V:V,SMALL(IF(V$24:V$38&lt;&gt;"",ROW(V$24:V$38)),ROWS(AD$24:AD27))))),"")</f>
        <v/>
      </c>
      <c r="AE27" s="348"/>
      <c r="AG27" s="351" t="str">
        <f t="shared" si="3"/>
        <v xml:space="preserve">4)  </v>
      </c>
    </row>
    <row r="28" spans="3:34" x14ac:dyDescent="0.25">
      <c r="C28" s="203">
        <f t="shared" si="0"/>
        <v>5</v>
      </c>
      <c r="D28" s="205"/>
      <c r="E28" s="43"/>
      <c r="F28" s="43"/>
      <c r="G28" s="43"/>
      <c r="H28" s="43"/>
      <c r="I28" s="89"/>
      <c r="J28" s="90"/>
      <c r="L28" s="341">
        <f t="shared" si="4"/>
        <v>5</v>
      </c>
      <c r="M28" s="45" t="b">
        <v>0</v>
      </c>
      <c r="N28" s="45" t="b">
        <v>0</v>
      </c>
      <c r="O28" s="45" t="b">
        <v>0</v>
      </c>
      <c r="P28" s="45" t="b">
        <v>0</v>
      </c>
      <c r="Q28" s="45" t="b">
        <v>0</v>
      </c>
      <c r="R28" s="45" t="b">
        <v>0</v>
      </c>
      <c r="T28" s="347" t="s">
        <v>95</v>
      </c>
      <c r="U28" s="348">
        <f t="shared" si="1"/>
        <v>0</v>
      </c>
      <c r="V28" s="349" t="str">
        <f t="shared" si="2"/>
        <v/>
      </c>
      <c r="W28" s="348" t="str">
        <f>LOOKUP($M28,$L$43:$L$45:$M$43:$M$45)</f>
        <v/>
      </c>
      <c r="X28" s="348" t="str">
        <f>LOOKUP($N28,$L$43:$L$45:$M$43:$M$45)</f>
        <v/>
      </c>
      <c r="Y28" s="348" t="str">
        <f>LOOKUP($O28,$L$43:$L$45:$M$43:$M$45)</f>
        <v/>
      </c>
      <c r="Z28" s="348" t="str">
        <f>LOOKUP($P28,$L$43:$L$45:$M$43:$M$45)</f>
        <v/>
      </c>
      <c r="AA28" s="348" t="str">
        <f>LOOKUP($Q28,$L$43:$L$45:$M$43:$M$45)</f>
        <v/>
      </c>
      <c r="AB28" s="348" t="str">
        <f>LOOKUP($R28,$L$43:$L$45:$M$43:$M$45)</f>
        <v/>
      </c>
      <c r="AD28" s="350" t="str">
        <f t="array" ref="AD28">IFERROR((IF(ROWS(AD$24:AD28)&gt;COUNTA(V:V),"",INDEX(V:V,SMALL(IF(V$24:V$38&lt;&gt;"",ROW(V$24:V$38)),ROWS(AD$24:AD28))))),"")</f>
        <v/>
      </c>
      <c r="AE28" s="348"/>
      <c r="AG28" s="351" t="str">
        <f t="shared" si="3"/>
        <v xml:space="preserve">5)  </v>
      </c>
    </row>
    <row r="29" spans="3:34" x14ac:dyDescent="0.25">
      <c r="C29" s="203">
        <f t="shared" si="0"/>
        <v>6</v>
      </c>
      <c r="D29" s="205"/>
      <c r="E29" s="43"/>
      <c r="F29" s="43"/>
      <c r="G29" s="43"/>
      <c r="H29" s="43"/>
      <c r="I29" s="89"/>
      <c r="J29" s="90"/>
      <c r="L29" s="341">
        <f t="shared" si="4"/>
        <v>6</v>
      </c>
      <c r="M29" s="45" t="b">
        <v>0</v>
      </c>
      <c r="N29" s="45" t="b">
        <v>0</v>
      </c>
      <c r="O29" s="45" t="b">
        <v>0</v>
      </c>
      <c r="P29" s="45" t="b">
        <v>0</v>
      </c>
      <c r="Q29" s="45" t="b">
        <v>0</v>
      </c>
      <c r="R29" s="45" t="b">
        <v>0</v>
      </c>
      <c r="T29" s="347" t="s">
        <v>96</v>
      </c>
      <c r="U29" s="348">
        <f t="shared" si="1"/>
        <v>0</v>
      </c>
      <c r="V29" s="349" t="str">
        <f t="shared" si="2"/>
        <v/>
      </c>
      <c r="W29" s="348" t="str">
        <f>LOOKUP($M29,$L$43:$L$45:$M$43:$M$45)</f>
        <v/>
      </c>
      <c r="X29" s="348" t="str">
        <f>LOOKUP($N29,$L$43:$L$45:$M$43:$M$45)</f>
        <v/>
      </c>
      <c r="Y29" s="348" t="str">
        <f>LOOKUP($O29,$L$43:$L$45:$M$43:$M$45)</f>
        <v/>
      </c>
      <c r="Z29" s="348" t="str">
        <f>LOOKUP($P29,$L$43:$L$45:$M$43:$M$45)</f>
        <v/>
      </c>
      <c r="AA29" s="348" t="str">
        <f>LOOKUP($Q29,$L$43:$L$45:$M$43:$M$45)</f>
        <v/>
      </c>
      <c r="AB29" s="348" t="str">
        <f>LOOKUP($R29,$L$43:$L$45:$M$43:$M$45)</f>
        <v/>
      </c>
      <c r="AD29" s="350" t="str">
        <f t="array" ref="AD29">IFERROR((IF(ROWS(AD$24:AD29)&gt;COUNTA(V:V),"",INDEX(V:V,SMALL(IF(V$24:V$38&lt;&gt;"",ROW(V$24:V$38)),ROWS(AD$24:AD29))))),"")</f>
        <v/>
      </c>
      <c r="AE29" s="348"/>
      <c r="AG29" s="351" t="str">
        <f t="shared" si="3"/>
        <v xml:space="preserve">6)  </v>
      </c>
    </row>
    <row r="30" spans="3:34" x14ac:dyDescent="0.25">
      <c r="C30" s="203">
        <f t="shared" si="0"/>
        <v>7</v>
      </c>
      <c r="D30" s="206"/>
      <c r="E30" s="43"/>
      <c r="F30" s="43"/>
      <c r="G30" s="43"/>
      <c r="H30" s="43"/>
      <c r="I30" s="89"/>
      <c r="J30" s="90"/>
      <c r="L30" s="341">
        <f t="shared" si="4"/>
        <v>7</v>
      </c>
      <c r="M30" s="45" t="b">
        <v>0</v>
      </c>
      <c r="N30" s="45" t="b">
        <v>0</v>
      </c>
      <c r="O30" s="45" t="b">
        <v>0</v>
      </c>
      <c r="P30" s="45" t="b">
        <v>0</v>
      </c>
      <c r="Q30" s="45" t="b">
        <v>0</v>
      </c>
      <c r="R30" s="45" t="b">
        <v>0</v>
      </c>
      <c r="T30" s="347" t="s">
        <v>97</v>
      </c>
      <c r="U30" s="348">
        <f t="shared" si="1"/>
        <v>0</v>
      </c>
      <c r="V30" s="349" t="str">
        <f t="shared" si="2"/>
        <v/>
      </c>
      <c r="W30" s="348" t="str">
        <f>LOOKUP($M30,$L$43:$L$45:$M$43:$M$45)</f>
        <v/>
      </c>
      <c r="X30" s="348" t="str">
        <f>LOOKUP($N30,$L$43:$L$45:$M$43:$M$45)</f>
        <v/>
      </c>
      <c r="Y30" s="348" t="str">
        <f>LOOKUP($O30,$L$43:$L$45:$M$43:$M$45)</f>
        <v/>
      </c>
      <c r="Z30" s="348" t="str">
        <f>LOOKUP($P30,$L$43:$L$45:$M$43:$M$45)</f>
        <v/>
      </c>
      <c r="AA30" s="348" t="str">
        <f>LOOKUP($Q30,$L$43:$L$45:$M$43:$M$45)</f>
        <v/>
      </c>
      <c r="AB30" s="348" t="str">
        <f>LOOKUP($R30,$L$43:$L$45:$M$43:$M$45)</f>
        <v/>
      </c>
      <c r="AD30" s="350" t="str">
        <f t="array" ref="AD30">IFERROR((IF(ROWS(AD$24:AD30)&gt;COUNTA(V:V),"",INDEX(V:V,SMALL(IF(V$24:V$38&lt;&gt;"",ROW(V$24:V$38)),ROWS(AD$24:AD30))))),"")</f>
        <v/>
      </c>
      <c r="AE30" s="348"/>
      <c r="AG30" s="351" t="str">
        <f t="shared" si="3"/>
        <v xml:space="preserve">7)  </v>
      </c>
    </row>
    <row r="31" spans="3:34" x14ac:dyDescent="0.25">
      <c r="C31" s="203">
        <f t="shared" si="0"/>
        <v>8</v>
      </c>
      <c r="D31" s="206"/>
      <c r="E31" s="43"/>
      <c r="F31" s="43"/>
      <c r="G31" s="43"/>
      <c r="H31" s="43"/>
      <c r="I31" s="89"/>
      <c r="J31" s="90"/>
      <c r="L31" s="341">
        <f t="shared" si="4"/>
        <v>8</v>
      </c>
      <c r="M31" s="45" t="b">
        <v>0</v>
      </c>
      <c r="N31" s="45" t="b">
        <v>0</v>
      </c>
      <c r="O31" s="45" t="b">
        <v>0</v>
      </c>
      <c r="P31" s="45" t="b">
        <v>0</v>
      </c>
      <c r="Q31" s="45" t="b">
        <v>0</v>
      </c>
      <c r="R31" s="45" t="b">
        <v>0</v>
      </c>
      <c r="T31" s="347" t="s">
        <v>98</v>
      </c>
      <c r="U31" s="348">
        <f t="shared" si="1"/>
        <v>0</v>
      </c>
      <c r="V31" s="349" t="str">
        <f t="shared" si="2"/>
        <v/>
      </c>
      <c r="W31" s="348" t="str">
        <f>LOOKUP($M31,$L$43:$L$45:$M$43:$M$45)</f>
        <v/>
      </c>
      <c r="X31" s="348" t="str">
        <f>LOOKUP($N31,$L$43:$L$45:$M$43:$M$45)</f>
        <v/>
      </c>
      <c r="Y31" s="348" t="str">
        <f>LOOKUP($O31,$L$43:$L$45:$M$43:$M$45)</f>
        <v/>
      </c>
      <c r="Z31" s="348" t="str">
        <f>LOOKUP($P31,$L$43:$L$45:$M$43:$M$45)</f>
        <v/>
      </c>
      <c r="AA31" s="348" t="str">
        <f>LOOKUP($Q31,$L$43:$L$45:$M$43:$M$45)</f>
        <v/>
      </c>
      <c r="AB31" s="348" t="str">
        <f>LOOKUP($R31,$L$43:$L$45:$M$43:$M$45)</f>
        <v/>
      </c>
      <c r="AD31" s="350" t="str">
        <f t="array" ref="AD31">IFERROR((IF(ROWS(AD$24:AD31)&gt;COUNTA(V:V),"",INDEX(V:V,SMALL(IF(V$24:V$38&lt;&gt;"",ROW(V$24:V$38)),ROWS(AD$24:AD31))))),"")</f>
        <v/>
      </c>
      <c r="AE31" s="348"/>
      <c r="AG31" s="351" t="str">
        <f t="shared" si="3"/>
        <v xml:space="preserve">8)  </v>
      </c>
    </row>
    <row r="32" spans="3:34" x14ac:dyDescent="0.25">
      <c r="C32" s="203">
        <f t="shared" si="0"/>
        <v>9</v>
      </c>
      <c r="D32" s="205"/>
      <c r="E32" s="43"/>
      <c r="F32" s="43"/>
      <c r="G32" s="43"/>
      <c r="H32" s="43"/>
      <c r="I32" s="89"/>
      <c r="J32" s="90"/>
      <c r="L32" s="341">
        <f t="shared" si="4"/>
        <v>9</v>
      </c>
      <c r="M32" s="45" t="b">
        <v>0</v>
      </c>
      <c r="N32" s="45" t="b">
        <v>0</v>
      </c>
      <c r="O32" s="45" t="b">
        <v>0</v>
      </c>
      <c r="P32" s="45" t="b">
        <v>0</v>
      </c>
      <c r="Q32" s="45" t="b">
        <v>0</v>
      </c>
      <c r="R32" s="45" t="b">
        <v>0</v>
      </c>
      <c r="T32" s="347" t="s">
        <v>99</v>
      </c>
      <c r="U32" s="348">
        <f t="shared" si="1"/>
        <v>0</v>
      </c>
      <c r="V32" s="349" t="str">
        <f t="shared" si="2"/>
        <v/>
      </c>
      <c r="W32" s="348" t="str">
        <f>LOOKUP($M32,$L$43:$L$45:$M$43:$M$45)</f>
        <v/>
      </c>
      <c r="X32" s="348" t="str">
        <f>LOOKUP($N32,$L$43:$L$45:$M$43:$M$45)</f>
        <v/>
      </c>
      <c r="Y32" s="348" t="str">
        <f>LOOKUP($O32,$L$43:$L$45:$M$43:$M$45)</f>
        <v/>
      </c>
      <c r="Z32" s="348" t="str">
        <f>LOOKUP($P32,$L$43:$L$45:$M$43:$M$45)</f>
        <v/>
      </c>
      <c r="AA32" s="348" t="str">
        <f>LOOKUP($Q32,$L$43:$L$45:$M$43:$M$45)</f>
        <v/>
      </c>
      <c r="AB32" s="348" t="str">
        <f>LOOKUP($R32,$L$43:$L$45:$M$43:$M$45)</f>
        <v/>
      </c>
      <c r="AD32" s="350" t="str">
        <f t="array" ref="AD32">IFERROR((IF(ROWS(AD$24:AD32)&gt;COUNTA(V:V),"",INDEX(V:V,SMALL(IF(V$24:V$38&lt;&gt;"",ROW(V$24:V$38)),ROWS(AD$24:AD32))))),"")</f>
        <v/>
      </c>
      <c r="AE32" s="348"/>
      <c r="AG32" s="351" t="str">
        <f t="shared" si="3"/>
        <v xml:space="preserve">9)  </v>
      </c>
    </row>
    <row r="33" spans="2:33" x14ac:dyDescent="0.25">
      <c r="C33" s="203">
        <f t="shared" si="0"/>
        <v>10</v>
      </c>
      <c r="D33" s="206"/>
      <c r="E33" s="43"/>
      <c r="F33" s="43"/>
      <c r="G33" s="43"/>
      <c r="H33" s="43"/>
      <c r="I33" s="89"/>
      <c r="J33" s="90"/>
      <c r="L33" s="341">
        <f t="shared" ref="L33:L38" si="5">L32+1</f>
        <v>10</v>
      </c>
      <c r="M33" s="45" t="b">
        <v>0</v>
      </c>
      <c r="N33" s="45" t="b">
        <v>0</v>
      </c>
      <c r="O33" s="45" t="b">
        <v>0</v>
      </c>
      <c r="P33" s="45" t="b">
        <v>0</v>
      </c>
      <c r="Q33" s="45" t="b">
        <v>0</v>
      </c>
      <c r="R33" s="45" t="b">
        <v>0</v>
      </c>
      <c r="T33" s="347" t="s">
        <v>100</v>
      </c>
      <c r="U33" s="348">
        <f t="shared" si="1"/>
        <v>0</v>
      </c>
      <c r="V33" s="349" t="str">
        <f t="shared" si="2"/>
        <v/>
      </c>
      <c r="W33" s="348" t="str">
        <f>LOOKUP($M33,$L$43:$L$45:$M$43:$M$45)</f>
        <v/>
      </c>
      <c r="X33" s="348" t="str">
        <f>LOOKUP($N33,$L$43:$L$45:$M$43:$M$45)</f>
        <v/>
      </c>
      <c r="Y33" s="348" t="str">
        <f>LOOKUP($O33,$L$43:$L$45:$M$43:$M$45)</f>
        <v/>
      </c>
      <c r="Z33" s="348" t="str">
        <f>LOOKUP($P33,$L$43:$L$45:$M$43:$M$45)</f>
        <v/>
      </c>
      <c r="AA33" s="348" t="str">
        <f>LOOKUP($Q33,$L$43:$L$45:$M$43:$M$45)</f>
        <v/>
      </c>
      <c r="AB33" s="348" t="str">
        <f>LOOKUP($R33,$L$43:$L$45:$M$43:$M$45)</f>
        <v/>
      </c>
      <c r="AD33" s="350" t="str">
        <f t="array" ref="AD33">IFERROR((IF(ROWS(AD$24:AD33)&gt;COUNTA(V:V),"",INDEX(V:V,SMALL(IF(V$24:V$38&lt;&gt;"",ROW(V$24:V$38)),ROWS(AD$24:AD33))))),"")</f>
        <v/>
      </c>
      <c r="AE33" s="348"/>
      <c r="AG33" s="351" t="str">
        <f t="shared" si="3"/>
        <v xml:space="preserve">10)  </v>
      </c>
    </row>
    <row r="34" spans="2:33" x14ac:dyDescent="0.25">
      <c r="C34" s="203">
        <f t="shared" si="0"/>
        <v>11</v>
      </c>
      <c r="D34" s="206"/>
      <c r="E34" s="43"/>
      <c r="F34" s="43"/>
      <c r="G34" s="43"/>
      <c r="H34" s="43"/>
      <c r="I34" s="89"/>
      <c r="J34" s="90"/>
      <c r="L34" s="341">
        <f t="shared" si="5"/>
        <v>11</v>
      </c>
      <c r="M34" s="45" t="b">
        <v>0</v>
      </c>
      <c r="N34" s="45" t="b">
        <v>0</v>
      </c>
      <c r="O34" s="45" t="b">
        <v>0</v>
      </c>
      <c r="P34" s="45" t="b">
        <v>0</v>
      </c>
      <c r="Q34" s="45" t="b">
        <v>0</v>
      </c>
      <c r="R34" s="45" t="b">
        <v>0</v>
      </c>
      <c r="T34" s="347" t="s">
        <v>101</v>
      </c>
      <c r="U34" s="348">
        <f t="shared" si="1"/>
        <v>0</v>
      </c>
      <c r="V34" s="349" t="str">
        <f t="shared" si="2"/>
        <v/>
      </c>
      <c r="W34" s="348" t="str">
        <f>LOOKUP($M34,$L$43:$L$45:$M$43:$M$45)</f>
        <v/>
      </c>
      <c r="X34" s="348" t="str">
        <f>LOOKUP($N34,$L$43:$L$45:$M$43:$M$45)</f>
        <v/>
      </c>
      <c r="Y34" s="348" t="str">
        <f>LOOKUP($O34,$L$43:$L$45:$M$43:$M$45)</f>
        <v/>
      </c>
      <c r="Z34" s="348" t="str">
        <f>LOOKUP($P34,$L$43:$L$45:$M$43:$M$45)</f>
        <v/>
      </c>
      <c r="AA34" s="348" t="str">
        <f>LOOKUP($Q34,$L$43:$L$45:$M$43:$M$45)</f>
        <v/>
      </c>
      <c r="AB34" s="348" t="str">
        <f>LOOKUP($R34,$L$43:$L$45:$M$43:$M$45)</f>
        <v/>
      </c>
      <c r="AD34" s="350" t="str">
        <f t="array" ref="AD34">IFERROR((IF(ROWS(AD$24:AD34)&gt;COUNTA(V:V),"",INDEX(V:V,SMALL(IF(V$24:V$38&lt;&gt;"",ROW(V$24:V$38)),ROWS(AD$24:AD34))))),"")</f>
        <v/>
      </c>
      <c r="AE34" s="348"/>
      <c r="AG34" s="351" t="str">
        <f t="shared" si="3"/>
        <v xml:space="preserve">11)  </v>
      </c>
    </row>
    <row r="35" spans="2:33" x14ac:dyDescent="0.25">
      <c r="C35" s="203">
        <f t="shared" si="0"/>
        <v>12</v>
      </c>
      <c r="D35" s="206"/>
      <c r="E35" s="43"/>
      <c r="F35" s="43"/>
      <c r="G35" s="43"/>
      <c r="H35" s="43"/>
      <c r="I35" s="89"/>
      <c r="J35" s="90"/>
      <c r="L35" s="341">
        <f t="shared" si="5"/>
        <v>12</v>
      </c>
      <c r="M35" s="45" t="b">
        <v>0</v>
      </c>
      <c r="N35" s="45" t="b">
        <v>0</v>
      </c>
      <c r="O35" s="45" t="b">
        <v>0</v>
      </c>
      <c r="P35" s="45" t="b">
        <v>0</v>
      </c>
      <c r="Q35" s="45" t="b">
        <v>0</v>
      </c>
      <c r="R35" s="45" t="b">
        <v>0</v>
      </c>
      <c r="T35" s="347" t="s">
        <v>102</v>
      </c>
      <c r="U35" s="348">
        <f t="shared" si="1"/>
        <v>0</v>
      </c>
      <c r="V35" s="349" t="str">
        <f t="shared" si="2"/>
        <v/>
      </c>
      <c r="W35" s="348" t="str">
        <f>LOOKUP($M35,$L$43:$L$45:$M$43:$M$45)</f>
        <v/>
      </c>
      <c r="X35" s="348" t="str">
        <f>LOOKUP($N35,$L$43:$L$45:$M$43:$M$45)</f>
        <v/>
      </c>
      <c r="Y35" s="348" t="str">
        <f>LOOKUP($O35,$L$43:$L$45:$M$43:$M$45)</f>
        <v/>
      </c>
      <c r="Z35" s="348" t="str">
        <f>LOOKUP($P35,$L$43:$L$45:$M$43:$M$45)</f>
        <v/>
      </c>
      <c r="AA35" s="348" t="str">
        <f>LOOKUP($Q35,$L$43:$L$45:$M$43:$M$45)</f>
        <v/>
      </c>
      <c r="AB35" s="348" t="str">
        <f>LOOKUP($R35,$L$43:$L$45:$M$43:$M$45)</f>
        <v/>
      </c>
      <c r="AD35" s="350" t="str">
        <f t="array" ref="AD35">IFERROR((IF(ROWS(AD$24:AD35)&gt;COUNTA(V:V),"",INDEX(V:V,SMALL(IF(V$24:V$38&lt;&gt;"",ROW(V$24:V$38)),ROWS(AD$24:AD35))))),"")</f>
        <v/>
      </c>
      <c r="AE35" s="348"/>
      <c r="AG35" s="351" t="str">
        <f t="shared" si="3"/>
        <v xml:space="preserve">12)  </v>
      </c>
    </row>
    <row r="36" spans="2:33" x14ac:dyDescent="0.25">
      <c r="C36" s="203">
        <f t="shared" si="0"/>
        <v>13</v>
      </c>
      <c r="D36" s="206"/>
      <c r="E36" s="43"/>
      <c r="F36" s="43"/>
      <c r="G36" s="43"/>
      <c r="H36" s="43"/>
      <c r="I36" s="89"/>
      <c r="J36" s="90"/>
      <c r="L36" s="341">
        <f t="shared" si="5"/>
        <v>13</v>
      </c>
      <c r="M36" s="45" t="b">
        <v>0</v>
      </c>
      <c r="N36" s="45" t="b">
        <v>0</v>
      </c>
      <c r="O36" s="45" t="b">
        <v>0</v>
      </c>
      <c r="P36" s="45" t="b">
        <v>0</v>
      </c>
      <c r="Q36" s="45" t="b">
        <v>0</v>
      </c>
      <c r="R36" s="45" t="b">
        <v>0</v>
      </c>
      <c r="T36" s="347" t="s">
        <v>103</v>
      </c>
      <c r="U36" s="348">
        <f t="shared" si="1"/>
        <v>0</v>
      </c>
      <c r="V36" s="349" t="str">
        <f t="shared" si="2"/>
        <v/>
      </c>
      <c r="W36" s="348" t="str">
        <f>LOOKUP($M36,$L$43:$L$45:$M$43:$M$45)</f>
        <v/>
      </c>
      <c r="X36" s="348" t="str">
        <f>LOOKUP($N36,$L$43:$L$45:$M$43:$M$45)</f>
        <v/>
      </c>
      <c r="Y36" s="348" t="str">
        <f>LOOKUP($O36,$L$43:$L$45:$M$43:$M$45)</f>
        <v/>
      </c>
      <c r="Z36" s="348" t="str">
        <f>LOOKUP($P36,$L$43:$L$45:$M$43:$M$45)</f>
        <v/>
      </c>
      <c r="AA36" s="348" t="str">
        <f>LOOKUP($Q36,$L$43:$L$45:$M$43:$M$45)</f>
        <v/>
      </c>
      <c r="AB36" s="348" t="str">
        <f>LOOKUP($R36,$L$43:$L$45:$M$43:$M$45)</f>
        <v/>
      </c>
      <c r="AD36" s="350" t="str">
        <f t="array" ref="AD36">IFERROR((IF(ROWS(AD$24:AD36)&gt;COUNTA(V:V),"",INDEX(V:V,SMALL(IF(V$24:V$38&lt;&gt;"",ROW(V$24:V$38)),ROWS(AD$24:AD36))))),"")</f>
        <v/>
      </c>
      <c r="AE36" s="348"/>
      <c r="AG36" s="351" t="str">
        <f t="shared" si="3"/>
        <v xml:space="preserve">13)  </v>
      </c>
    </row>
    <row r="37" spans="2:33" x14ac:dyDescent="0.25">
      <c r="C37" s="203">
        <f t="shared" si="0"/>
        <v>14</v>
      </c>
      <c r="D37" s="206"/>
      <c r="E37" s="43"/>
      <c r="F37" s="43"/>
      <c r="G37" s="43"/>
      <c r="H37" s="43"/>
      <c r="I37" s="89"/>
      <c r="J37" s="90"/>
      <c r="L37" s="341">
        <f t="shared" si="5"/>
        <v>14</v>
      </c>
      <c r="M37" s="45" t="b">
        <v>0</v>
      </c>
      <c r="N37" s="45" t="b">
        <v>0</v>
      </c>
      <c r="O37" s="45" t="b">
        <v>0</v>
      </c>
      <c r="P37" s="45" t="b">
        <v>0</v>
      </c>
      <c r="Q37" s="45" t="b">
        <v>0</v>
      </c>
      <c r="R37" s="45" t="b">
        <v>0</v>
      </c>
      <c r="T37" s="347" t="s">
        <v>104</v>
      </c>
      <c r="U37" s="348">
        <f t="shared" si="1"/>
        <v>0</v>
      </c>
      <c r="V37" s="349" t="str">
        <f t="shared" si="2"/>
        <v/>
      </c>
      <c r="W37" s="348" t="str">
        <f>LOOKUP($M37,$L$43:$L$45:$M$43:$M$45)</f>
        <v/>
      </c>
      <c r="X37" s="348" t="str">
        <f>LOOKUP($N37,$L$43:$L$45:$M$43:$M$45)</f>
        <v/>
      </c>
      <c r="Y37" s="348" t="str">
        <f>LOOKUP($O37,$L$43:$L$45:$M$43:$M$45)</f>
        <v/>
      </c>
      <c r="Z37" s="348" t="str">
        <f>LOOKUP($P37,$L$43:$L$45:$M$43:$M$45)</f>
        <v/>
      </c>
      <c r="AA37" s="348" t="str">
        <f>LOOKUP($Q37,$L$43:$L$45:$M$43:$M$45)</f>
        <v/>
      </c>
      <c r="AB37" s="348" t="str">
        <f>LOOKUP($R37,$L$43:$L$45:$M$43:$M$45)</f>
        <v/>
      </c>
      <c r="AD37" s="350" t="str">
        <f t="array" ref="AD37">IFERROR((IF(ROWS(AD$24:AD37)&gt;COUNTA(V:V),"",INDEX(V:V,SMALL(IF(V$24:V$38&lt;&gt;"",ROW(V$24:V$38)),ROWS(AD$24:AD37))))),"")</f>
        <v/>
      </c>
      <c r="AE37" s="348"/>
      <c r="AG37" s="351" t="str">
        <f t="shared" si="3"/>
        <v xml:space="preserve">14)  </v>
      </c>
    </row>
    <row r="38" spans="2:33" x14ac:dyDescent="0.25">
      <c r="C38" s="203">
        <f t="shared" si="0"/>
        <v>15</v>
      </c>
      <c r="D38" s="206"/>
      <c r="E38" s="43"/>
      <c r="F38" s="43"/>
      <c r="G38" s="43"/>
      <c r="H38" s="43"/>
      <c r="I38" s="89"/>
      <c r="J38" s="90"/>
      <c r="L38" s="341">
        <f t="shared" si="5"/>
        <v>15</v>
      </c>
      <c r="M38" s="45" t="b">
        <v>0</v>
      </c>
      <c r="N38" s="45" t="b">
        <v>0</v>
      </c>
      <c r="O38" s="45" t="b">
        <v>0</v>
      </c>
      <c r="P38" s="45" t="b">
        <v>0</v>
      </c>
      <c r="Q38" s="45" t="b">
        <v>0</v>
      </c>
      <c r="R38" s="45" t="b">
        <v>0</v>
      </c>
      <c r="T38" s="347" t="s">
        <v>105</v>
      </c>
      <c r="U38" s="348">
        <f t="shared" si="1"/>
        <v>0</v>
      </c>
      <c r="V38" s="349" t="str">
        <f t="shared" si="2"/>
        <v/>
      </c>
      <c r="W38" s="348" t="str">
        <f>LOOKUP($M38,$L$43:$L$45:$M$43:$M$45)</f>
        <v/>
      </c>
      <c r="X38" s="348" t="str">
        <f>LOOKUP($N38,$L$43:$L$45:$M$43:$M$45)</f>
        <v/>
      </c>
      <c r="Y38" s="348" t="str">
        <f>LOOKUP($O38,$L$43:$L$45:$M$43:$M$45)</f>
        <v/>
      </c>
      <c r="Z38" s="348" t="str">
        <f>LOOKUP($P38,$L$43:$L$45:$M$43:$M$45)</f>
        <v/>
      </c>
      <c r="AA38" s="348" t="str">
        <f>LOOKUP($Q38,$L$43:$L$45:$M$43:$M$45)</f>
        <v/>
      </c>
      <c r="AB38" s="348" t="str">
        <f>LOOKUP($R38,$L$43:$L$45:$M$43:$M$45)</f>
        <v/>
      </c>
      <c r="AD38" s="350" t="str">
        <f t="array" ref="AD38">IFERROR((IF(ROWS(AD$24:AD38)&gt;COUNTA(V:V),"",INDEX(V:V,SMALL(IF(V$24:V$38&lt;&gt;"",ROW(V$24:V$38)),ROWS(AD$24:AD38))))),"")</f>
        <v/>
      </c>
      <c r="AE38" s="348"/>
      <c r="AG38" s="351" t="str">
        <f t="shared" si="3"/>
        <v xml:space="preserve">15)  </v>
      </c>
    </row>
    <row r="39" spans="2:33" ht="30" customHeight="1" x14ac:dyDescent="0.25">
      <c r="D39"/>
      <c r="E39"/>
      <c r="F39"/>
      <c r="G39"/>
      <c r="H39"/>
      <c r="I39"/>
      <c r="AG39" s="601" t="s">
        <v>165</v>
      </c>
    </row>
    <row r="40" spans="2:33" ht="30" customHeight="1" x14ac:dyDescent="0.25">
      <c r="D40" s="201"/>
      <c r="F40"/>
      <c r="G40"/>
      <c r="H40"/>
      <c r="I40"/>
    </row>
    <row r="41" spans="2:33" ht="112.5" customHeight="1" x14ac:dyDescent="0.25">
      <c r="D41"/>
      <c r="E41"/>
      <c r="F41"/>
      <c r="G41"/>
      <c r="H41"/>
      <c r="I41"/>
      <c r="N41" s="44"/>
      <c r="O41" s="44"/>
      <c r="P41" s="44"/>
      <c r="Q41" s="44"/>
      <c r="R41" s="44"/>
    </row>
    <row r="42" spans="2:33" x14ac:dyDescent="0.25">
      <c r="D42"/>
      <c r="E42"/>
      <c r="F42"/>
      <c r="G42"/>
      <c r="H42"/>
      <c r="I42"/>
      <c r="N42" s="352"/>
      <c r="O42" s="352"/>
      <c r="P42" s="352"/>
      <c r="Q42" s="352"/>
      <c r="R42" s="352"/>
    </row>
    <row r="43" spans="2:33" ht="15" hidden="1" customHeight="1" x14ac:dyDescent="0.25">
      <c r="D43"/>
      <c r="E43"/>
      <c r="F43"/>
      <c r="G43"/>
      <c r="H43"/>
      <c r="I43"/>
      <c r="L43" s="341">
        <v>0</v>
      </c>
      <c r="M43" s="352" t="s">
        <v>20</v>
      </c>
      <c r="N43" s="352"/>
      <c r="O43" s="352"/>
      <c r="P43" s="352"/>
      <c r="Q43" s="352"/>
      <c r="R43" s="352"/>
    </row>
    <row r="44" spans="2:33" ht="15.75" hidden="1" customHeight="1" x14ac:dyDescent="0.25">
      <c r="E44" s="618" t="str">
        <f>$W$22</f>
        <v>Relevancia frente a las actividades REDD+</v>
      </c>
      <c r="F44" s="619"/>
      <c r="G44" s="619"/>
      <c r="H44" s="619"/>
      <c r="I44" s="620"/>
      <c r="J44" s="621" t="str">
        <f>$AB$23</f>
        <v>Condiciones favorables para las medidas REDD+</v>
      </c>
      <c r="L44" s="341" t="b">
        <v>0</v>
      </c>
      <c r="M44" s="353" t="s">
        <v>20</v>
      </c>
    </row>
    <row r="45" spans="2:33" ht="48" hidden="1" customHeight="1" x14ac:dyDescent="0.25">
      <c r="C45" s="610"/>
      <c r="D45" s="611"/>
      <c r="E45" s="305" t="str">
        <f>$W$23</f>
        <v>Reducción de las emisiones debidas a la deforestación</v>
      </c>
      <c r="F45" s="305" t="str">
        <f>$X$23</f>
        <v>Reducción de las emisiones debidas a la degradación de los bosques</v>
      </c>
      <c r="G45" s="305" t="str">
        <f>$Y$23</f>
        <v>Conservación de las reservas forestales de carbono</v>
      </c>
      <c r="H45" s="305" t="str">
        <f>$Z$23</f>
        <v>Gestión sostenible de los bosques</v>
      </c>
      <c r="I45" s="305" t="str">
        <f>$AA$23</f>
        <v>Incremento de las reservas forestales de carbono</v>
      </c>
      <c r="J45" s="622"/>
      <c r="L45" s="341" t="b">
        <v>1</v>
      </c>
      <c r="M45" s="352" t="s">
        <v>22</v>
      </c>
    </row>
    <row r="46" spans="2:33" ht="15" hidden="1" customHeight="1" x14ac:dyDescent="0.25">
      <c r="C46" s="36" t="s">
        <v>20</v>
      </c>
      <c r="D46"/>
      <c r="E46" s="36" t="s">
        <v>20</v>
      </c>
      <c r="F46" s="36" t="s">
        <v>20</v>
      </c>
      <c r="G46" s="36" t="s">
        <v>20</v>
      </c>
      <c r="H46" s="36" t="s">
        <v>20</v>
      </c>
      <c r="I46" s="36" t="s">
        <v>20</v>
      </c>
      <c r="J46" s="36" t="s">
        <v>20</v>
      </c>
      <c r="L46" s="35">
        <v>1</v>
      </c>
      <c r="M46" s="35"/>
      <c r="N46" s="35"/>
      <c r="O46" s="35"/>
      <c r="P46" s="35"/>
      <c r="Q46" s="35"/>
      <c r="R46" s="35"/>
    </row>
    <row r="47" spans="2:33" ht="15" hidden="1" customHeight="1" x14ac:dyDescent="0.25">
      <c r="B47" s="34">
        <v>0</v>
      </c>
      <c r="C47" s="28" t="s">
        <v>26</v>
      </c>
      <c r="D47" s="28"/>
      <c r="E47" s="37" t="s">
        <v>20</v>
      </c>
      <c r="F47" s="37" t="s">
        <v>20</v>
      </c>
      <c r="G47" s="37" t="s">
        <v>20</v>
      </c>
      <c r="H47" s="37" t="s">
        <v>20</v>
      </c>
      <c r="I47" s="40" t="s">
        <v>20</v>
      </c>
      <c r="J47" s="40" t="s">
        <v>20</v>
      </c>
    </row>
    <row r="48" spans="2:33" ht="15" hidden="1" customHeight="1" x14ac:dyDescent="0.25">
      <c r="B48" s="34">
        <v>1</v>
      </c>
      <c r="C48" s="11" t="s">
        <v>5</v>
      </c>
      <c r="D48" s="15"/>
      <c r="E48" s="38" t="s">
        <v>20</v>
      </c>
      <c r="F48" s="38" t="s">
        <v>20</v>
      </c>
      <c r="G48" s="38" t="s">
        <v>20</v>
      </c>
      <c r="H48" s="38" t="s">
        <v>20</v>
      </c>
      <c r="I48" s="41" t="s">
        <v>20</v>
      </c>
      <c r="J48" s="41" t="s">
        <v>20</v>
      </c>
    </row>
    <row r="49" spans="2:33" ht="15" hidden="1" customHeight="1" x14ac:dyDescent="0.25">
      <c r="B49" s="34">
        <v>2</v>
      </c>
      <c r="C49" s="13" t="s">
        <v>9</v>
      </c>
      <c r="D49" s="17"/>
      <c r="E49" s="17" t="s">
        <v>21</v>
      </c>
      <c r="F49" s="17" t="s">
        <v>22</v>
      </c>
      <c r="G49" s="17" t="s">
        <v>22</v>
      </c>
      <c r="H49" s="37" t="s">
        <v>20</v>
      </c>
      <c r="I49" s="13" t="s">
        <v>22</v>
      </c>
      <c r="J49" s="40" t="s">
        <v>20</v>
      </c>
    </row>
    <row r="50" spans="2:33" ht="15" hidden="1" customHeight="1" x14ac:dyDescent="0.25">
      <c r="B50" s="34">
        <v>3</v>
      </c>
      <c r="C50" s="13" t="s">
        <v>10</v>
      </c>
      <c r="D50" s="17"/>
      <c r="E50" s="37" t="s">
        <v>20</v>
      </c>
      <c r="F50" s="17" t="s">
        <v>22</v>
      </c>
      <c r="G50" s="17" t="s">
        <v>22</v>
      </c>
      <c r="H50" s="37" t="s">
        <v>20</v>
      </c>
      <c r="I50" s="13" t="s">
        <v>22</v>
      </c>
      <c r="J50" s="40" t="s">
        <v>20</v>
      </c>
    </row>
    <row r="51" spans="2:33" ht="15" hidden="1" customHeight="1" x14ac:dyDescent="0.25">
      <c r="B51" s="34">
        <v>4</v>
      </c>
      <c r="C51" s="13" t="s">
        <v>11</v>
      </c>
      <c r="D51" s="17"/>
      <c r="E51" s="17" t="s">
        <v>22</v>
      </c>
      <c r="F51" s="17" t="s">
        <v>21</v>
      </c>
      <c r="G51" s="17" t="s">
        <v>22</v>
      </c>
      <c r="H51" s="37" t="s">
        <v>20</v>
      </c>
      <c r="I51" s="13" t="s">
        <v>22</v>
      </c>
      <c r="J51" s="40" t="s">
        <v>20</v>
      </c>
    </row>
    <row r="52" spans="2:33" ht="15" hidden="1" customHeight="1" x14ac:dyDescent="0.25">
      <c r="B52" s="34">
        <v>5</v>
      </c>
      <c r="C52" s="13" t="s">
        <v>12</v>
      </c>
      <c r="D52" s="17"/>
      <c r="E52" s="17" t="s">
        <v>22</v>
      </c>
      <c r="F52" s="17" t="s">
        <v>21</v>
      </c>
      <c r="G52" s="17" t="s">
        <v>22</v>
      </c>
      <c r="H52" s="17" t="s">
        <v>21</v>
      </c>
      <c r="I52" s="13" t="s">
        <v>21</v>
      </c>
      <c r="J52" s="40" t="s">
        <v>20</v>
      </c>
    </row>
    <row r="53" spans="2:33" ht="15" hidden="1" customHeight="1" x14ac:dyDescent="0.25">
      <c r="B53" s="34">
        <v>6</v>
      </c>
      <c r="C53" s="31" t="s">
        <v>6</v>
      </c>
      <c r="D53" s="29"/>
      <c r="E53" s="29" t="s">
        <v>21</v>
      </c>
      <c r="F53" s="29" t="s">
        <v>21</v>
      </c>
      <c r="G53" s="29" t="s">
        <v>21</v>
      </c>
      <c r="H53" s="29" t="s">
        <v>22</v>
      </c>
      <c r="I53" s="30" t="s">
        <v>22</v>
      </c>
      <c r="J53" s="42" t="s">
        <v>20</v>
      </c>
    </row>
    <row r="54" spans="2:33" s="32" customFormat="1" ht="15" hidden="1" customHeight="1" x14ac:dyDescent="0.25">
      <c r="B54" s="34">
        <v>7</v>
      </c>
      <c r="C54" s="11" t="s">
        <v>7</v>
      </c>
      <c r="D54" s="15"/>
      <c r="E54" s="38" t="s">
        <v>20</v>
      </c>
      <c r="F54" s="38" t="s">
        <v>20</v>
      </c>
      <c r="G54" s="39" t="s">
        <v>20</v>
      </c>
      <c r="H54" s="39" t="s">
        <v>20</v>
      </c>
      <c r="I54" s="42" t="s">
        <v>20</v>
      </c>
      <c r="J54" s="42" t="s">
        <v>20</v>
      </c>
      <c r="L54" s="354"/>
      <c r="M54" s="355"/>
      <c r="N54" s="355"/>
      <c r="O54" s="355"/>
      <c r="P54" s="355"/>
      <c r="Q54" s="355"/>
      <c r="R54" s="355"/>
      <c r="S54" s="355"/>
      <c r="T54" s="355"/>
      <c r="U54" s="355"/>
      <c r="V54" s="355"/>
      <c r="W54" s="355"/>
      <c r="X54" s="355"/>
      <c r="Y54" s="355"/>
      <c r="Z54" s="355"/>
      <c r="AA54" s="355"/>
      <c r="AB54" s="355"/>
      <c r="AC54" s="355"/>
      <c r="AD54" s="355"/>
      <c r="AE54" s="355"/>
      <c r="AF54" s="355"/>
      <c r="AG54" s="356"/>
    </row>
    <row r="55" spans="2:33" ht="15" hidden="1" customHeight="1" x14ac:dyDescent="0.25">
      <c r="B55" s="34">
        <v>8</v>
      </c>
      <c r="C55" s="13" t="s">
        <v>13</v>
      </c>
      <c r="D55" s="17"/>
      <c r="E55" s="37" t="s">
        <v>20</v>
      </c>
      <c r="F55" s="17" t="s">
        <v>21</v>
      </c>
      <c r="G55" s="37" t="s">
        <v>20</v>
      </c>
      <c r="H55" s="17" t="s">
        <v>21</v>
      </c>
      <c r="I55" s="40" t="s">
        <v>20</v>
      </c>
      <c r="J55" s="40" t="s">
        <v>20</v>
      </c>
    </row>
    <row r="56" spans="2:33" ht="15" hidden="1" customHeight="1" x14ac:dyDescent="0.25">
      <c r="B56" s="34">
        <v>9</v>
      </c>
      <c r="C56" s="13" t="s">
        <v>14</v>
      </c>
      <c r="D56" s="17"/>
      <c r="E56" s="37" t="s">
        <v>20</v>
      </c>
      <c r="F56" s="17" t="s">
        <v>21</v>
      </c>
      <c r="G56" s="37" t="s">
        <v>20</v>
      </c>
      <c r="H56" s="17" t="s">
        <v>21</v>
      </c>
      <c r="I56" s="40" t="s">
        <v>20</v>
      </c>
      <c r="J56" s="40" t="s">
        <v>20</v>
      </c>
    </row>
    <row r="57" spans="2:33" ht="15" hidden="1" customHeight="1" x14ac:dyDescent="0.25">
      <c r="B57" s="34">
        <v>10</v>
      </c>
      <c r="C57" s="13" t="s">
        <v>15</v>
      </c>
      <c r="D57" s="17"/>
      <c r="E57" s="37" t="s">
        <v>20</v>
      </c>
      <c r="F57" s="17" t="s">
        <v>21</v>
      </c>
      <c r="G57" s="37" t="s">
        <v>20</v>
      </c>
      <c r="H57" s="17" t="s">
        <v>22</v>
      </c>
      <c r="I57" s="40" t="s">
        <v>20</v>
      </c>
      <c r="J57" s="40" t="s">
        <v>20</v>
      </c>
    </row>
    <row r="58" spans="2:33" ht="15" hidden="1" customHeight="1" x14ac:dyDescent="0.25">
      <c r="B58" s="34">
        <v>11</v>
      </c>
      <c r="C58" s="11" t="s">
        <v>8</v>
      </c>
      <c r="D58" s="15"/>
      <c r="E58" s="38" t="s">
        <v>20</v>
      </c>
      <c r="F58" s="38" t="s">
        <v>20</v>
      </c>
      <c r="G58" s="39" t="s">
        <v>20</v>
      </c>
      <c r="H58" s="39" t="s">
        <v>20</v>
      </c>
      <c r="I58" s="42" t="s">
        <v>20</v>
      </c>
      <c r="J58" s="42" t="s">
        <v>20</v>
      </c>
    </row>
    <row r="59" spans="2:33" ht="15" hidden="1" customHeight="1" x14ac:dyDescent="0.25">
      <c r="B59" s="34">
        <v>12</v>
      </c>
      <c r="C59" s="13" t="s">
        <v>16</v>
      </c>
      <c r="D59" s="17"/>
      <c r="E59" s="17" t="s">
        <v>22</v>
      </c>
      <c r="F59" s="17" t="s">
        <v>22</v>
      </c>
      <c r="G59" s="37" t="s">
        <v>20</v>
      </c>
      <c r="H59" s="17" t="s">
        <v>22</v>
      </c>
      <c r="I59" s="13" t="s">
        <v>21</v>
      </c>
      <c r="J59" s="40" t="s">
        <v>20</v>
      </c>
    </row>
    <row r="60" spans="2:33" ht="15" hidden="1" customHeight="1" x14ac:dyDescent="0.25">
      <c r="B60" s="34">
        <v>13</v>
      </c>
      <c r="C60" s="13" t="s">
        <v>17</v>
      </c>
      <c r="D60" s="17"/>
      <c r="E60" s="37" t="s">
        <v>20</v>
      </c>
      <c r="F60" s="37" t="s">
        <v>20</v>
      </c>
      <c r="G60" s="37" t="s">
        <v>20</v>
      </c>
      <c r="H60" s="37" t="s">
        <v>20</v>
      </c>
      <c r="I60" s="13" t="s">
        <v>21</v>
      </c>
      <c r="J60" s="40" t="s">
        <v>20</v>
      </c>
    </row>
    <row r="61" spans="2:33" ht="15" hidden="1" customHeight="1" x14ac:dyDescent="0.25">
      <c r="B61" s="34">
        <v>14</v>
      </c>
      <c r="C61" s="13" t="s">
        <v>18</v>
      </c>
      <c r="D61" s="17"/>
      <c r="E61" s="37" t="s">
        <v>20</v>
      </c>
      <c r="F61" s="17" t="s">
        <v>22</v>
      </c>
      <c r="G61" s="37" t="s">
        <v>20</v>
      </c>
      <c r="H61" s="37" t="s">
        <v>20</v>
      </c>
      <c r="I61" s="13" t="s">
        <v>22</v>
      </c>
      <c r="J61" s="40" t="s">
        <v>20</v>
      </c>
    </row>
    <row r="62" spans="2:33" ht="15" hidden="1" customHeight="1" x14ac:dyDescent="0.25">
      <c r="B62" s="34">
        <v>15</v>
      </c>
      <c r="C62" s="13" t="s">
        <v>19</v>
      </c>
      <c r="D62" s="17"/>
      <c r="E62" s="17" t="s">
        <v>21</v>
      </c>
      <c r="F62" s="17" t="s">
        <v>21</v>
      </c>
      <c r="G62" s="17" t="s">
        <v>22</v>
      </c>
      <c r="H62" s="17" t="s">
        <v>21</v>
      </c>
      <c r="I62" s="13" t="s">
        <v>22</v>
      </c>
      <c r="J62" s="40" t="s">
        <v>20</v>
      </c>
    </row>
    <row r="63" spans="2:33" ht="15" hidden="1" customHeight="1" x14ac:dyDescent="0.25">
      <c r="B63" s="34">
        <v>16</v>
      </c>
      <c r="C63" s="13" t="s">
        <v>23</v>
      </c>
      <c r="D63" s="17"/>
      <c r="E63" s="37" t="s">
        <v>20</v>
      </c>
      <c r="F63" s="37" t="s">
        <v>20</v>
      </c>
      <c r="G63" s="37" t="s">
        <v>20</v>
      </c>
      <c r="H63" s="37" t="s">
        <v>20</v>
      </c>
      <c r="I63" s="40" t="s">
        <v>20</v>
      </c>
      <c r="J63" s="13" t="s">
        <v>21</v>
      </c>
    </row>
    <row r="64" spans="2:33" ht="15" hidden="1" customHeight="1" x14ac:dyDescent="0.25">
      <c r="B64" s="34">
        <v>17</v>
      </c>
      <c r="C64" s="13" t="s">
        <v>24</v>
      </c>
      <c r="D64" s="17"/>
      <c r="E64" s="37" t="s">
        <v>20</v>
      </c>
      <c r="F64" s="37" t="s">
        <v>20</v>
      </c>
      <c r="G64" s="37" t="s">
        <v>20</v>
      </c>
      <c r="H64" s="37" t="s">
        <v>20</v>
      </c>
      <c r="I64" s="40" t="s">
        <v>20</v>
      </c>
      <c r="J64" s="13" t="s">
        <v>21</v>
      </c>
    </row>
    <row r="65" spans="2:10" ht="15" hidden="1" customHeight="1" x14ac:dyDescent="0.25">
      <c r="B65" s="34">
        <v>18</v>
      </c>
      <c r="C65" s="12"/>
      <c r="D65" s="15"/>
      <c r="E65" s="15"/>
      <c r="F65" s="15"/>
      <c r="G65" s="15"/>
      <c r="H65" s="15"/>
      <c r="I65" s="15"/>
      <c r="J65" s="12"/>
    </row>
    <row r="66" spans="2:10" ht="15" hidden="1" customHeight="1" x14ac:dyDescent="0.25"/>
  </sheetData>
  <sheetProtection algorithmName="SHA-512" hashValue="ryjS00RU66D1Do3v83XNUFHFS/CTX/oXxGvd0quEDYmT0snoxEdW77g7gs78rxFA98xJM4GDRcabDZ/o14/Jfw==" saltValue="+yWGBmA+QoOHpH0YRFb1gg==" spinCount="100000" sheet="1" objects="1" scenarios="1"/>
  <customSheetViews>
    <customSheetView guid="{C4C3192A-9920-49E5-94B5-454F08D391BF}" showGridLines="0" showRowCol="0" fitToPage="1" printArea="1" hiddenRows="1" hiddenColumns="1">
      <selection activeCell="C3" sqref="C3:J3"/>
      <pageMargins left="0.7" right="0.7" top="0.75" bottom="0.75" header="0.3" footer="0.3"/>
      <pageSetup paperSize="9" orientation="portrait" r:id="rId1"/>
    </customSheetView>
    <customSheetView guid="{565C0F64-F4BA-4FBC-9547-A8DF7B5A2EFF}" showGridLines="0" showRowCol="0" fitToPage="1" printArea="1" hiddenRows="1" hiddenColumns="1">
      <selection activeCell="C3" sqref="C3:J3"/>
      <pageMargins left="0.7" right="0.7" top="0.75" bottom="0.75" header="0.3" footer="0.3"/>
      <pageSetup paperSize="9" orientation="portrait" r:id="rId2"/>
    </customSheetView>
    <customSheetView guid="{14B7E1D9-F05B-44BE-A36D-1131D48DE55A}" showGridLines="0" showRowCol="0" fitToPage="1" printArea="1" hiddenRows="1" hiddenColumns="1">
      <selection activeCell="C3" sqref="C3:J3"/>
      <pageMargins left="0.7" right="0.7" top="0.75" bottom="0.75" header="0.3" footer="0.3"/>
      <pageSetup paperSize="9" orientation="portrait" r:id="rId3"/>
    </customSheetView>
    <customSheetView guid="{5C446074-E11E-4485-BA91-433CA3BA4995}" showGridLines="0" showRowCol="0" fitToPage="1" printArea="1" hiddenRows="1" hiddenColumns="1">
      <selection activeCell="C3" sqref="C3:J3"/>
      <pageMargins left="0.7" right="0.7" top="0.75" bottom="0.75" header="0.3" footer="0.3"/>
      <pageSetup paperSize="9" orientation="portrait" r:id="rId4"/>
    </customSheetView>
    <customSheetView guid="{7F73AAA6-ACFF-46F7-ACED-1A539712A986}" showGridLines="0" showRowCol="0" fitToPage="1" printArea="1" hiddenRows="1" hiddenColumns="1">
      <selection activeCell="C3" sqref="C3:J3"/>
      <pageMargins left="0.7" right="0.7" top="0.75" bottom="0.75" header="0.3" footer="0.3"/>
      <pageSetup paperSize="9" orientation="portrait" r:id="rId5"/>
    </customSheetView>
    <customSheetView guid="{2D881BC0-D8D0-4107-9850-1E783069C556}" showGridLines="0" showRowCol="0" fitToPage="1" printArea="1" hiddenRows="1" hiddenColumns="1">
      <selection activeCell="C3" sqref="C3:J3"/>
      <pageMargins left="0.7" right="0.7" top="0.75" bottom="0.75" header="0.3" footer="0.3"/>
      <pageSetup paperSize="9" orientation="portrait" r:id="rId6"/>
    </customSheetView>
    <customSheetView guid="{F3D952D1-9DBF-4F3D-9E14-469C4AA258E1}" showGridLines="0" showRowCol="0" fitToPage="1" printArea="1" hiddenRows="1" hiddenColumns="1">
      <selection activeCell="C3" sqref="C3:J3"/>
      <pageMargins left="0.7" right="0.7" top="0.75" bottom="0.75" header="0.3" footer="0.3"/>
      <pageSetup paperSize="9" orientation="portrait" r:id="rId7"/>
    </customSheetView>
    <customSheetView guid="{75491233-9507-4EFC-A26E-AFD0CFFFCCCF}" showGridLines="0" showRowCol="0" fitToPage="1" printArea="1" hiddenRows="1" hiddenColumns="1">
      <selection activeCell="C3" sqref="C3:J3"/>
      <pageMargins left="0.7" right="0.7" top="0.75" bottom="0.75" header="0.3" footer="0.3"/>
      <pageSetup paperSize="9" orientation="portrait" r:id="rId8"/>
    </customSheetView>
    <customSheetView guid="{7120350E-2AAD-4BA0-9512-C8C1B63F3C29}" showGridLines="0" showRowCol="0" fitToPage="1" printArea="1" hiddenRows="1" hiddenColumns="1">
      <selection activeCell="C3" sqref="C3:J3"/>
      <pageMargins left="0.7" right="0.7" top="0.75" bottom="0.75" header="0.3" footer="0.3"/>
      <pageSetup paperSize="9" orientation="portrait" r:id="rId9"/>
    </customSheetView>
    <customSheetView guid="{AEAF0160-A16F-4E8E-8794-9EAE35B78BBB}" showGridLines="0" showRowCol="0" fitToPage="1" printArea="1" hiddenRows="1" hiddenColumns="1">
      <selection activeCell="C3" sqref="C3:J3"/>
      <pageMargins left="0.7" right="0.7" top="0.75" bottom="0.75" header="0.3" footer="0.3"/>
      <pageSetup paperSize="9" orientation="portrait" r:id="rId10"/>
    </customSheetView>
    <customSheetView guid="{0398F8AF-BB01-4F41-911B-6BEB5C23013B}" showGridLines="0" showRowCol="0" fitToPage="1" printArea="1" hiddenRows="1" hiddenColumns="1">
      <selection activeCell="C3" sqref="C3:J3"/>
      <pageMargins left="0.7" right="0.7" top="0.75" bottom="0.75" header="0.3" footer="0.3"/>
      <pageSetup paperSize="9" orientation="portrait" r:id="rId11"/>
    </customSheetView>
    <customSheetView guid="{AFAAF24B-41FA-469A-856B-F916DB51D4C2}" showGridLines="0" showRowCol="0" fitToPage="1" printArea="1" hiddenRows="1" hiddenColumns="1">
      <selection activeCell="C3" sqref="C3:J3"/>
      <pageMargins left="0.7" right="0.7" top="0.75" bottom="0.75" header="0.3" footer="0.3"/>
      <pageSetup paperSize="9" orientation="portrait" r:id="rId12"/>
    </customSheetView>
    <customSheetView guid="{B968A94D-A4FB-4C1A-A9A2-04B42F46DC3F}" showGridLines="0" showRowCol="0" fitToPage="1" printArea="1" hiddenRows="1" hiddenColumns="1">
      <selection activeCell="C3" sqref="C3:J3"/>
      <pageMargins left="0.7" right="0.7" top="0.75" bottom="0.75" header="0.3" footer="0.3"/>
      <pageSetup paperSize="9" orientation="portrait" r:id="rId13"/>
    </customSheetView>
    <customSheetView guid="{A3B878C9-DF82-401D-A77D-F7EF64906AFE}" showGridLines="0" showRowCol="0" fitToPage="1" printArea="1" hiddenRows="1" hiddenColumns="1">
      <selection activeCell="C3" sqref="C3:J3"/>
      <pageMargins left="0.7" right="0.7" top="0.75" bottom="0.75" header="0.3" footer="0.3"/>
      <pageSetup paperSize="9" orientation="portrait" r:id="rId14"/>
    </customSheetView>
    <customSheetView guid="{BCFE97EC-F949-4576-ACBE-551B1DAF3C91}" showGridLines="0" showRowCol="0" fitToPage="1" printArea="1" hiddenRows="1" hiddenColumns="1">
      <selection activeCell="C3" sqref="C3:J3"/>
      <pageMargins left="0.7" right="0.7" top="0.75" bottom="0.75" header="0.3" footer="0.3"/>
      <pageSetup paperSize="9" orientation="portrait" r:id="rId15"/>
    </customSheetView>
    <customSheetView guid="{9297575B-FD39-4E98-918C-2EBB68924E97}" showGridLines="0" showRowCol="0" fitToPage="1" printArea="1" hiddenRows="1" hiddenColumns="1">
      <selection activeCell="C3" sqref="C3:J3"/>
      <pageMargins left="0.7" right="0.7" top="0.75" bottom="0.75" header="0.3" footer="0.3"/>
      <pageSetup paperSize="9" orientation="portrait" r:id="rId16"/>
    </customSheetView>
    <customSheetView guid="{D787939E-5F01-4F8F-8C48-7DC8E5F22DE5}" showGridLines="0" showRowCol="0" fitToPage="1" printArea="1" hiddenRows="1" hiddenColumns="1">
      <selection activeCell="C3" sqref="C3:J3"/>
      <pageMargins left="0.7" right="0.7" top="0.75" bottom="0.75" header="0.3" footer="0.3"/>
      <pageSetup paperSize="9" orientation="portrait" r:id="rId17"/>
    </customSheetView>
    <customSheetView guid="{AB0B9CFE-DCC2-486B-9AE7-3C737113C1FB}" showGridLines="0" showRowCol="0" fitToPage="1" printArea="1" hiddenRows="1" hiddenColumns="1">
      <selection activeCell="C3" sqref="C3:J3"/>
      <pageMargins left="0.7" right="0.7" top="0.75" bottom="0.75" header="0.3" footer="0.3"/>
      <pageSetup paperSize="9" orientation="portrait" r:id="rId18"/>
    </customSheetView>
    <customSheetView guid="{C81FC029-D9D0-4B23-8994-EFF13144DDC6}" showGridLines="0" showRowCol="0" fitToPage="1" printArea="1" hiddenRows="1" hiddenColumns="1">
      <selection activeCell="C3" sqref="C3:J3"/>
      <pageMargins left="0.7" right="0.7" top="0.75" bottom="0.75" header="0.3" footer="0.3"/>
      <pageSetup paperSize="9" orientation="portrait" r:id="rId19"/>
    </customSheetView>
    <customSheetView guid="{83923105-D3EF-4935-AFC9-6FBD0874636C}" showGridLines="0" showRowCol="0" fitToPage="1" printArea="1" hiddenRows="1" hiddenColumns="1">
      <selection activeCell="C3" sqref="C3:J3"/>
      <pageMargins left="0.7" right="0.7" top="0.75" bottom="0.75" header="0.3" footer="0.3"/>
      <pageSetup paperSize="9" orientation="portrait" r:id="rId20"/>
    </customSheetView>
    <customSheetView guid="{F18B5B93-8D1C-46BF-A46F-39AC34039376}" showGridLines="0" showRowCol="0" fitToPage="1" printArea="1" hiddenRows="1" hiddenColumns="1">
      <selection activeCell="C3" sqref="C3:J3"/>
      <pageMargins left="0.7" right="0.7" top="0.75" bottom="0.75" header="0.3" footer="0.3"/>
      <pageSetup paperSize="9" orientation="portrait" r:id="rId21"/>
    </customSheetView>
    <customSheetView guid="{7CBE2DA3-08E4-4F49-B633-91ACF566CC50}" showGridLines="0" showRowCol="0" fitToPage="1" printArea="1" hiddenRows="1" hiddenColumns="1">
      <selection activeCell="C3" sqref="C3:J3"/>
      <pageMargins left="0.7" right="0.7" top="0.75" bottom="0.75" header="0.3" footer="0.3"/>
      <pageSetup paperSize="9" orientation="portrait" r:id="rId22"/>
    </customSheetView>
    <customSheetView guid="{127CF244-40F7-4382-B5F4-6FE7DC055927}" showGridLines="0" showRowCol="0" fitToPage="1" printArea="1" hiddenRows="1" hiddenColumns="1">
      <selection activeCell="C3" sqref="C3:J3"/>
      <pageMargins left="0.7" right="0.7" top="0.75" bottom="0.75" header="0.3" footer="0.3"/>
      <pageSetup paperSize="9" orientation="portrait" r:id="rId23"/>
    </customSheetView>
    <customSheetView guid="{E5934065-3B24-4BDA-9F1A-CE354801B9A9}" showGridLines="0" showRowCol="0" fitToPage="1" printArea="1" hiddenRows="1" hiddenColumns="1">
      <selection activeCell="C3" sqref="C3:J3"/>
      <pageMargins left="0.7" right="0.7" top="0.75" bottom="0.75" header="0.3" footer="0.3"/>
      <pageSetup paperSize="9" orientation="portrait" r:id="rId24"/>
    </customSheetView>
    <customSheetView guid="{1730E845-78B9-4800-8016-B034C4011192}" showGridLines="0" showRowCol="0" fitToPage="1" printArea="1" hiddenRows="1" hiddenColumns="1">
      <selection activeCell="C3" sqref="C3:J3"/>
      <pageMargins left="0.7" right="0.7" top="0.75" bottom="0.75" header="0.3" footer="0.3"/>
      <pageSetup paperSize="9" orientation="portrait" r:id="rId25"/>
    </customSheetView>
    <customSheetView guid="{0596A31D-1135-4C04-B235-4F7AEFBF56EB}" showGridLines="0" showRowCol="0" fitToPage="1" printArea="1" hiddenRows="1" hiddenColumns="1">
      <selection activeCell="C3" sqref="C3:J3"/>
      <pageMargins left="0.7" right="0.7" top="0.75" bottom="0.75" header="0.3" footer="0.3"/>
      <pageSetup paperSize="9" orientation="portrait" r:id="rId26"/>
    </customSheetView>
    <customSheetView guid="{58172CF4-0A99-4348-8485-AC6CB3743B28}" showGridLines="0" showRowCol="0" fitToPage="1" printArea="1" hiddenRows="1" hiddenColumns="1" topLeftCell="A12">
      <selection activeCell="C20" sqref="C20:J20"/>
      <pageMargins left="0.7" right="0.7" top="0.75" bottom="0.75" header="0.3" footer="0.3"/>
      <pageSetup paperSize="9" orientation="portrait" r:id="rId27"/>
    </customSheetView>
    <customSheetView guid="{C35CD7D2-C5FB-4E4E-BE2C-DB3B3CB5DEE1}" showGridLines="0" showRowCol="0" fitToPage="1" printArea="1" hiddenRows="1" hiddenColumns="1">
      <selection activeCell="C3" sqref="C3:J3"/>
      <pageMargins left="0.7" right="0.7" top="0.75" bottom="0.75" header="0.3" footer="0.3"/>
      <pageSetup paperSize="9" orientation="portrait" r:id="rId28"/>
    </customSheetView>
    <customSheetView guid="{FCC6B465-B403-4A38-833A-8F01BFC1F83D}" showGridLines="0" showRowCol="0" fitToPage="1" printArea="1" hiddenRows="1" hiddenColumns="1">
      <selection activeCell="C3" sqref="C3:J3"/>
      <pageMargins left="0.7" right="0.7" top="0.75" bottom="0.75" header="0.3" footer="0.3"/>
      <pageSetup paperSize="9" orientation="portrait" r:id="rId29"/>
    </customSheetView>
    <customSheetView guid="{CBD23793-6C36-4ECF-99D3-B6DB83BA0330}" showGridLines="0" showRowCol="0" fitToPage="1" printArea="1" hiddenRows="1" hiddenColumns="1">
      <selection activeCell="C3" sqref="C3:J3"/>
      <pageMargins left="0.7" right="0.7" top="0.75" bottom="0.75" header="0.3" footer="0.3"/>
      <pageSetup paperSize="9" orientation="portrait" r:id="rId30"/>
    </customSheetView>
    <customSheetView guid="{8C7AA061-2774-4648-9080-649D8E7084B6}" showGridLines="0" showRowCol="0" fitToPage="1" printArea="1" hiddenRows="1" hiddenColumns="1">
      <selection activeCell="C3" sqref="C3:J3"/>
      <pageMargins left="0.7" right="0.7" top="0.75" bottom="0.75" header="0.3" footer="0.3"/>
      <pageSetup paperSize="9" orientation="portrait" r:id="rId31"/>
    </customSheetView>
    <customSheetView guid="{E1E93C14-89C0-47E9-80E7-72B4C8D846A8}" showGridLines="0" showRowCol="0" fitToPage="1" printArea="1" hiddenRows="1" hiddenColumns="1">
      <selection activeCell="C3" sqref="C3:J3"/>
      <pageMargins left="0.7" right="0.7" top="0.75" bottom="0.75" header="0.3" footer="0.3"/>
      <pageSetup paperSize="9" orientation="portrait" r:id="rId32"/>
    </customSheetView>
    <customSheetView guid="{C35FE66B-7525-44A0-AF95-74B09883E972}" showGridLines="0" showRowCol="0" fitToPage="1" printArea="1" hiddenRows="1" hiddenColumns="1">
      <selection activeCell="C3" sqref="C3:J3"/>
      <pageMargins left="0.7" right="0.7" top="0.75" bottom="0.75" header="0.3" footer="0.3"/>
      <pageSetup paperSize="9" orientation="portrait" r:id="rId33"/>
    </customSheetView>
    <customSheetView guid="{14701618-057F-44B9-A80D-6571C2675A43}" showGridLines="0" showRowCol="0" fitToPage="1" printArea="1" hiddenRows="1" hiddenColumns="1">
      <selection activeCell="C3" sqref="C3:J3"/>
      <pageMargins left="0.7" right="0.7" top="0.75" bottom="0.75" header="0.3" footer="0.3"/>
      <pageSetup paperSize="9" orientation="portrait" r:id="rId34"/>
    </customSheetView>
    <customSheetView guid="{B1713CB1-717E-4290-A550-B5C8687D1DCD}" showGridLines="0" showRowCol="0" fitToPage="1" printArea="1" hiddenRows="1" hiddenColumns="1">
      <selection activeCell="C3" sqref="C3:J3"/>
      <pageMargins left="0.7" right="0.7" top="0.75" bottom="0.75" header="0.3" footer="0.3"/>
      <pageSetup paperSize="9" orientation="portrait" r:id="rId35"/>
    </customSheetView>
    <customSheetView guid="{193C6D79-1DD6-46B2-B287-29B305333ABD}" showGridLines="0" showRowCol="0" fitToPage="1" printArea="1" hiddenRows="1" hiddenColumns="1">
      <selection activeCell="C3" sqref="C3:J3"/>
      <pageMargins left="0.7" right="0.7" top="0.75" bottom="0.75" header="0.3" footer="0.3"/>
      <pageSetup paperSize="9" orientation="portrait" r:id="rId36"/>
    </customSheetView>
    <customSheetView guid="{3DF84044-4F18-4693-9BC0-6F1E3BB79687}" showGridLines="0" showRowCol="0" fitToPage="1" printArea="1" hiddenRows="1" hiddenColumns="1">
      <selection activeCell="C3" sqref="C3:J3"/>
      <pageMargins left="0.7" right="0.7" top="0.75" bottom="0.75" header="0.3" footer="0.3"/>
      <pageSetup paperSize="9" orientation="portrait" r:id="rId37"/>
    </customSheetView>
    <customSheetView guid="{3783CD60-BBDD-4DC9-8238-7D85CC9CCE38}" showGridLines="0" showRowCol="0" fitToPage="1" printArea="1" hiddenRows="1" hiddenColumns="1">
      <selection activeCell="C3" sqref="C3:J3"/>
      <pageMargins left="0.7" right="0.7" top="0.75" bottom="0.75" header="0.3" footer="0.3"/>
      <pageSetup paperSize="9" orientation="portrait" r:id="rId38"/>
    </customSheetView>
    <customSheetView guid="{1164E0A0-71A8-4DF7-935D-99E79791952A}" showGridLines="0" showRowCol="0" fitToPage="1" printArea="1" hiddenRows="1" hiddenColumns="1">
      <selection activeCell="C3" sqref="C3:J3"/>
      <pageMargins left="0.7" right="0.7" top="0.75" bottom="0.75" header="0.3" footer="0.3"/>
      <pageSetup paperSize="9" orientation="portrait" r:id="rId39"/>
    </customSheetView>
    <customSheetView guid="{58809AAB-6EBE-4F93-BC39-20A189034220}" showGridLines="0" showRowCol="0" fitToPage="1" printArea="1" hiddenRows="1" hiddenColumns="1">
      <selection activeCell="C3" sqref="C3:J3"/>
      <pageMargins left="0.7" right="0.7" top="0.75" bottom="0.75" header="0.3" footer="0.3"/>
      <pageSetup paperSize="9" orientation="portrait" r:id="rId40"/>
    </customSheetView>
    <customSheetView guid="{99E9AA65-9CEE-4B26-BA46-307BEC772AA0}" showGridLines="0" showRowCol="0" fitToPage="1" printArea="1" hiddenRows="1" hiddenColumns="1">
      <selection activeCell="C3" sqref="C3:J3"/>
      <pageMargins left="0.7" right="0.7" top="0.75" bottom="0.75" header="0.3" footer="0.3"/>
      <pageSetup paperSize="9" orientation="portrait" r:id="rId41"/>
    </customSheetView>
    <customSheetView guid="{44126E2B-CD5D-4F43-AA3C-BFC7C80D88FD}" showGridLines="0" showRowCol="0" fitToPage="1" printArea="1" hiddenRows="1" hiddenColumns="1">
      <selection activeCell="C3" sqref="C3:J3"/>
      <pageMargins left="0.7" right="0.7" top="0.75" bottom="0.75" header="0.3" footer="0.3"/>
      <pageSetup paperSize="9" orientation="portrait" r:id="rId42"/>
    </customSheetView>
    <customSheetView guid="{D2518DB8-B560-4A78-B692-B87A07E4F79E}" showGridLines="0" showRowCol="0" fitToPage="1" printArea="1" hiddenRows="1" hiddenColumns="1">
      <selection activeCell="C3" sqref="C3:J3"/>
      <pageMargins left="0.7" right="0.7" top="0.75" bottom="0.75" header="0.3" footer="0.3"/>
      <pageSetup paperSize="9" orientation="portrait" r:id="rId43"/>
    </customSheetView>
    <customSheetView guid="{5903D69A-5754-456F-9596-4F981E1004F3}" showGridLines="0" showRowCol="0" fitToPage="1" printArea="1" hiddenRows="1" hiddenColumns="1">
      <selection activeCell="C3" sqref="C3:J3"/>
      <pageMargins left="0.7" right="0.7" top="0.75" bottom="0.75" header="0.3" footer="0.3"/>
      <pageSetup paperSize="9" orientation="portrait" r:id="rId44"/>
    </customSheetView>
    <customSheetView guid="{C92837A6-C2DE-484E-8C7F-A006AA3E512A}" showGridLines="0" showRowCol="0" fitToPage="1" printArea="1" hiddenRows="1" hiddenColumns="1">
      <selection activeCell="C3" sqref="C3:J3"/>
      <pageMargins left="0.7" right="0.7" top="0.75" bottom="0.75" header="0.3" footer="0.3"/>
      <pageSetup paperSize="9" orientation="portrait" r:id="rId45"/>
    </customSheetView>
    <customSheetView guid="{CFA82244-C6A8-4157-813A-DCED4C197819}" showGridLines="0" showRowCol="0" fitToPage="1" printArea="1" hiddenRows="1" hiddenColumns="1">
      <selection activeCell="C3" sqref="C3:J3"/>
      <pageMargins left="0.7" right="0.7" top="0.75" bottom="0.75" header="0.3" footer="0.3"/>
      <pageSetup paperSize="9" orientation="portrait" r:id="rId46"/>
    </customSheetView>
    <customSheetView guid="{CA4A34C0-1123-4790-AF7E-BC7091ACA0A0}" showGridLines="0" showRowCol="0" fitToPage="1" printArea="1" hiddenRows="1" hiddenColumns="1">
      <selection activeCell="C3" sqref="C3:J3"/>
      <pageMargins left="0.7" right="0.7" top="0.75" bottom="0.75" header="0.3" footer="0.3"/>
      <pageSetup paperSize="9" orientation="portrait" r:id="rId47"/>
    </customSheetView>
    <customSheetView guid="{0F44F22A-7810-43A9-8241-E43689B541F4}" showGridLines="0" fitToPage="1" printArea="1" hiddenRows="1" hiddenColumns="1" topLeftCell="K1">
      <selection activeCell="L1" sqref="L1"/>
      <pageMargins left="0.7" right="0.7" top="0.75" bottom="0.75" header="0.3" footer="0.3"/>
      <pageSetup paperSize="9" orientation="portrait" r:id="rId48"/>
    </customSheetView>
    <customSheetView guid="{8F5229F8-400B-4437-A582-E9B2FF99E882}" showGridLines="0" showRowCol="0" fitToPage="1" printArea="1" hiddenRows="1" hiddenColumns="1">
      <selection activeCell="C3" sqref="C3:J3"/>
      <pageMargins left="0.7" right="0.7" top="0.75" bottom="0.75" header="0.3" footer="0.3"/>
      <pageSetup paperSize="9" orientation="portrait" r:id="rId49"/>
    </customSheetView>
    <customSheetView guid="{E0F85C5C-2180-4684-9778-FC6F760CC5FD}" showGridLines="0" showRowCol="0" fitToPage="1" printArea="1" hiddenRows="1" hiddenColumns="1">
      <selection activeCell="C3" sqref="C3:J3"/>
      <pageMargins left="0.7" right="0.7" top="0.75" bottom="0.75" header="0.3" footer="0.3"/>
      <pageSetup paperSize="9" orientation="portrait" r:id="rId50"/>
    </customSheetView>
  </customSheetViews>
  <mergeCells count="11">
    <mergeCell ref="C3:J3"/>
    <mergeCell ref="C45:D45"/>
    <mergeCell ref="W22:AB22"/>
    <mergeCell ref="C5:J5"/>
    <mergeCell ref="C7:J7"/>
    <mergeCell ref="C11:J11"/>
    <mergeCell ref="E22:I22"/>
    <mergeCell ref="E44:I44"/>
    <mergeCell ref="J44:J45"/>
    <mergeCell ref="L11:W11"/>
    <mergeCell ref="C20:J20"/>
  </mergeCells>
  <pageMargins left="0.7" right="0.7" top="0.75" bottom="0.75" header="0.3" footer="0.3"/>
  <pageSetup paperSize="9" orientation="portrait" r:id="rId51"/>
  <drawing r:id="rId52"/>
  <legacyDrawing r:id="rId53"/>
  <mc:AlternateContent xmlns:mc="http://schemas.openxmlformats.org/markup-compatibility/2006">
    <mc:Choice Requires="x14">
      <controls>
        <mc:AlternateContent xmlns:mc="http://schemas.openxmlformats.org/markup-compatibility/2006">
          <mc:Choice Requires="x14">
            <control shapeId="2348" r:id="rId54" name="Check Box 300">
              <controlPr defaultSize="0" autoFill="0" autoLine="0" autoPict="0">
                <anchor moveWithCells="1" sizeWithCells="1">
                  <from>
                    <xdr:col>4</xdr:col>
                    <xdr:colOff>342900</xdr:colOff>
                    <xdr:row>23</xdr:row>
                    <xdr:rowOff>19050</xdr:rowOff>
                  </from>
                  <to>
                    <xdr:col>4</xdr:col>
                    <xdr:colOff>647700</xdr:colOff>
                    <xdr:row>23</xdr:row>
                    <xdr:rowOff>190500</xdr:rowOff>
                  </to>
                </anchor>
              </controlPr>
            </control>
          </mc:Choice>
        </mc:AlternateContent>
        <mc:AlternateContent xmlns:mc="http://schemas.openxmlformats.org/markup-compatibility/2006">
          <mc:Choice Requires="x14">
            <control shapeId="2357" r:id="rId55" name="Check Box 309">
              <controlPr defaultSize="0" autoFill="0" autoLine="0" autoPict="0">
                <anchor moveWithCells="1" sizeWithCells="1">
                  <from>
                    <xdr:col>4</xdr:col>
                    <xdr:colOff>342900</xdr:colOff>
                    <xdr:row>24</xdr:row>
                    <xdr:rowOff>19050</xdr:rowOff>
                  </from>
                  <to>
                    <xdr:col>4</xdr:col>
                    <xdr:colOff>647700</xdr:colOff>
                    <xdr:row>24</xdr:row>
                    <xdr:rowOff>190500</xdr:rowOff>
                  </to>
                </anchor>
              </controlPr>
            </control>
          </mc:Choice>
        </mc:AlternateContent>
        <mc:AlternateContent xmlns:mc="http://schemas.openxmlformats.org/markup-compatibility/2006">
          <mc:Choice Requires="x14">
            <control shapeId="2358" r:id="rId56" name="Check Box 310">
              <controlPr defaultSize="0" autoFill="0" autoLine="0" autoPict="0">
                <anchor moveWithCells="1" sizeWithCells="1">
                  <from>
                    <xdr:col>4</xdr:col>
                    <xdr:colOff>342900</xdr:colOff>
                    <xdr:row>25</xdr:row>
                    <xdr:rowOff>19050</xdr:rowOff>
                  </from>
                  <to>
                    <xdr:col>4</xdr:col>
                    <xdr:colOff>647700</xdr:colOff>
                    <xdr:row>25</xdr:row>
                    <xdr:rowOff>190500</xdr:rowOff>
                  </to>
                </anchor>
              </controlPr>
            </control>
          </mc:Choice>
        </mc:AlternateContent>
        <mc:AlternateContent xmlns:mc="http://schemas.openxmlformats.org/markup-compatibility/2006">
          <mc:Choice Requires="x14">
            <control shapeId="2359" r:id="rId57" name="Check Box 311">
              <controlPr defaultSize="0" autoFill="0" autoLine="0" autoPict="0">
                <anchor moveWithCells="1" sizeWithCells="1">
                  <from>
                    <xdr:col>4</xdr:col>
                    <xdr:colOff>342900</xdr:colOff>
                    <xdr:row>26</xdr:row>
                    <xdr:rowOff>19050</xdr:rowOff>
                  </from>
                  <to>
                    <xdr:col>4</xdr:col>
                    <xdr:colOff>647700</xdr:colOff>
                    <xdr:row>26</xdr:row>
                    <xdr:rowOff>190500</xdr:rowOff>
                  </to>
                </anchor>
              </controlPr>
            </control>
          </mc:Choice>
        </mc:AlternateContent>
        <mc:AlternateContent xmlns:mc="http://schemas.openxmlformats.org/markup-compatibility/2006">
          <mc:Choice Requires="x14">
            <control shapeId="2360" r:id="rId58" name="Check Box 312">
              <controlPr defaultSize="0" autoFill="0" autoLine="0" autoPict="0">
                <anchor moveWithCells="1" sizeWithCells="1">
                  <from>
                    <xdr:col>4</xdr:col>
                    <xdr:colOff>342900</xdr:colOff>
                    <xdr:row>27</xdr:row>
                    <xdr:rowOff>19050</xdr:rowOff>
                  </from>
                  <to>
                    <xdr:col>4</xdr:col>
                    <xdr:colOff>647700</xdr:colOff>
                    <xdr:row>27</xdr:row>
                    <xdr:rowOff>190500</xdr:rowOff>
                  </to>
                </anchor>
              </controlPr>
            </control>
          </mc:Choice>
        </mc:AlternateContent>
        <mc:AlternateContent xmlns:mc="http://schemas.openxmlformats.org/markup-compatibility/2006">
          <mc:Choice Requires="x14">
            <control shapeId="2361" r:id="rId59" name="Check Box 313">
              <controlPr defaultSize="0" autoFill="0" autoLine="0" autoPict="0">
                <anchor moveWithCells="1" sizeWithCells="1">
                  <from>
                    <xdr:col>4</xdr:col>
                    <xdr:colOff>342900</xdr:colOff>
                    <xdr:row>28</xdr:row>
                    <xdr:rowOff>19050</xdr:rowOff>
                  </from>
                  <to>
                    <xdr:col>4</xdr:col>
                    <xdr:colOff>647700</xdr:colOff>
                    <xdr:row>28</xdr:row>
                    <xdr:rowOff>190500</xdr:rowOff>
                  </to>
                </anchor>
              </controlPr>
            </control>
          </mc:Choice>
        </mc:AlternateContent>
        <mc:AlternateContent xmlns:mc="http://schemas.openxmlformats.org/markup-compatibility/2006">
          <mc:Choice Requires="x14">
            <control shapeId="2362" r:id="rId60" name="Check Box 314">
              <controlPr defaultSize="0" autoFill="0" autoLine="0" autoPict="0">
                <anchor moveWithCells="1" sizeWithCells="1">
                  <from>
                    <xdr:col>4</xdr:col>
                    <xdr:colOff>342900</xdr:colOff>
                    <xdr:row>29</xdr:row>
                    <xdr:rowOff>19050</xdr:rowOff>
                  </from>
                  <to>
                    <xdr:col>4</xdr:col>
                    <xdr:colOff>647700</xdr:colOff>
                    <xdr:row>29</xdr:row>
                    <xdr:rowOff>190500</xdr:rowOff>
                  </to>
                </anchor>
              </controlPr>
            </control>
          </mc:Choice>
        </mc:AlternateContent>
        <mc:AlternateContent xmlns:mc="http://schemas.openxmlformats.org/markup-compatibility/2006">
          <mc:Choice Requires="x14">
            <control shapeId="2363" r:id="rId61" name="Check Box 315">
              <controlPr defaultSize="0" autoFill="0" autoLine="0" autoPict="0">
                <anchor moveWithCells="1" sizeWithCells="1">
                  <from>
                    <xdr:col>4</xdr:col>
                    <xdr:colOff>342900</xdr:colOff>
                    <xdr:row>30</xdr:row>
                    <xdr:rowOff>19050</xdr:rowOff>
                  </from>
                  <to>
                    <xdr:col>4</xdr:col>
                    <xdr:colOff>647700</xdr:colOff>
                    <xdr:row>30</xdr:row>
                    <xdr:rowOff>190500</xdr:rowOff>
                  </to>
                </anchor>
              </controlPr>
            </control>
          </mc:Choice>
        </mc:AlternateContent>
        <mc:AlternateContent xmlns:mc="http://schemas.openxmlformats.org/markup-compatibility/2006">
          <mc:Choice Requires="x14">
            <control shapeId="2364" r:id="rId62" name="Check Box 316">
              <controlPr defaultSize="0" autoFill="0" autoLine="0" autoPict="0">
                <anchor moveWithCells="1" sizeWithCells="1">
                  <from>
                    <xdr:col>4</xdr:col>
                    <xdr:colOff>342900</xdr:colOff>
                    <xdr:row>31</xdr:row>
                    <xdr:rowOff>19050</xdr:rowOff>
                  </from>
                  <to>
                    <xdr:col>4</xdr:col>
                    <xdr:colOff>647700</xdr:colOff>
                    <xdr:row>31</xdr:row>
                    <xdr:rowOff>190500</xdr:rowOff>
                  </to>
                </anchor>
              </controlPr>
            </control>
          </mc:Choice>
        </mc:AlternateContent>
        <mc:AlternateContent xmlns:mc="http://schemas.openxmlformats.org/markup-compatibility/2006">
          <mc:Choice Requires="x14">
            <control shapeId="2365" r:id="rId63" name="Check Box 317">
              <controlPr defaultSize="0" autoFill="0" autoLine="0" autoPict="0">
                <anchor moveWithCells="1" sizeWithCells="1">
                  <from>
                    <xdr:col>4</xdr:col>
                    <xdr:colOff>342900</xdr:colOff>
                    <xdr:row>32</xdr:row>
                    <xdr:rowOff>19050</xdr:rowOff>
                  </from>
                  <to>
                    <xdr:col>4</xdr:col>
                    <xdr:colOff>647700</xdr:colOff>
                    <xdr:row>32</xdr:row>
                    <xdr:rowOff>190500</xdr:rowOff>
                  </to>
                </anchor>
              </controlPr>
            </control>
          </mc:Choice>
        </mc:AlternateContent>
        <mc:AlternateContent xmlns:mc="http://schemas.openxmlformats.org/markup-compatibility/2006">
          <mc:Choice Requires="x14">
            <control shapeId="2366" r:id="rId64" name="Check Box 318">
              <controlPr defaultSize="0" autoFill="0" autoLine="0" autoPict="0">
                <anchor moveWithCells="1" sizeWithCells="1">
                  <from>
                    <xdr:col>5</xdr:col>
                    <xdr:colOff>342900</xdr:colOff>
                    <xdr:row>23</xdr:row>
                    <xdr:rowOff>19050</xdr:rowOff>
                  </from>
                  <to>
                    <xdr:col>5</xdr:col>
                    <xdr:colOff>647700</xdr:colOff>
                    <xdr:row>23</xdr:row>
                    <xdr:rowOff>190500</xdr:rowOff>
                  </to>
                </anchor>
              </controlPr>
            </control>
          </mc:Choice>
        </mc:AlternateContent>
        <mc:AlternateContent xmlns:mc="http://schemas.openxmlformats.org/markup-compatibility/2006">
          <mc:Choice Requires="x14">
            <control shapeId="2367" r:id="rId65" name="Check Box 319">
              <controlPr defaultSize="0" autoFill="0" autoLine="0" autoPict="0">
                <anchor moveWithCells="1" sizeWithCells="1">
                  <from>
                    <xdr:col>5</xdr:col>
                    <xdr:colOff>342900</xdr:colOff>
                    <xdr:row>24</xdr:row>
                    <xdr:rowOff>19050</xdr:rowOff>
                  </from>
                  <to>
                    <xdr:col>5</xdr:col>
                    <xdr:colOff>647700</xdr:colOff>
                    <xdr:row>24</xdr:row>
                    <xdr:rowOff>190500</xdr:rowOff>
                  </to>
                </anchor>
              </controlPr>
            </control>
          </mc:Choice>
        </mc:AlternateContent>
        <mc:AlternateContent xmlns:mc="http://schemas.openxmlformats.org/markup-compatibility/2006">
          <mc:Choice Requires="x14">
            <control shapeId="2368" r:id="rId66" name="Check Box 320">
              <controlPr defaultSize="0" autoFill="0" autoLine="0" autoPict="0">
                <anchor moveWithCells="1" sizeWithCells="1">
                  <from>
                    <xdr:col>5</xdr:col>
                    <xdr:colOff>342900</xdr:colOff>
                    <xdr:row>25</xdr:row>
                    <xdr:rowOff>19050</xdr:rowOff>
                  </from>
                  <to>
                    <xdr:col>5</xdr:col>
                    <xdr:colOff>647700</xdr:colOff>
                    <xdr:row>25</xdr:row>
                    <xdr:rowOff>190500</xdr:rowOff>
                  </to>
                </anchor>
              </controlPr>
            </control>
          </mc:Choice>
        </mc:AlternateContent>
        <mc:AlternateContent xmlns:mc="http://schemas.openxmlformats.org/markup-compatibility/2006">
          <mc:Choice Requires="x14">
            <control shapeId="2369" r:id="rId67" name="Check Box 321">
              <controlPr defaultSize="0" autoFill="0" autoLine="0" autoPict="0">
                <anchor moveWithCells="1" sizeWithCells="1">
                  <from>
                    <xdr:col>5</xdr:col>
                    <xdr:colOff>342900</xdr:colOff>
                    <xdr:row>26</xdr:row>
                    <xdr:rowOff>19050</xdr:rowOff>
                  </from>
                  <to>
                    <xdr:col>5</xdr:col>
                    <xdr:colOff>647700</xdr:colOff>
                    <xdr:row>26</xdr:row>
                    <xdr:rowOff>190500</xdr:rowOff>
                  </to>
                </anchor>
              </controlPr>
            </control>
          </mc:Choice>
        </mc:AlternateContent>
        <mc:AlternateContent xmlns:mc="http://schemas.openxmlformats.org/markup-compatibility/2006">
          <mc:Choice Requires="x14">
            <control shapeId="2370" r:id="rId68" name="Check Box 322">
              <controlPr defaultSize="0" autoFill="0" autoLine="0" autoPict="0">
                <anchor moveWithCells="1" sizeWithCells="1">
                  <from>
                    <xdr:col>5</xdr:col>
                    <xdr:colOff>342900</xdr:colOff>
                    <xdr:row>27</xdr:row>
                    <xdr:rowOff>19050</xdr:rowOff>
                  </from>
                  <to>
                    <xdr:col>5</xdr:col>
                    <xdr:colOff>647700</xdr:colOff>
                    <xdr:row>27</xdr:row>
                    <xdr:rowOff>190500</xdr:rowOff>
                  </to>
                </anchor>
              </controlPr>
            </control>
          </mc:Choice>
        </mc:AlternateContent>
        <mc:AlternateContent xmlns:mc="http://schemas.openxmlformats.org/markup-compatibility/2006">
          <mc:Choice Requires="x14">
            <control shapeId="2371" r:id="rId69" name="Check Box 323">
              <controlPr defaultSize="0" autoFill="0" autoLine="0" autoPict="0">
                <anchor moveWithCells="1" sizeWithCells="1">
                  <from>
                    <xdr:col>5</xdr:col>
                    <xdr:colOff>342900</xdr:colOff>
                    <xdr:row>28</xdr:row>
                    <xdr:rowOff>19050</xdr:rowOff>
                  </from>
                  <to>
                    <xdr:col>5</xdr:col>
                    <xdr:colOff>647700</xdr:colOff>
                    <xdr:row>28</xdr:row>
                    <xdr:rowOff>190500</xdr:rowOff>
                  </to>
                </anchor>
              </controlPr>
            </control>
          </mc:Choice>
        </mc:AlternateContent>
        <mc:AlternateContent xmlns:mc="http://schemas.openxmlformats.org/markup-compatibility/2006">
          <mc:Choice Requires="x14">
            <control shapeId="2372" r:id="rId70" name="Check Box 324">
              <controlPr defaultSize="0" autoFill="0" autoLine="0" autoPict="0">
                <anchor moveWithCells="1" sizeWithCells="1">
                  <from>
                    <xdr:col>5</xdr:col>
                    <xdr:colOff>342900</xdr:colOff>
                    <xdr:row>29</xdr:row>
                    <xdr:rowOff>19050</xdr:rowOff>
                  </from>
                  <to>
                    <xdr:col>5</xdr:col>
                    <xdr:colOff>647700</xdr:colOff>
                    <xdr:row>29</xdr:row>
                    <xdr:rowOff>190500</xdr:rowOff>
                  </to>
                </anchor>
              </controlPr>
            </control>
          </mc:Choice>
        </mc:AlternateContent>
        <mc:AlternateContent xmlns:mc="http://schemas.openxmlformats.org/markup-compatibility/2006">
          <mc:Choice Requires="x14">
            <control shapeId="2373" r:id="rId71" name="Check Box 325">
              <controlPr defaultSize="0" autoFill="0" autoLine="0" autoPict="0">
                <anchor moveWithCells="1" sizeWithCells="1">
                  <from>
                    <xdr:col>5</xdr:col>
                    <xdr:colOff>342900</xdr:colOff>
                    <xdr:row>30</xdr:row>
                    <xdr:rowOff>19050</xdr:rowOff>
                  </from>
                  <to>
                    <xdr:col>5</xdr:col>
                    <xdr:colOff>647700</xdr:colOff>
                    <xdr:row>30</xdr:row>
                    <xdr:rowOff>190500</xdr:rowOff>
                  </to>
                </anchor>
              </controlPr>
            </control>
          </mc:Choice>
        </mc:AlternateContent>
        <mc:AlternateContent xmlns:mc="http://schemas.openxmlformats.org/markup-compatibility/2006">
          <mc:Choice Requires="x14">
            <control shapeId="2374" r:id="rId72" name="Check Box 326">
              <controlPr defaultSize="0" autoFill="0" autoLine="0" autoPict="0">
                <anchor moveWithCells="1" sizeWithCells="1">
                  <from>
                    <xdr:col>5</xdr:col>
                    <xdr:colOff>342900</xdr:colOff>
                    <xdr:row>31</xdr:row>
                    <xdr:rowOff>19050</xdr:rowOff>
                  </from>
                  <to>
                    <xdr:col>5</xdr:col>
                    <xdr:colOff>647700</xdr:colOff>
                    <xdr:row>31</xdr:row>
                    <xdr:rowOff>190500</xdr:rowOff>
                  </to>
                </anchor>
              </controlPr>
            </control>
          </mc:Choice>
        </mc:AlternateContent>
        <mc:AlternateContent xmlns:mc="http://schemas.openxmlformats.org/markup-compatibility/2006">
          <mc:Choice Requires="x14">
            <control shapeId="2375" r:id="rId73" name="Check Box 327">
              <controlPr defaultSize="0" autoFill="0" autoLine="0" autoPict="0">
                <anchor moveWithCells="1" sizeWithCells="1">
                  <from>
                    <xdr:col>5</xdr:col>
                    <xdr:colOff>342900</xdr:colOff>
                    <xdr:row>32</xdr:row>
                    <xdr:rowOff>19050</xdr:rowOff>
                  </from>
                  <to>
                    <xdr:col>5</xdr:col>
                    <xdr:colOff>647700</xdr:colOff>
                    <xdr:row>32</xdr:row>
                    <xdr:rowOff>190500</xdr:rowOff>
                  </to>
                </anchor>
              </controlPr>
            </control>
          </mc:Choice>
        </mc:AlternateContent>
        <mc:AlternateContent xmlns:mc="http://schemas.openxmlformats.org/markup-compatibility/2006">
          <mc:Choice Requires="x14">
            <control shapeId="2376" r:id="rId74" name="Check Box 328">
              <controlPr defaultSize="0" autoFill="0" autoLine="0" autoPict="0">
                <anchor moveWithCells="1" sizeWithCells="1">
                  <from>
                    <xdr:col>6</xdr:col>
                    <xdr:colOff>342900</xdr:colOff>
                    <xdr:row>23</xdr:row>
                    <xdr:rowOff>19050</xdr:rowOff>
                  </from>
                  <to>
                    <xdr:col>6</xdr:col>
                    <xdr:colOff>647700</xdr:colOff>
                    <xdr:row>23</xdr:row>
                    <xdr:rowOff>190500</xdr:rowOff>
                  </to>
                </anchor>
              </controlPr>
            </control>
          </mc:Choice>
        </mc:AlternateContent>
        <mc:AlternateContent xmlns:mc="http://schemas.openxmlformats.org/markup-compatibility/2006">
          <mc:Choice Requires="x14">
            <control shapeId="2377" r:id="rId75" name="Check Box 329">
              <controlPr defaultSize="0" autoFill="0" autoLine="0" autoPict="0">
                <anchor moveWithCells="1" sizeWithCells="1">
                  <from>
                    <xdr:col>6</xdr:col>
                    <xdr:colOff>342900</xdr:colOff>
                    <xdr:row>24</xdr:row>
                    <xdr:rowOff>19050</xdr:rowOff>
                  </from>
                  <to>
                    <xdr:col>6</xdr:col>
                    <xdr:colOff>647700</xdr:colOff>
                    <xdr:row>24</xdr:row>
                    <xdr:rowOff>190500</xdr:rowOff>
                  </to>
                </anchor>
              </controlPr>
            </control>
          </mc:Choice>
        </mc:AlternateContent>
        <mc:AlternateContent xmlns:mc="http://schemas.openxmlformats.org/markup-compatibility/2006">
          <mc:Choice Requires="x14">
            <control shapeId="2378" r:id="rId76" name="Check Box 330">
              <controlPr defaultSize="0" autoFill="0" autoLine="0" autoPict="0">
                <anchor moveWithCells="1" sizeWithCells="1">
                  <from>
                    <xdr:col>6</xdr:col>
                    <xdr:colOff>342900</xdr:colOff>
                    <xdr:row>25</xdr:row>
                    <xdr:rowOff>19050</xdr:rowOff>
                  </from>
                  <to>
                    <xdr:col>6</xdr:col>
                    <xdr:colOff>647700</xdr:colOff>
                    <xdr:row>25</xdr:row>
                    <xdr:rowOff>190500</xdr:rowOff>
                  </to>
                </anchor>
              </controlPr>
            </control>
          </mc:Choice>
        </mc:AlternateContent>
        <mc:AlternateContent xmlns:mc="http://schemas.openxmlformats.org/markup-compatibility/2006">
          <mc:Choice Requires="x14">
            <control shapeId="2379" r:id="rId77" name="Check Box 331">
              <controlPr defaultSize="0" autoFill="0" autoLine="0" autoPict="0">
                <anchor moveWithCells="1" sizeWithCells="1">
                  <from>
                    <xdr:col>6</xdr:col>
                    <xdr:colOff>342900</xdr:colOff>
                    <xdr:row>26</xdr:row>
                    <xdr:rowOff>19050</xdr:rowOff>
                  </from>
                  <to>
                    <xdr:col>6</xdr:col>
                    <xdr:colOff>647700</xdr:colOff>
                    <xdr:row>26</xdr:row>
                    <xdr:rowOff>190500</xdr:rowOff>
                  </to>
                </anchor>
              </controlPr>
            </control>
          </mc:Choice>
        </mc:AlternateContent>
        <mc:AlternateContent xmlns:mc="http://schemas.openxmlformats.org/markup-compatibility/2006">
          <mc:Choice Requires="x14">
            <control shapeId="2380" r:id="rId78" name="Check Box 332">
              <controlPr defaultSize="0" autoFill="0" autoLine="0" autoPict="0">
                <anchor moveWithCells="1" sizeWithCells="1">
                  <from>
                    <xdr:col>6</xdr:col>
                    <xdr:colOff>342900</xdr:colOff>
                    <xdr:row>27</xdr:row>
                    <xdr:rowOff>19050</xdr:rowOff>
                  </from>
                  <to>
                    <xdr:col>6</xdr:col>
                    <xdr:colOff>647700</xdr:colOff>
                    <xdr:row>27</xdr:row>
                    <xdr:rowOff>190500</xdr:rowOff>
                  </to>
                </anchor>
              </controlPr>
            </control>
          </mc:Choice>
        </mc:AlternateContent>
        <mc:AlternateContent xmlns:mc="http://schemas.openxmlformats.org/markup-compatibility/2006">
          <mc:Choice Requires="x14">
            <control shapeId="2381" r:id="rId79" name="Check Box 333">
              <controlPr defaultSize="0" autoFill="0" autoLine="0" autoPict="0">
                <anchor moveWithCells="1" sizeWithCells="1">
                  <from>
                    <xdr:col>6</xdr:col>
                    <xdr:colOff>342900</xdr:colOff>
                    <xdr:row>28</xdr:row>
                    <xdr:rowOff>19050</xdr:rowOff>
                  </from>
                  <to>
                    <xdr:col>6</xdr:col>
                    <xdr:colOff>647700</xdr:colOff>
                    <xdr:row>28</xdr:row>
                    <xdr:rowOff>190500</xdr:rowOff>
                  </to>
                </anchor>
              </controlPr>
            </control>
          </mc:Choice>
        </mc:AlternateContent>
        <mc:AlternateContent xmlns:mc="http://schemas.openxmlformats.org/markup-compatibility/2006">
          <mc:Choice Requires="x14">
            <control shapeId="2382" r:id="rId80" name="Check Box 334">
              <controlPr defaultSize="0" autoFill="0" autoLine="0" autoPict="0">
                <anchor moveWithCells="1" sizeWithCells="1">
                  <from>
                    <xdr:col>6</xdr:col>
                    <xdr:colOff>342900</xdr:colOff>
                    <xdr:row>29</xdr:row>
                    <xdr:rowOff>19050</xdr:rowOff>
                  </from>
                  <to>
                    <xdr:col>6</xdr:col>
                    <xdr:colOff>647700</xdr:colOff>
                    <xdr:row>29</xdr:row>
                    <xdr:rowOff>190500</xdr:rowOff>
                  </to>
                </anchor>
              </controlPr>
            </control>
          </mc:Choice>
        </mc:AlternateContent>
        <mc:AlternateContent xmlns:mc="http://schemas.openxmlformats.org/markup-compatibility/2006">
          <mc:Choice Requires="x14">
            <control shapeId="2383" r:id="rId81" name="Check Box 335">
              <controlPr defaultSize="0" autoFill="0" autoLine="0" autoPict="0">
                <anchor moveWithCells="1" sizeWithCells="1">
                  <from>
                    <xdr:col>6</xdr:col>
                    <xdr:colOff>342900</xdr:colOff>
                    <xdr:row>30</xdr:row>
                    <xdr:rowOff>19050</xdr:rowOff>
                  </from>
                  <to>
                    <xdr:col>6</xdr:col>
                    <xdr:colOff>647700</xdr:colOff>
                    <xdr:row>30</xdr:row>
                    <xdr:rowOff>190500</xdr:rowOff>
                  </to>
                </anchor>
              </controlPr>
            </control>
          </mc:Choice>
        </mc:AlternateContent>
        <mc:AlternateContent xmlns:mc="http://schemas.openxmlformats.org/markup-compatibility/2006">
          <mc:Choice Requires="x14">
            <control shapeId="2384" r:id="rId82" name="Check Box 336">
              <controlPr defaultSize="0" autoFill="0" autoLine="0" autoPict="0">
                <anchor moveWithCells="1" sizeWithCells="1">
                  <from>
                    <xdr:col>6</xdr:col>
                    <xdr:colOff>342900</xdr:colOff>
                    <xdr:row>31</xdr:row>
                    <xdr:rowOff>19050</xdr:rowOff>
                  </from>
                  <to>
                    <xdr:col>6</xdr:col>
                    <xdr:colOff>647700</xdr:colOff>
                    <xdr:row>31</xdr:row>
                    <xdr:rowOff>190500</xdr:rowOff>
                  </to>
                </anchor>
              </controlPr>
            </control>
          </mc:Choice>
        </mc:AlternateContent>
        <mc:AlternateContent xmlns:mc="http://schemas.openxmlformats.org/markup-compatibility/2006">
          <mc:Choice Requires="x14">
            <control shapeId="2385" r:id="rId83" name="Check Box 337">
              <controlPr defaultSize="0" autoFill="0" autoLine="0" autoPict="0">
                <anchor moveWithCells="1" sizeWithCells="1">
                  <from>
                    <xdr:col>6</xdr:col>
                    <xdr:colOff>342900</xdr:colOff>
                    <xdr:row>32</xdr:row>
                    <xdr:rowOff>19050</xdr:rowOff>
                  </from>
                  <to>
                    <xdr:col>6</xdr:col>
                    <xdr:colOff>647700</xdr:colOff>
                    <xdr:row>32</xdr:row>
                    <xdr:rowOff>190500</xdr:rowOff>
                  </to>
                </anchor>
              </controlPr>
            </control>
          </mc:Choice>
        </mc:AlternateContent>
        <mc:AlternateContent xmlns:mc="http://schemas.openxmlformats.org/markup-compatibility/2006">
          <mc:Choice Requires="x14">
            <control shapeId="2386" r:id="rId84" name="Check Box 338">
              <controlPr defaultSize="0" autoFill="0" autoLine="0" autoPict="0">
                <anchor moveWithCells="1" sizeWithCells="1">
                  <from>
                    <xdr:col>7</xdr:col>
                    <xdr:colOff>342900</xdr:colOff>
                    <xdr:row>23</xdr:row>
                    <xdr:rowOff>19050</xdr:rowOff>
                  </from>
                  <to>
                    <xdr:col>7</xdr:col>
                    <xdr:colOff>647700</xdr:colOff>
                    <xdr:row>23</xdr:row>
                    <xdr:rowOff>190500</xdr:rowOff>
                  </to>
                </anchor>
              </controlPr>
            </control>
          </mc:Choice>
        </mc:AlternateContent>
        <mc:AlternateContent xmlns:mc="http://schemas.openxmlformats.org/markup-compatibility/2006">
          <mc:Choice Requires="x14">
            <control shapeId="2387" r:id="rId85" name="Check Box 339">
              <controlPr defaultSize="0" autoFill="0" autoLine="0" autoPict="0">
                <anchor moveWithCells="1" sizeWithCells="1">
                  <from>
                    <xdr:col>7</xdr:col>
                    <xdr:colOff>342900</xdr:colOff>
                    <xdr:row>24</xdr:row>
                    <xdr:rowOff>19050</xdr:rowOff>
                  </from>
                  <to>
                    <xdr:col>7</xdr:col>
                    <xdr:colOff>647700</xdr:colOff>
                    <xdr:row>24</xdr:row>
                    <xdr:rowOff>190500</xdr:rowOff>
                  </to>
                </anchor>
              </controlPr>
            </control>
          </mc:Choice>
        </mc:AlternateContent>
        <mc:AlternateContent xmlns:mc="http://schemas.openxmlformats.org/markup-compatibility/2006">
          <mc:Choice Requires="x14">
            <control shapeId="2388" r:id="rId86" name="Check Box 340">
              <controlPr defaultSize="0" autoFill="0" autoLine="0" autoPict="0">
                <anchor moveWithCells="1" sizeWithCells="1">
                  <from>
                    <xdr:col>7</xdr:col>
                    <xdr:colOff>342900</xdr:colOff>
                    <xdr:row>25</xdr:row>
                    <xdr:rowOff>19050</xdr:rowOff>
                  </from>
                  <to>
                    <xdr:col>7</xdr:col>
                    <xdr:colOff>647700</xdr:colOff>
                    <xdr:row>25</xdr:row>
                    <xdr:rowOff>190500</xdr:rowOff>
                  </to>
                </anchor>
              </controlPr>
            </control>
          </mc:Choice>
        </mc:AlternateContent>
        <mc:AlternateContent xmlns:mc="http://schemas.openxmlformats.org/markup-compatibility/2006">
          <mc:Choice Requires="x14">
            <control shapeId="2389" r:id="rId87" name="Check Box 341">
              <controlPr defaultSize="0" autoFill="0" autoLine="0" autoPict="0">
                <anchor moveWithCells="1" sizeWithCells="1">
                  <from>
                    <xdr:col>7</xdr:col>
                    <xdr:colOff>342900</xdr:colOff>
                    <xdr:row>26</xdr:row>
                    <xdr:rowOff>19050</xdr:rowOff>
                  </from>
                  <to>
                    <xdr:col>7</xdr:col>
                    <xdr:colOff>647700</xdr:colOff>
                    <xdr:row>26</xdr:row>
                    <xdr:rowOff>190500</xdr:rowOff>
                  </to>
                </anchor>
              </controlPr>
            </control>
          </mc:Choice>
        </mc:AlternateContent>
        <mc:AlternateContent xmlns:mc="http://schemas.openxmlformats.org/markup-compatibility/2006">
          <mc:Choice Requires="x14">
            <control shapeId="2390" r:id="rId88" name="Check Box 342">
              <controlPr defaultSize="0" autoFill="0" autoLine="0" autoPict="0">
                <anchor moveWithCells="1" sizeWithCells="1">
                  <from>
                    <xdr:col>7</xdr:col>
                    <xdr:colOff>342900</xdr:colOff>
                    <xdr:row>27</xdr:row>
                    <xdr:rowOff>19050</xdr:rowOff>
                  </from>
                  <to>
                    <xdr:col>7</xdr:col>
                    <xdr:colOff>647700</xdr:colOff>
                    <xdr:row>27</xdr:row>
                    <xdr:rowOff>190500</xdr:rowOff>
                  </to>
                </anchor>
              </controlPr>
            </control>
          </mc:Choice>
        </mc:AlternateContent>
        <mc:AlternateContent xmlns:mc="http://schemas.openxmlformats.org/markup-compatibility/2006">
          <mc:Choice Requires="x14">
            <control shapeId="2391" r:id="rId89" name="Check Box 343">
              <controlPr defaultSize="0" autoFill="0" autoLine="0" autoPict="0">
                <anchor moveWithCells="1" sizeWithCells="1">
                  <from>
                    <xdr:col>7</xdr:col>
                    <xdr:colOff>342900</xdr:colOff>
                    <xdr:row>28</xdr:row>
                    <xdr:rowOff>19050</xdr:rowOff>
                  </from>
                  <to>
                    <xdr:col>7</xdr:col>
                    <xdr:colOff>647700</xdr:colOff>
                    <xdr:row>28</xdr:row>
                    <xdr:rowOff>190500</xdr:rowOff>
                  </to>
                </anchor>
              </controlPr>
            </control>
          </mc:Choice>
        </mc:AlternateContent>
        <mc:AlternateContent xmlns:mc="http://schemas.openxmlformats.org/markup-compatibility/2006">
          <mc:Choice Requires="x14">
            <control shapeId="2392" r:id="rId90" name="Check Box 344">
              <controlPr defaultSize="0" autoFill="0" autoLine="0" autoPict="0">
                <anchor moveWithCells="1" sizeWithCells="1">
                  <from>
                    <xdr:col>7</xdr:col>
                    <xdr:colOff>342900</xdr:colOff>
                    <xdr:row>29</xdr:row>
                    <xdr:rowOff>19050</xdr:rowOff>
                  </from>
                  <to>
                    <xdr:col>7</xdr:col>
                    <xdr:colOff>647700</xdr:colOff>
                    <xdr:row>29</xdr:row>
                    <xdr:rowOff>190500</xdr:rowOff>
                  </to>
                </anchor>
              </controlPr>
            </control>
          </mc:Choice>
        </mc:AlternateContent>
        <mc:AlternateContent xmlns:mc="http://schemas.openxmlformats.org/markup-compatibility/2006">
          <mc:Choice Requires="x14">
            <control shapeId="2393" r:id="rId91" name="Check Box 345">
              <controlPr defaultSize="0" autoFill="0" autoLine="0" autoPict="0">
                <anchor moveWithCells="1" sizeWithCells="1">
                  <from>
                    <xdr:col>7</xdr:col>
                    <xdr:colOff>342900</xdr:colOff>
                    <xdr:row>30</xdr:row>
                    <xdr:rowOff>19050</xdr:rowOff>
                  </from>
                  <to>
                    <xdr:col>7</xdr:col>
                    <xdr:colOff>647700</xdr:colOff>
                    <xdr:row>30</xdr:row>
                    <xdr:rowOff>190500</xdr:rowOff>
                  </to>
                </anchor>
              </controlPr>
            </control>
          </mc:Choice>
        </mc:AlternateContent>
        <mc:AlternateContent xmlns:mc="http://schemas.openxmlformats.org/markup-compatibility/2006">
          <mc:Choice Requires="x14">
            <control shapeId="2394" r:id="rId92" name="Check Box 346">
              <controlPr defaultSize="0" autoFill="0" autoLine="0" autoPict="0">
                <anchor moveWithCells="1" sizeWithCells="1">
                  <from>
                    <xdr:col>7</xdr:col>
                    <xdr:colOff>342900</xdr:colOff>
                    <xdr:row>31</xdr:row>
                    <xdr:rowOff>19050</xdr:rowOff>
                  </from>
                  <to>
                    <xdr:col>7</xdr:col>
                    <xdr:colOff>647700</xdr:colOff>
                    <xdr:row>31</xdr:row>
                    <xdr:rowOff>190500</xdr:rowOff>
                  </to>
                </anchor>
              </controlPr>
            </control>
          </mc:Choice>
        </mc:AlternateContent>
        <mc:AlternateContent xmlns:mc="http://schemas.openxmlformats.org/markup-compatibility/2006">
          <mc:Choice Requires="x14">
            <control shapeId="2395" r:id="rId93" name="Check Box 347">
              <controlPr defaultSize="0" autoFill="0" autoLine="0" autoPict="0">
                <anchor moveWithCells="1" sizeWithCells="1">
                  <from>
                    <xdr:col>7</xdr:col>
                    <xdr:colOff>342900</xdr:colOff>
                    <xdr:row>32</xdr:row>
                    <xdr:rowOff>19050</xdr:rowOff>
                  </from>
                  <to>
                    <xdr:col>7</xdr:col>
                    <xdr:colOff>647700</xdr:colOff>
                    <xdr:row>32</xdr:row>
                    <xdr:rowOff>190500</xdr:rowOff>
                  </to>
                </anchor>
              </controlPr>
            </control>
          </mc:Choice>
        </mc:AlternateContent>
        <mc:AlternateContent xmlns:mc="http://schemas.openxmlformats.org/markup-compatibility/2006">
          <mc:Choice Requires="x14">
            <control shapeId="2396" r:id="rId94" name="Check Box 348">
              <controlPr defaultSize="0" autoFill="0" autoLine="0" autoPict="0">
                <anchor moveWithCells="1" sizeWithCells="1">
                  <from>
                    <xdr:col>8</xdr:col>
                    <xdr:colOff>342900</xdr:colOff>
                    <xdr:row>23</xdr:row>
                    <xdr:rowOff>19050</xdr:rowOff>
                  </from>
                  <to>
                    <xdr:col>8</xdr:col>
                    <xdr:colOff>647700</xdr:colOff>
                    <xdr:row>23</xdr:row>
                    <xdr:rowOff>190500</xdr:rowOff>
                  </to>
                </anchor>
              </controlPr>
            </control>
          </mc:Choice>
        </mc:AlternateContent>
        <mc:AlternateContent xmlns:mc="http://schemas.openxmlformats.org/markup-compatibility/2006">
          <mc:Choice Requires="x14">
            <control shapeId="2397" r:id="rId95" name="Check Box 349">
              <controlPr defaultSize="0" autoFill="0" autoLine="0" autoPict="0">
                <anchor moveWithCells="1" sizeWithCells="1">
                  <from>
                    <xdr:col>8</xdr:col>
                    <xdr:colOff>342900</xdr:colOff>
                    <xdr:row>24</xdr:row>
                    <xdr:rowOff>19050</xdr:rowOff>
                  </from>
                  <to>
                    <xdr:col>8</xdr:col>
                    <xdr:colOff>647700</xdr:colOff>
                    <xdr:row>24</xdr:row>
                    <xdr:rowOff>190500</xdr:rowOff>
                  </to>
                </anchor>
              </controlPr>
            </control>
          </mc:Choice>
        </mc:AlternateContent>
        <mc:AlternateContent xmlns:mc="http://schemas.openxmlformats.org/markup-compatibility/2006">
          <mc:Choice Requires="x14">
            <control shapeId="2398" r:id="rId96" name="Check Box 350">
              <controlPr defaultSize="0" autoFill="0" autoLine="0" autoPict="0">
                <anchor moveWithCells="1" sizeWithCells="1">
                  <from>
                    <xdr:col>8</xdr:col>
                    <xdr:colOff>342900</xdr:colOff>
                    <xdr:row>25</xdr:row>
                    <xdr:rowOff>19050</xdr:rowOff>
                  </from>
                  <to>
                    <xdr:col>8</xdr:col>
                    <xdr:colOff>647700</xdr:colOff>
                    <xdr:row>25</xdr:row>
                    <xdr:rowOff>190500</xdr:rowOff>
                  </to>
                </anchor>
              </controlPr>
            </control>
          </mc:Choice>
        </mc:AlternateContent>
        <mc:AlternateContent xmlns:mc="http://schemas.openxmlformats.org/markup-compatibility/2006">
          <mc:Choice Requires="x14">
            <control shapeId="2399" r:id="rId97" name="Check Box 351">
              <controlPr defaultSize="0" autoFill="0" autoLine="0" autoPict="0">
                <anchor moveWithCells="1" sizeWithCells="1">
                  <from>
                    <xdr:col>8</xdr:col>
                    <xdr:colOff>342900</xdr:colOff>
                    <xdr:row>26</xdr:row>
                    <xdr:rowOff>19050</xdr:rowOff>
                  </from>
                  <to>
                    <xdr:col>8</xdr:col>
                    <xdr:colOff>647700</xdr:colOff>
                    <xdr:row>26</xdr:row>
                    <xdr:rowOff>190500</xdr:rowOff>
                  </to>
                </anchor>
              </controlPr>
            </control>
          </mc:Choice>
        </mc:AlternateContent>
        <mc:AlternateContent xmlns:mc="http://schemas.openxmlformats.org/markup-compatibility/2006">
          <mc:Choice Requires="x14">
            <control shapeId="2400" r:id="rId98" name="Check Box 352">
              <controlPr defaultSize="0" autoFill="0" autoLine="0" autoPict="0">
                <anchor moveWithCells="1" sizeWithCells="1">
                  <from>
                    <xdr:col>8</xdr:col>
                    <xdr:colOff>342900</xdr:colOff>
                    <xdr:row>27</xdr:row>
                    <xdr:rowOff>19050</xdr:rowOff>
                  </from>
                  <to>
                    <xdr:col>8</xdr:col>
                    <xdr:colOff>647700</xdr:colOff>
                    <xdr:row>27</xdr:row>
                    <xdr:rowOff>190500</xdr:rowOff>
                  </to>
                </anchor>
              </controlPr>
            </control>
          </mc:Choice>
        </mc:AlternateContent>
        <mc:AlternateContent xmlns:mc="http://schemas.openxmlformats.org/markup-compatibility/2006">
          <mc:Choice Requires="x14">
            <control shapeId="2401" r:id="rId99" name="Check Box 353">
              <controlPr defaultSize="0" autoFill="0" autoLine="0" autoPict="0">
                <anchor moveWithCells="1" sizeWithCells="1">
                  <from>
                    <xdr:col>8</xdr:col>
                    <xdr:colOff>342900</xdr:colOff>
                    <xdr:row>28</xdr:row>
                    <xdr:rowOff>19050</xdr:rowOff>
                  </from>
                  <to>
                    <xdr:col>8</xdr:col>
                    <xdr:colOff>647700</xdr:colOff>
                    <xdr:row>28</xdr:row>
                    <xdr:rowOff>190500</xdr:rowOff>
                  </to>
                </anchor>
              </controlPr>
            </control>
          </mc:Choice>
        </mc:AlternateContent>
        <mc:AlternateContent xmlns:mc="http://schemas.openxmlformats.org/markup-compatibility/2006">
          <mc:Choice Requires="x14">
            <control shapeId="2402" r:id="rId100" name="Check Box 354">
              <controlPr defaultSize="0" autoFill="0" autoLine="0" autoPict="0">
                <anchor moveWithCells="1" sizeWithCells="1">
                  <from>
                    <xdr:col>8</xdr:col>
                    <xdr:colOff>342900</xdr:colOff>
                    <xdr:row>29</xdr:row>
                    <xdr:rowOff>19050</xdr:rowOff>
                  </from>
                  <to>
                    <xdr:col>8</xdr:col>
                    <xdr:colOff>647700</xdr:colOff>
                    <xdr:row>29</xdr:row>
                    <xdr:rowOff>190500</xdr:rowOff>
                  </to>
                </anchor>
              </controlPr>
            </control>
          </mc:Choice>
        </mc:AlternateContent>
        <mc:AlternateContent xmlns:mc="http://schemas.openxmlformats.org/markup-compatibility/2006">
          <mc:Choice Requires="x14">
            <control shapeId="2403" r:id="rId101" name="Check Box 355">
              <controlPr defaultSize="0" autoFill="0" autoLine="0" autoPict="0">
                <anchor moveWithCells="1" sizeWithCells="1">
                  <from>
                    <xdr:col>8</xdr:col>
                    <xdr:colOff>342900</xdr:colOff>
                    <xdr:row>30</xdr:row>
                    <xdr:rowOff>19050</xdr:rowOff>
                  </from>
                  <to>
                    <xdr:col>8</xdr:col>
                    <xdr:colOff>647700</xdr:colOff>
                    <xdr:row>30</xdr:row>
                    <xdr:rowOff>190500</xdr:rowOff>
                  </to>
                </anchor>
              </controlPr>
            </control>
          </mc:Choice>
        </mc:AlternateContent>
        <mc:AlternateContent xmlns:mc="http://schemas.openxmlformats.org/markup-compatibility/2006">
          <mc:Choice Requires="x14">
            <control shapeId="2404" r:id="rId102" name="Check Box 356">
              <controlPr defaultSize="0" autoFill="0" autoLine="0" autoPict="0">
                <anchor moveWithCells="1" sizeWithCells="1">
                  <from>
                    <xdr:col>8</xdr:col>
                    <xdr:colOff>342900</xdr:colOff>
                    <xdr:row>31</xdr:row>
                    <xdr:rowOff>19050</xdr:rowOff>
                  </from>
                  <to>
                    <xdr:col>8</xdr:col>
                    <xdr:colOff>647700</xdr:colOff>
                    <xdr:row>31</xdr:row>
                    <xdr:rowOff>190500</xdr:rowOff>
                  </to>
                </anchor>
              </controlPr>
            </control>
          </mc:Choice>
        </mc:AlternateContent>
        <mc:AlternateContent xmlns:mc="http://schemas.openxmlformats.org/markup-compatibility/2006">
          <mc:Choice Requires="x14">
            <control shapeId="2405" r:id="rId103" name="Check Box 357">
              <controlPr defaultSize="0" autoFill="0" autoLine="0" autoPict="0">
                <anchor moveWithCells="1" sizeWithCells="1">
                  <from>
                    <xdr:col>8</xdr:col>
                    <xdr:colOff>342900</xdr:colOff>
                    <xdr:row>32</xdr:row>
                    <xdr:rowOff>19050</xdr:rowOff>
                  </from>
                  <to>
                    <xdr:col>8</xdr:col>
                    <xdr:colOff>647700</xdr:colOff>
                    <xdr:row>32</xdr:row>
                    <xdr:rowOff>190500</xdr:rowOff>
                  </to>
                </anchor>
              </controlPr>
            </control>
          </mc:Choice>
        </mc:AlternateContent>
        <mc:AlternateContent xmlns:mc="http://schemas.openxmlformats.org/markup-compatibility/2006">
          <mc:Choice Requires="x14">
            <control shapeId="2406" r:id="rId104" name="Check Box 358">
              <controlPr defaultSize="0" autoFill="0" autoLine="0" autoPict="0">
                <anchor moveWithCells="1" sizeWithCells="1">
                  <from>
                    <xdr:col>9</xdr:col>
                    <xdr:colOff>342900</xdr:colOff>
                    <xdr:row>23</xdr:row>
                    <xdr:rowOff>19050</xdr:rowOff>
                  </from>
                  <to>
                    <xdr:col>9</xdr:col>
                    <xdr:colOff>647700</xdr:colOff>
                    <xdr:row>23</xdr:row>
                    <xdr:rowOff>190500</xdr:rowOff>
                  </to>
                </anchor>
              </controlPr>
            </control>
          </mc:Choice>
        </mc:AlternateContent>
        <mc:AlternateContent xmlns:mc="http://schemas.openxmlformats.org/markup-compatibility/2006">
          <mc:Choice Requires="x14">
            <control shapeId="2407" r:id="rId105" name="Check Box 359">
              <controlPr defaultSize="0" autoFill="0" autoLine="0" autoPict="0">
                <anchor moveWithCells="1" sizeWithCells="1">
                  <from>
                    <xdr:col>9</xdr:col>
                    <xdr:colOff>342900</xdr:colOff>
                    <xdr:row>24</xdr:row>
                    <xdr:rowOff>19050</xdr:rowOff>
                  </from>
                  <to>
                    <xdr:col>9</xdr:col>
                    <xdr:colOff>647700</xdr:colOff>
                    <xdr:row>24</xdr:row>
                    <xdr:rowOff>190500</xdr:rowOff>
                  </to>
                </anchor>
              </controlPr>
            </control>
          </mc:Choice>
        </mc:AlternateContent>
        <mc:AlternateContent xmlns:mc="http://schemas.openxmlformats.org/markup-compatibility/2006">
          <mc:Choice Requires="x14">
            <control shapeId="2408" r:id="rId106" name="Check Box 360">
              <controlPr defaultSize="0" autoFill="0" autoLine="0" autoPict="0">
                <anchor moveWithCells="1" sizeWithCells="1">
                  <from>
                    <xdr:col>9</xdr:col>
                    <xdr:colOff>342900</xdr:colOff>
                    <xdr:row>25</xdr:row>
                    <xdr:rowOff>19050</xdr:rowOff>
                  </from>
                  <to>
                    <xdr:col>9</xdr:col>
                    <xdr:colOff>647700</xdr:colOff>
                    <xdr:row>25</xdr:row>
                    <xdr:rowOff>190500</xdr:rowOff>
                  </to>
                </anchor>
              </controlPr>
            </control>
          </mc:Choice>
        </mc:AlternateContent>
        <mc:AlternateContent xmlns:mc="http://schemas.openxmlformats.org/markup-compatibility/2006">
          <mc:Choice Requires="x14">
            <control shapeId="2409" r:id="rId107" name="Check Box 361">
              <controlPr defaultSize="0" autoFill="0" autoLine="0" autoPict="0">
                <anchor moveWithCells="1" sizeWithCells="1">
                  <from>
                    <xdr:col>9</xdr:col>
                    <xdr:colOff>342900</xdr:colOff>
                    <xdr:row>26</xdr:row>
                    <xdr:rowOff>19050</xdr:rowOff>
                  </from>
                  <to>
                    <xdr:col>9</xdr:col>
                    <xdr:colOff>647700</xdr:colOff>
                    <xdr:row>26</xdr:row>
                    <xdr:rowOff>190500</xdr:rowOff>
                  </to>
                </anchor>
              </controlPr>
            </control>
          </mc:Choice>
        </mc:AlternateContent>
        <mc:AlternateContent xmlns:mc="http://schemas.openxmlformats.org/markup-compatibility/2006">
          <mc:Choice Requires="x14">
            <control shapeId="2410" r:id="rId108" name="Check Box 362">
              <controlPr defaultSize="0" autoFill="0" autoLine="0" autoPict="0">
                <anchor moveWithCells="1" sizeWithCells="1">
                  <from>
                    <xdr:col>9</xdr:col>
                    <xdr:colOff>342900</xdr:colOff>
                    <xdr:row>27</xdr:row>
                    <xdr:rowOff>19050</xdr:rowOff>
                  </from>
                  <to>
                    <xdr:col>9</xdr:col>
                    <xdr:colOff>647700</xdr:colOff>
                    <xdr:row>27</xdr:row>
                    <xdr:rowOff>190500</xdr:rowOff>
                  </to>
                </anchor>
              </controlPr>
            </control>
          </mc:Choice>
        </mc:AlternateContent>
        <mc:AlternateContent xmlns:mc="http://schemas.openxmlformats.org/markup-compatibility/2006">
          <mc:Choice Requires="x14">
            <control shapeId="2411" r:id="rId109" name="Check Box 363">
              <controlPr defaultSize="0" autoFill="0" autoLine="0" autoPict="0">
                <anchor moveWithCells="1" sizeWithCells="1">
                  <from>
                    <xdr:col>9</xdr:col>
                    <xdr:colOff>342900</xdr:colOff>
                    <xdr:row>28</xdr:row>
                    <xdr:rowOff>19050</xdr:rowOff>
                  </from>
                  <to>
                    <xdr:col>9</xdr:col>
                    <xdr:colOff>647700</xdr:colOff>
                    <xdr:row>28</xdr:row>
                    <xdr:rowOff>190500</xdr:rowOff>
                  </to>
                </anchor>
              </controlPr>
            </control>
          </mc:Choice>
        </mc:AlternateContent>
        <mc:AlternateContent xmlns:mc="http://schemas.openxmlformats.org/markup-compatibility/2006">
          <mc:Choice Requires="x14">
            <control shapeId="2412" r:id="rId110" name="Check Box 364">
              <controlPr defaultSize="0" autoFill="0" autoLine="0" autoPict="0">
                <anchor moveWithCells="1" sizeWithCells="1">
                  <from>
                    <xdr:col>9</xdr:col>
                    <xdr:colOff>342900</xdr:colOff>
                    <xdr:row>29</xdr:row>
                    <xdr:rowOff>19050</xdr:rowOff>
                  </from>
                  <to>
                    <xdr:col>9</xdr:col>
                    <xdr:colOff>647700</xdr:colOff>
                    <xdr:row>29</xdr:row>
                    <xdr:rowOff>190500</xdr:rowOff>
                  </to>
                </anchor>
              </controlPr>
            </control>
          </mc:Choice>
        </mc:AlternateContent>
        <mc:AlternateContent xmlns:mc="http://schemas.openxmlformats.org/markup-compatibility/2006">
          <mc:Choice Requires="x14">
            <control shapeId="2413" r:id="rId111" name="Check Box 365">
              <controlPr defaultSize="0" autoFill="0" autoLine="0" autoPict="0">
                <anchor moveWithCells="1" sizeWithCells="1">
                  <from>
                    <xdr:col>9</xdr:col>
                    <xdr:colOff>342900</xdr:colOff>
                    <xdr:row>30</xdr:row>
                    <xdr:rowOff>19050</xdr:rowOff>
                  </from>
                  <to>
                    <xdr:col>9</xdr:col>
                    <xdr:colOff>647700</xdr:colOff>
                    <xdr:row>30</xdr:row>
                    <xdr:rowOff>190500</xdr:rowOff>
                  </to>
                </anchor>
              </controlPr>
            </control>
          </mc:Choice>
        </mc:AlternateContent>
        <mc:AlternateContent xmlns:mc="http://schemas.openxmlformats.org/markup-compatibility/2006">
          <mc:Choice Requires="x14">
            <control shapeId="2414" r:id="rId112" name="Check Box 366">
              <controlPr defaultSize="0" autoFill="0" autoLine="0" autoPict="0">
                <anchor moveWithCells="1" sizeWithCells="1">
                  <from>
                    <xdr:col>9</xdr:col>
                    <xdr:colOff>342900</xdr:colOff>
                    <xdr:row>31</xdr:row>
                    <xdr:rowOff>19050</xdr:rowOff>
                  </from>
                  <to>
                    <xdr:col>9</xdr:col>
                    <xdr:colOff>647700</xdr:colOff>
                    <xdr:row>31</xdr:row>
                    <xdr:rowOff>190500</xdr:rowOff>
                  </to>
                </anchor>
              </controlPr>
            </control>
          </mc:Choice>
        </mc:AlternateContent>
        <mc:AlternateContent xmlns:mc="http://schemas.openxmlformats.org/markup-compatibility/2006">
          <mc:Choice Requires="x14">
            <control shapeId="2415" r:id="rId113" name="Check Box 367">
              <controlPr defaultSize="0" autoFill="0" autoLine="0" autoPict="0">
                <anchor moveWithCells="1" sizeWithCells="1">
                  <from>
                    <xdr:col>9</xdr:col>
                    <xdr:colOff>342900</xdr:colOff>
                    <xdr:row>32</xdr:row>
                    <xdr:rowOff>19050</xdr:rowOff>
                  </from>
                  <to>
                    <xdr:col>9</xdr:col>
                    <xdr:colOff>647700</xdr:colOff>
                    <xdr:row>32</xdr:row>
                    <xdr:rowOff>190500</xdr:rowOff>
                  </to>
                </anchor>
              </controlPr>
            </control>
          </mc:Choice>
        </mc:AlternateContent>
        <mc:AlternateContent xmlns:mc="http://schemas.openxmlformats.org/markup-compatibility/2006">
          <mc:Choice Requires="x14">
            <control shapeId="2542" r:id="rId114" name="Check Box 494">
              <controlPr defaultSize="0" autoFill="0" autoLine="0" autoPict="0">
                <anchor moveWithCells="1" sizeWithCells="1">
                  <from>
                    <xdr:col>4</xdr:col>
                    <xdr:colOff>342900</xdr:colOff>
                    <xdr:row>33</xdr:row>
                    <xdr:rowOff>19050</xdr:rowOff>
                  </from>
                  <to>
                    <xdr:col>4</xdr:col>
                    <xdr:colOff>647700</xdr:colOff>
                    <xdr:row>33</xdr:row>
                    <xdr:rowOff>190500</xdr:rowOff>
                  </to>
                </anchor>
              </controlPr>
            </control>
          </mc:Choice>
        </mc:AlternateContent>
        <mc:AlternateContent xmlns:mc="http://schemas.openxmlformats.org/markup-compatibility/2006">
          <mc:Choice Requires="x14">
            <control shapeId="2543" r:id="rId115" name="Check Box 495">
              <controlPr defaultSize="0" autoFill="0" autoLine="0" autoPict="0">
                <anchor moveWithCells="1" sizeWithCells="1">
                  <from>
                    <xdr:col>5</xdr:col>
                    <xdr:colOff>342900</xdr:colOff>
                    <xdr:row>33</xdr:row>
                    <xdr:rowOff>19050</xdr:rowOff>
                  </from>
                  <to>
                    <xdr:col>5</xdr:col>
                    <xdr:colOff>647700</xdr:colOff>
                    <xdr:row>33</xdr:row>
                    <xdr:rowOff>190500</xdr:rowOff>
                  </to>
                </anchor>
              </controlPr>
            </control>
          </mc:Choice>
        </mc:AlternateContent>
        <mc:AlternateContent xmlns:mc="http://schemas.openxmlformats.org/markup-compatibility/2006">
          <mc:Choice Requires="x14">
            <control shapeId="2544" r:id="rId116" name="Check Box 496">
              <controlPr defaultSize="0" autoFill="0" autoLine="0" autoPict="0">
                <anchor moveWithCells="1" sizeWithCells="1">
                  <from>
                    <xdr:col>6</xdr:col>
                    <xdr:colOff>342900</xdr:colOff>
                    <xdr:row>33</xdr:row>
                    <xdr:rowOff>19050</xdr:rowOff>
                  </from>
                  <to>
                    <xdr:col>6</xdr:col>
                    <xdr:colOff>647700</xdr:colOff>
                    <xdr:row>33</xdr:row>
                    <xdr:rowOff>190500</xdr:rowOff>
                  </to>
                </anchor>
              </controlPr>
            </control>
          </mc:Choice>
        </mc:AlternateContent>
        <mc:AlternateContent xmlns:mc="http://schemas.openxmlformats.org/markup-compatibility/2006">
          <mc:Choice Requires="x14">
            <control shapeId="2545" r:id="rId117" name="Check Box 497">
              <controlPr defaultSize="0" autoFill="0" autoLine="0" autoPict="0">
                <anchor moveWithCells="1" sizeWithCells="1">
                  <from>
                    <xdr:col>7</xdr:col>
                    <xdr:colOff>342900</xdr:colOff>
                    <xdr:row>33</xdr:row>
                    <xdr:rowOff>19050</xdr:rowOff>
                  </from>
                  <to>
                    <xdr:col>7</xdr:col>
                    <xdr:colOff>647700</xdr:colOff>
                    <xdr:row>33</xdr:row>
                    <xdr:rowOff>190500</xdr:rowOff>
                  </to>
                </anchor>
              </controlPr>
            </control>
          </mc:Choice>
        </mc:AlternateContent>
        <mc:AlternateContent xmlns:mc="http://schemas.openxmlformats.org/markup-compatibility/2006">
          <mc:Choice Requires="x14">
            <control shapeId="2546" r:id="rId118" name="Check Box 498">
              <controlPr defaultSize="0" autoFill="0" autoLine="0" autoPict="0">
                <anchor moveWithCells="1" sizeWithCells="1">
                  <from>
                    <xdr:col>8</xdr:col>
                    <xdr:colOff>342900</xdr:colOff>
                    <xdr:row>33</xdr:row>
                    <xdr:rowOff>19050</xdr:rowOff>
                  </from>
                  <to>
                    <xdr:col>8</xdr:col>
                    <xdr:colOff>647700</xdr:colOff>
                    <xdr:row>33</xdr:row>
                    <xdr:rowOff>190500</xdr:rowOff>
                  </to>
                </anchor>
              </controlPr>
            </control>
          </mc:Choice>
        </mc:AlternateContent>
        <mc:AlternateContent xmlns:mc="http://schemas.openxmlformats.org/markup-compatibility/2006">
          <mc:Choice Requires="x14">
            <control shapeId="2547" r:id="rId119" name="Check Box 499">
              <controlPr defaultSize="0" autoFill="0" autoLine="0" autoPict="0">
                <anchor moveWithCells="1" sizeWithCells="1">
                  <from>
                    <xdr:col>9</xdr:col>
                    <xdr:colOff>342900</xdr:colOff>
                    <xdr:row>33</xdr:row>
                    <xdr:rowOff>19050</xdr:rowOff>
                  </from>
                  <to>
                    <xdr:col>9</xdr:col>
                    <xdr:colOff>647700</xdr:colOff>
                    <xdr:row>33</xdr:row>
                    <xdr:rowOff>190500</xdr:rowOff>
                  </to>
                </anchor>
              </controlPr>
            </control>
          </mc:Choice>
        </mc:AlternateContent>
        <mc:AlternateContent xmlns:mc="http://schemas.openxmlformats.org/markup-compatibility/2006">
          <mc:Choice Requires="x14">
            <control shapeId="2548" r:id="rId120" name="Check Box 500">
              <controlPr defaultSize="0" autoFill="0" autoLine="0" autoPict="0">
                <anchor moveWithCells="1" sizeWithCells="1">
                  <from>
                    <xdr:col>4</xdr:col>
                    <xdr:colOff>342900</xdr:colOff>
                    <xdr:row>34</xdr:row>
                    <xdr:rowOff>19050</xdr:rowOff>
                  </from>
                  <to>
                    <xdr:col>4</xdr:col>
                    <xdr:colOff>647700</xdr:colOff>
                    <xdr:row>34</xdr:row>
                    <xdr:rowOff>190500</xdr:rowOff>
                  </to>
                </anchor>
              </controlPr>
            </control>
          </mc:Choice>
        </mc:AlternateContent>
        <mc:AlternateContent xmlns:mc="http://schemas.openxmlformats.org/markup-compatibility/2006">
          <mc:Choice Requires="x14">
            <control shapeId="2549" r:id="rId121" name="Check Box 501">
              <controlPr defaultSize="0" autoFill="0" autoLine="0" autoPict="0">
                <anchor moveWithCells="1" sizeWithCells="1">
                  <from>
                    <xdr:col>5</xdr:col>
                    <xdr:colOff>342900</xdr:colOff>
                    <xdr:row>34</xdr:row>
                    <xdr:rowOff>19050</xdr:rowOff>
                  </from>
                  <to>
                    <xdr:col>5</xdr:col>
                    <xdr:colOff>647700</xdr:colOff>
                    <xdr:row>34</xdr:row>
                    <xdr:rowOff>190500</xdr:rowOff>
                  </to>
                </anchor>
              </controlPr>
            </control>
          </mc:Choice>
        </mc:AlternateContent>
        <mc:AlternateContent xmlns:mc="http://schemas.openxmlformats.org/markup-compatibility/2006">
          <mc:Choice Requires="x14">
            <control shapeId="2550" r:id="rId122" name="Check Box 502">
              <controlPr defaultSize="0" autoFill="0" autoLine="0" autoPict="0">
                <anchor moveWithCells="1" sizeWithCells="1">
                  <from>
                    <xdr:col>6</xdr:col>
                    <xdr:colOff>342900</xdr:colOff>
                    <xdr:row>34</xdr:row>
                    <xdr:rowOff>19050</xdr:rowOff>
                  </from>
                  <to>
                    <xdr:col>6</xdr:col>
                    <xdr:colOff>647700</xdr:colOff>
                    <xdr:row>34</xdr:row>
                    <xdr:rowOff>190500</xdr:rowOff>
                  </to>
                </anchor>
              </controlPr>
            </control>
          </mc:Choice>
        </mc:AlternateContent>
        <mc:AlternateContent xmlns:mc="http://schemas.openxmlformats.org/markup-compatibility/2006">
          <mc:Choice Requires="x14">
            <control shapeId="2551" r:id="rId123" name="Check Box 503">
              <controlPr defaultSize="0" autoFill="0" autoLine="0" autoPict="0">
                <anchor moveWithCells="1" sizeWithCells="1">
                  <from>
                    <xdr:col>7</xdr:col>
                    <xdr:colOff>342900</xdr:colOff>
                    <xdr:row>34</xdr:row>
                    <xdr:rowOff>19050</xdr:rowOff>
                  </from>
                  <to>
                    <xdr:col>7</xdr:col>
                    <xdr:colOff>647700</xdr:colOff>
                    <xdr:row>34</xdr:row>
                    <xdr:rowOff>190500</xdr:rowOff>
                  </to>
                </anchor>
              </controlPr>
            </control>
          </mc:Choice>
        </mc:AlternateContent>
        <mc:AlternateContent xmlns:mc="http://schemas.openxmlformats.org/markup-compatibility/2006">
          <mc:Choice Requires="x14">
            <control shapeId="2552" r:id="rId124" name="Check Box 504">
              <controlPr defaultSize="0" autoFill="0" autoLine="0" autoPict="0">
                <anchor moveWithCells="1" sizeWithCells="1">
                  <from>
                    <xdr:col>8</xdr:col>
                    <xdr:colOff>342900</xdr:colOff>
                    <xdr:row>34</xdr:row>
                    <xdr:rowOff>19050</xdr:rowOff>
                  </from>
                  <to>
                    <xdr:col>8</xdr:col>
                    <xdr:colOff>647700</xdr:colOff>
                    <xdr:row>34</xdr:row>
                    <xdr:rowOff>190500</xdr:rowOff>
                  </to>
                </anchor>
              </controlPr>
            </control>
          </mc:Choice>
        </mc:AlternateContent>
        <mc:AlternateContent xmlns:mc="http://schemas.openxmlformats.org/markup-compatibility/2006">
          <mc:Choice Requires="x14">
            <control shapeId="2553" r:id="rId125" name="Check Box 505">
              <controlPr defaultSize="0" autoFill="0" autoLine="0" autoPict="0">
                <anchor moveWithCells="1" sizeWithCells="1">
                  <from>
                    <xdr:col>9</xdr:col>
                    <xdr:colOff>342900</xdr:colOff>
                    <xdr:row>34</xdr:row>
                    <xdr:rowOff>19050</xdr:rowOff>
                  </from>
                  <to>
                    <xdr:col>9</xdr:col>
                    <xdr:colOff>647700</xdr:colOff>
                    <xdr:row>34</xdr:row>
                    <xdr:rowOff>190500</xdr:rowOff>
                  </to>
                </anchor>
              </controlPr>
            </control>
          </mc:Choice>
        </mc:AlternateContent>
        <mc:AlternateContent xmlns:mc="http://schemas.openxmlformats.org/markup-compatibility/2006">
          <mc:Choice Requires="x14">
            <control shapeId="2554" r:id="rId126" name="Check Box 506">
              <controlPr defaultSize="0" autoFill="0" autoLine="0" autoPict="0">
                <anchor moveWithCells="1" sizeWithCells="1">
                  <from>
                    <xdr:col>4</xdr:col>
                    <xdr:colOff>342900</xdr:colOff>
                    <xdr:row>35</xdr:row>
                    <xdr:rowOff>19050</xdr:rowOff>
                  </from>
                  <to>
                    <xdr:col>4</xdr:col>
                    <xdr:colOff>647700</xdr:colOff>
                    <xdr:row>35</xdr:row>
                    <xdr:rowOff>190500</xdr:rowOff>
                  </to>
                </anchor>
              </controlPr>
            </control>
          </mc:Choice>
        </mc:AlternateContent>
        <mc:AlternateContent xmlns:mc="http://schemas.openxmlformats.org/markup-compatibility/2006">
          <mc:Choice Requires="x14">
            <control shapeId="2555" r:id="rId127" name="Check Box 507">
              <controlPr defaultSize="0" autoFill="0" autoLine="0" autoPict="0">
                <anchor moveWithCells="1" sizeWithCells="1">
                  <from>
                    <xdr:col>5</xdr:col>
                    <xdr:colOff>342900</xdr:colOff>
                    <xdr:row>35</xdr:row>
                    <xdr:rowOff>19050</xdr:rowOff>
                  </from>
                  <to>
                    <xdr:col>5</xdr:col>
                    <xdr:colOff>647700</xdr:colOff>
                    <xdr:row>35</xdr:row>
                    <xdr:rowOff>190500</xdr:rowOff>
                  </to>
                </anchor>
              </controlPr>
            </control>
          </mc:Choice>
        </mc:AlternateContent>
        <mc:AlternateContent xmlns:mc="http://schemas.openxmlformats.org/markup-compatibility/2006">
          <mc:Choice Requires="x14">
            <control shapeId="2556" r:id="rId128" name="Check Box 508">
              <controlPr defaultSize="0" autoFill="0" autoLine="0" autoPict="0">
                <anchor moveWithCells="1" sizeWithCells="1">
                  <from>
                    <xdr:col>6</xdr:col>
                    <xdr:colOff>342900</xdr:colOff>
                    <xdr:row>35</xdr:row>
                    <xdr:rowOff>19050</xdr:rowOff>
                  </from>
                  <to>
                    <xdr:col>6</xdr:col>
                    <xdr:colOff>647700</xdr:colOff>
                    <xdr:row>35</xdr:row>
                    <xdr:rowOff>190500</xdr:rowOff>
                  </to>
                </anchor>
              </controlPr>
            </control>
          </mc:Choice>
        </mc:AlternateContent>
        <mc:AlternateContent xmlns:mc="http://schemas.openxmlformats.org/markup-compatibility/2006">
          <mc:Choice Requires="x14">
            <control shapeId="2557" r:id="rId129" name="Check Box 509">
              <controlPr defaultSize="0" autoFill="0" autoLine="0" autoPict="0">
                <anchor moveWithCells="1" sizeWithCells="1">
                  <from>
                    <xdr:col>7</xdr:col>
                    <xdr:colOff>342900</xdr:colOff>
                    <xdr:row>35</xdr:row>
                    <xdr:rowOff>19050</xdr:rowOff>
                  </from>
                  <to>
                    <xdr:col>7</xdr:col>
                    <xdr:colOff>647700</xdr:colOff>
                    <xdr:row>35</xdr:row>
                    <xdr:rowOff>190500</xdr:rowOff>
                  </to>
                </anchor>
              </controlPr>
            </control>
          </mc:Choice>
        </mc:AlternateContent>
        <mc:AlternateContent xmlns:mc="http://schemas.openxmlformats.org/markup-compatibility/2006">
          <mc:Choice Requires="x14">
            <control shapeId="2558" r:id="rId130" name="Check Box 510">
              <controlPr defaultSize="0" autoFill="0" autoLine="0" autoPict="0">
                <anchor moveWithCells="1" sizeWithCells="1">
                  <from>
                    <xdr:col>8</xdr:col>
                    <xdr:colOff>342900</xdr:colOff>
                    <xdr:row>35</xdr:row>
                    <xdr:rowOff>19050</xdr:rowOff>
                  </from>
                  <to>
                    <xdr:col>8</xdr:col>
                    <xdr:colOff>647700</xdr:colOff>
                    <xdr:row>35</xdr:row>
                    <xdr:rowOff>190500</xdr:rowOff>
                  </to>
                </anchor>
              </controlPr>
            </control>
          </mc:Choice>
        </mc:AlternateContent>
        <mc:AlternateContent xmlns:mc="http://schemas.openxmlformats.org/markup-compatibility/2006">
          <mc:Choice Requires="x14">
            <control shapeId="2559" r:id="rId131" name="Check Box 511">
              <controlPr defaultSize="0" autoFill="0" autoLine="0" autoPict="0">
                <anchor moveWithCells="1" sizeWithCells="1">
                  <from>
                    <xdr:col>9</xdr:col>
                    <xdr:colOff>342900</xdr:colOff>
                    <xdr:row>35</xdr:row>
                    <xdr:rowOff>19050</xdr:rowOff>
                  </from>
                  <to>
                    <xdr:col>9</xdr:col>
                    <xdr:colOff>647700</xdr:colOff>
                    <xdr:row>35</xdr:row>
                    <xdr:rowOff>190500</xdr:rowOff>
                  </to>
                </anchor>
              </controlPr>
            </control>
          </mc:Choice>
        </mc:AlternateContent>
        <mc:AlternateContent xmlns:mc="http://schemas.openxmlformats.org/markup-compatibility/2006">
          <mc:Choice Requires="x14">
            <control shapeId="2560" r:id="rId132" name="Check Box 512">
              <controlPr defaultSize="0" autoFill="0" autoLine="0" autoPict="0">
                <anchor moveWithCells="1" sizeWithCells="1">
                  <from>
                    <xdr:col>4</xdr:col>
                    <xdr:colOff>342900</xdr:colOff>
                    <xdr:row>36</xdr:row>
                    <xdr:rowOff>19050</xdr:rowOff>
                  </from>
                  <to>
                    <xdr:col>4</xdr:col>
                    <xdr:colOff>647700</xdr:colOff>
                    <xdr:row>36</xdr:row>
                    <xdr:rowOff>190500</xdr:rowOff>
                  </to>
                </anchor>
              </controlPr>
            </control>
          </mc:Choice>
        </mc:AlternateContent>
        <mc:AlternateContent xmlns:mc="http://schemas.openxmlformats.org/markup-compatibility/2006">
          <mc:Choice Requires="x14">
            <control shapeId="2561" r:id="rId133" name="Check Box 513">
              <controlPr defaultSize="0" autoFill="0" autoLine="0" autoPict="0">
                <anchor moveWithCells="1" sizeWithCells="1">
                  <from>
                    <xdr:col>5</xdr:col>
                    <xdr:colOff>342900</xdr:colOff>
                    <xdr:row>36</xdr:row>
                    <xdr:rowOff>19050</xdr:rowOff>
                  </from>
                  <to>
                    <xdr:col>5</xdr:col>
                    <xdr:colOff>647700</xdr:colOff>
                    <xdr:row>36</xdr:row>
                    <xdr:rowOff>190500</xdr:rowOff>
                  </to>
                </anchor>
              </controlPr>
            </control>
          </mc:Choice>
        </mc:AlternateContent>
        <mc:AlternateContent xmlns:mc="http://schemas.openxmlformats.org/markup-compatibility/2006">
          <mc:Choice Requires="x14">
            <control shapeId="2562" r:id="rId134" name="Check Box 514">
              <controlPr defaultSize="0" autoFill="0" autoLine="0" autoPict="0">
                <anchor moveWithCells="1" sizeWithCells="1">
                  <from>
                    <xdr:col>6</xdr:col>
                    <xdr:colOff>342900</xdr:colOff>
                    <xdr:row>36</xdr:row>
                    <xdr:rowOff>19050</xdr:rowOff>
                  </from>
                  <to>
                    <xdr:col>6</xdr:col>
                    <xdr:colOff>647700</xdr:colOff>
                    <xdr:row>36</xdr:row>
                    <xdr:rowOff>190500</xdr:rowOff>
                  </to>
                </anchor>
              </controlPr>
            </control>
          </mc:Choice>
        </mc:AlternateContent>
        <mc:AlternateContent xmlns:mc="http://schemas.openxmlformats.org/markup-compatibility/2006">
          <mc:Choice Requires="x14">
            <control shapeId="2563" r:id="rId135" name="Check Box 515">
              <controlPr defaultSize="0" autoFill="0" autoLine="0" autoPict="0">
                <anchor moveWithCells="1" sizeWithCells="1">
                  <from>
                    <xdr:col>7</xdr:col>
                    <xdr:colOff>342900</xdr:colOff>
                    <xdr:row>36</xdr:row>
                    <xdr:rowOff>19050</xdr:rowOff>
                  </from>
                  <to>
                    <xdr:col>7</xdr:col>
                    <xdr:colOff>647700</xdr:colOff>
                    <xdr:row>36</xdr:row>
                    <xdr:rowOff>190500</xdr:rowOff>
                  </to>
                </anchor>
              </controlPr>
            </control>
          </mc:Choice>
        </mc:AlternateContent>
        <mc:AlternateContent xmlns:mc="http://schemas.openxmlformats.org/markup-compatibility/2006">
          <mc:Choice Requires="x14">
            <control shapeId="2564" r:id="rId136" name="Check Box 516">
              <controlPr defaultSize="0" autoFill="0" autoLine="0" autoPict="0">
                <anchor moveWithCells="1" sizeWithCells="1">
                  <from>
                    <xdr:col>8</xdr:col>
                    <xdr:colOff>342900</xdr:colOff>
                    <xdr:row>36</xdr:row>
                    <xdr:rowOff>19050</xdr:rowOff>
                  </from>
                  <to>
                    <xdr:col>8</xdr:col>
                    <xdr:colOff>647700</xdr:colOff>
                    <xdr:row>36</xdr:row>
                    <xdr:rowOff>190500</xdr:rowOff>
                  </to>
                </anchor>
              </controlPr>
            </control>
          </mc:Choice>
        </mc:AlternateContent>
        <mc:AlternateContent xmlns:mc="http://schemas.openxmlformats.org/markup-compatibility/2006">
          <mc:Choice Requires="x14">
            <control shapeId="2565" r:id="rId137" name="Check Box 517">
              <controlPr defaultSize="0" autoFill="0" autoLine="0" autoPict="0">
                <anchor moveWithCells="1" sizeWithCells="1">
                  <from>
                    <xdr:col>9</xdr:col>
                    <xdr:colOff>342900</xdr:colOff>
                    <xdr:row>36</xdr:row>
                    <xdr:rowOff>19050</xdr:rowOff>
                  </from>
                  <to>
                    <xdr:col>9</xdr:col>
                    <xdr:colOff>647700</xdr:colOff>
                    <xdr:row>36</xdr:row>
                    <xdr:rowOff>190500</xdr:rowOff>
                  </to>
                </anchor>
              </controlPr>
            </control>
          </mc:Choice>
        </mc:AlternateContent>
        <mc:AlternateContent xmlns:mc="http://schemas.openxmlformats.org/markup-compatibility/2006">
          <mc:Choice Requires="x14">
            <control shapeId="2566" r:id="rId138" name="Check Box 518">
              <controlPr defaultSize="0" autoFill="0" autoLine="0" autoPict="0">
                <anchor moveWithCells="1" sizeWithCells="1">
                  <from>
                    <xdr:col>4</xdr:col>
                    <xdr:colOff>342900</xdr:colOff>
                    <xdr:row>37</xdr:row>
                    <xdr:rowOff>19050</xdr:rowOff>
                  </from>
                  <to>
                    <xdr:col>4</xdr:col>
                    <xdr:colOff>647700</xdr:colOff>
                    <xdr:row>37</xdr:row>
                    <xdr:rowOff>190500</xdr:rowOff>
                  </to>
                </anchor>
              </controlPr>
            </control>
          </mc:Choice>
        </mc:AlternateContent>
        <mc:AlternateContent xmlns:mc="http://schemas.openxmlformats.org/markup-compatibility/2006">
          <mc:Choice Requires="x14">
            <control shapeId="2567" r:id="rId139" name="Check Box 519">
              <controlPr defaultSize="0" autoFill="0" autoLine="0" autoPict="0">
                <anchor moveWithCells="1" sizeWithCells="1">
                  <from>
                    <xdr:col>5</xdr:col>
                    <xdr:colOff>342900</xdr:colOff>
                    <xdr:row>37</xdr:row>
                    <xdr:rowOff>19050</xdr:rowOff>
                  </from>
                  <to>
                    <xdr:col>5</xdr:col>
                    <xdr:colOff>647700</xdr:colOff>
                    <xdr:row>37</xdr:row>
                    <xdr:rowOff>190500</xdr:rowOff>
                  </to>
                </anchor>
              </controlPr>
            </control>
          </mc:Choice>
        </mc:AlternateContent>
        <mc:AlternateContent xmlns:mc="http://schemas.openxmlformats.org/markup-compatibility/2006">
          <mc:Choice Requires="x14">
            <control shapeId="2568" r:id="rId140" name="Check Box 520">
              <controlPr defaultSize="0" autoFill="0" autoLine="0" autoPict="0">
                <anchor moveWithCells="1" sizeWithCells="1">
                  <from>
                    <xdr:col>6</xdr:col>
                    <xdr:colOff>342900</xdr:colOff>
                    <xdr:row>37</xdr:row>
                    <xdr:rowOff>19050</xdr:rowOff>
                  </from>
                  <to>
                    <xdr:col>6</xdr:col>
                    <xdr:colOff>647700</xdr:colOff>
                    <xdr:row>37</xdr:row>
                    <xdr:rowOff>190500</xdr:rowOff>
                  </to>
                </anchor>
              </controlPr>
            </control>
          </mc:Choice>
        </mc:AlternateContent>
        <mc:AlternateContent xmlns:mc="http://schemas.openxmlformats.org/markup-compatibility/2006">
          <mc:Choice Requires="x14">
            <control shapeId="2569" r:id="rId141" name="Check Box 521">
              <controlPr defaultSize="0" autoFill="0" autoLine="0" autoPict="0">
                <anchor moveWithCells="1" sizeWithCells="1">
                  <from>
                    <xdr:col>7</xdr:col>
                    <xdr:colOff>342900</xdr:colOff>
                    <xdr:row>37</xdr:row>
                    <xdr:rowOff>19050</xdr:rowOff>
                  </from>
                  <to>
                    <xdr:col>7</xdr:col>
                    <xdr:colOff>647700</xdr:colOff>
                    <xdr:row>37</xdr:row>
                    <xdr:rowOff>190500</xdr:rowOff>
                  </to>
                </anchor>
              </controlPr>
            </control>
          </mc:Choice>
        </mc:AlternateContent>
        <mc:AlternateContent xmlns:mc="http://schemas.openxmlformats.org/markup-compatibility/2006">
          <mc:Choice Requires="x14">
            <control shapeId="2570" r:id="rId142" name="Check Box 522">
              <controlPr defaultSize="0" autoFill="0" autoLine="0" autoPict="0">
                <anchor moveWithCells="1" sizeWithCells="1">
                  <from>
                    <xdr:col>8</xdr:col>
                    <xdr:colOff>342900</xdr:colOff>
                    <xdr:row>37</xdr:row>
                    <xdr:rowOff>19050</xdr:rowOff>
                  </from>
                  <to>
                    <xdr:col>8</xdr:col>
                    <xdr:colOff>647700</xdr:colOff>
                    <xdr:row>37</xdr:row>
                    <xdr:rowOff>190500</xdr:rowOff>
                  </to>
                </anchor>
              </controlPr>
            </control>
          </mc:Choice>
        </mc:AlternateContent>
        <mc:AlternateContent xmlns:mc="http://schemas.openxmlformats.org/markup-compatibility/2006">
          <mc:Choice Requires="x14">
            <control shapeId="2571" r:id="rId143" name="Check Box 523">
              <controlPr defaultSize="0" autoFill="0" autoLine="0" autoPict="0">
                <anchor moveWithCells="1" sizeWithCells="1">
                  <from>
                    <xdr:col>9</xdr:col>
                    <xdr:colOff>342900</xdr:colOff>
                    <xdr:row>37</xdr:row>
                    <xdr:rowOff>19050</xdr:rowOff>
                  </from>
                  <to>
                    <xdr:col>9</xdr:col>
                    <xdr:colOff>647700</xdr:colOff>
                    <xdr:row>37</xdr:row>
                    <xdr:rowOff>190500</xdr:rowOff>
                  </to>
                </anchor>
              </controlPr>
            </control>
          </mc:Choice>
        </mc:AlternateContent>
        <mc:AlternateContent xmlns:mc="http://schemas.openxmlformats.org/markup-compatibility/2006">
          <mc:Choice Requires="x14">
            <control shapeId="2575" r:id="rId144" name="Button 527">
              <controlPr defaultSize="0" print="0" autoFill="0" autoPict="0" macro="[0]!Module1AutoFitCells">
                <anchor moveWithCells="1" sizeWithCells="1">
                  <from>
                    <xdr:col>3</xdr:col>
                    <xdr:colOff>1295400</xdr:colOff>
                    <xdr:row>39</xdr:row>
                    <xdr:rowOff>38100</xdr:rowOff>
                  </from>
                  <to>
                    <xdr:col>4</xdr:col>
                    <xdr:colOff>0</xdr:colOff>
                    <xdr:row>40</xdr:row>
                    <xdr:rowOff>104775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autoPageBreaks="0" fitToPage="1"/>
  </sheetPr>
  <dimension ref="C1:BT700"/>
  <sheetViews>
    <sheetView showGridLines="0" showRowColHeaders="0" zoomScaleNormal="100" zoomScaleSheetLayoutView="40" workbookViewId="0">
      <selection activeCell="C3" sqref="C3:M3"/>
    </sheetView>
  </sheetViews>
  <sheetFormatPr defaultColWidth="9.140625" defaultRowHeight="15" x14ac:dyDescent="0.25"/>
  <cols>
    <col min="1" max="1" width="3.28515625" customWidth="1"/>
    <col min="2" max="2" width="0.5703125" customWidth="1"/>
    <col min="3" max="3" width="14.5703125" customWidth="1"/>
    <col min="4" max="4" width="2.140625" customWidth="1"/>
    <col min="5" max="7" width="9.5703125" customWidth="1"/>
    <col min="8" max="8" width="11" customWidth="1"/>
    <col min="9" max="9" width="2.140625" customWidth="1"/>
    <col min="10" max="10" width="46.42578125" customWidth="1"/>
    <col min="11" max="11" width="6.85546875" customWidth="1"/>
    <col min="12" max="12" width="5.85546875" customWidth="1"/>
    <col min="13" max="13" width="6.85546875" customWidth="1"/>
    <col min="14" max="14" width="6.140625" customWidth="1"/>
    <col min="15" max="15" width="16.28515625" hidden="1" customWidth="1"/>
    <col min="16" max="16" width="9.140625" style="54" hidden="1" customWidth="1"/>
    <col min="17" max="18" width="9.140625" style="52" hidden="1" customWidth="1"/>
    <col min="19" max="19" width="9.140625" style="51" hidden="1" customWidth="1"/>
    <col min="20" max="22" width="9.140625" style="52" hidden="1" customWidth="1"/>
    <col min="23" max="23" width="15.7109375" style="52" hidden="1" customWidth="1"/>
    <col min="24" max="24" width="13.5703125" style="52" hidden="1" customWidth="1"/>
    <col min="25" max="25" width="17" style="52" hidden="1" customWidth="1"/>
    <col min="26" max="26" width="20" style="52" hidden="1" customWidth="1"/>
    <col min="27" max="27" width="25.5703125" style="52" hidden="1" customWidth="1"/>
    <col min="28" max="28" width="12.7109375" style="52" hidden="1" customWidth="1"/>
    <col min="29" max="29" width="17.42578125" style="52" hidden="1" customWidth="1"/>
    <col min="30" max="33" width="12.7109375" style="52" hidden="1" customWidth="1"/>
    <col min="34" max="34" width="9.85546875" style="355" hidden="1" customWidth="1"/>
    <col min="35" max="35" width="12.42578125" style="355" hidden="1" customWidth="1"/>
    <col min="36" max="36" width="13.85546875" style="52" hidden="1" customWidth="1"/>
    <col min="37" max="38" width="9.140625" style="52" hidden="1" customWidth="1"/>
    <col min="39" max="39" width="14.28515625" style="52" hidden="1" customWidth="1"/>
    <col min="40" max="41" width="9.140625" style="52" hidden="1" customWidth="1"/>
    <col min="42" max="42" width="11.140625" style="52" hidden="1" customWidth="1"/>
    <col min="43" max="46" width="9.140625" style="52" hidden="1" customWidth="1"/>
    <col min="47" max="47" width="12" style="52" hidden="1" customWidth="1"/>
    <col min="48" max="51" width="9.140625" style="52" hidden="1" customWidth="1"/>
    <col min="52" max="58" width="9.140625" hidden="1" customWidth="1"/>
    <col min="59" max="59" width="9.140625" customWidth="1"/>
    <col min="60" max="60" width="42.28515625" customWidth="1"/>
    <col min="61" max="61" width="26.5703125" style="75" customWidth="1"/>
    <col min="62" max="62" width="29.5703125" style="75" customWidth="1"/>
    <col min="63" max="63" width="36.5703125" style="75" customWidth="1"/>
    <col min="64" max="65" width="118.140625" style="75" customWidth="1"/>
    <col min="66" max="66" width="118.140625" style="76" customWidth="1"/>
    <col min="67" max="67" width="11.5703125" style="76" customWidth="1"/>
    <col min="68" max="68" width="43.42578125" style="76" customWidth="1"/>
    <col min="69" max="69" width="9.140625" customWidth="1"/>
  </cols>
  <sheetData>
    <row r="1" spans="3:68" ht="50.1" customHeight="1" x14ac:dyDescent="0.35">
      <c r="C1" s="9" t="str">
        <f>Presentación!$B$1</f>
        <v>Herramienta de Beneficios y Riesgos (BeRT) v2:</v>
      </c>
      <c r="W1" s="357" t="str">
        <f>Presentación!$B$1</f>
        <v>Herramienta de Beneficios y Riesgos (BeRT) v2:</v>
      </c>
    </row>
    <row r="2" spans="3:68" ht="25.5" x14ac:dyDescent="0.35">
      <c r="C2" s="234" t="str">
        <f>Presentación!$B$2</f>
        <v>Apoyando a los países a adoptar y respetar las salvaguardas de Cancún</v>
      </c>
      <c r="D2" s="9"/>
      <c r="E2" s="9"/>
      <c r="W2" s="358" t="str">
        <f>Presentación!$B$2</f>
        <v>Apoyando a los países a adoptar y respetar las salvaguardas de Cancún</v>
      </c>
    </row>
    <row r="3" spans="3:68" ht="60" customHeight="1" x14ac:dyDescent="0.35">
      <c r="C3" s="778" t="str">
        <f>Presentación!$C$14</f>
        <v>Módulo 2 – Identificación de beneficios y riesgos derivados de las acciones REDD+</v>
      </c>
      <c r="D3" s="778"/>
      <c r="E3" s="778"/>
      <c r="F3" s="778"/>
      <c r="G3" s="778"/>
      <c r="H3" s="778"/>
      <c r="I3" s="778"/>
      <c r="J3" s="778"/>
      <c r="K3" s="778"/>
      <c r="L3" s="778"/>
      <c r="M3" s="778"/>
      <c r="W3" s="359" t="str">
        <f>Presentación!$C$14</f>
        <v>Módulo 2 – Identificación de beneficios y riesgos derivados de las acciones REDD+</v>
      </c>
    </row>
    <row r="5" spans="3:68" ht="30" customHeight="1" x14ac:dyDescent="0.3">
      <c r="C5" s="227" t="str">
        <f t="shared" ref="C5:C10" si="0">W5</f>
        <v>Objetivo:</v>
      </c>
      <c r="W5" s="360" t="s">
        <v>149</v>
      </c>
    </row>
    <row r="6" spans="3:68" ht="90" customHeight="1" x14ac:dyDescent="0.25">
      <c r="C6" s="606" t="str">
        <f t="shared" si="0"/>
        <v>El objetivo es evaluar rápidamente los posibles beneficios y riesgos de las acciones REDD+ documentadas en el Módulo 1. Esta información se utilizará en el Módulo 3 para determinar hasta qué punto las PLR cubren las salvaguardas de Cancún. Este Módulo está estructurado utilizando las salvaguardas de Cancún. Para cada salvaguarda, se pide a los participantes que identifiquen los posibles beneficios y riesgos de las distintas acciones REDD+. Estos beneficios y riesgos se utilizarán posteriormente en el análisis de vacíos de las PLR existentes (Módulo 3).</v>
      </c>
      <c r="D6" s="606"/>
      <c r="E6" s="606"/>
      <c r="F6" s="606"/>
      <c r="G6" s="606"/>
      <c r="H6" s="606"/>
      <c r="I6" s="606"/>
      <c r="J6" s="606"/>
      <c r="K6" s="606"/>
      <c r="W6" s="748" t="s">
        <v>166</v>
      </c>
      <c r="X6" s="748"/>
      <c r="Y6" s="748"/>
      <c r="Z6" s="748"/>
      <c r="AA6" s="748"/>
      <c r="AB6" s="748"/>
      <c r="AC6" s="748"/>
      <c r="AD6" s="748"/>
      <c r="AE6" s="748"/>
    </row>
    <row r="7" spans="3:68" ht="29.25" customHeight="1" x14ac:dyDescent="0.3">
      <c r="C7" s="313" t="str">
        <f t="shared" si="0"/>
        <v>Resultado:</v>
      </c>
      <c r="W7" s="360" t="s">
        <v>151</v>
      </c>
    </row>
    <row r="8" spans="3:68" ht="51" customHeight="1" x14ac:dyDescent="0.25">
      <c r="C8" s="613" t="str">
        <f t="shared" si="0"/>
        <v>Tabla de posibles beneficios y riesgos para cada una de las salvaguardas de Cancún, incluyendo una evaluación cualitativa del impacto y la probabilidad de los beneficios y riesgos identificados.</v>
      </c>
      <c r="D8" s="613"/>
      <c r="E8" s="613"/>
      <c r="F8" s="613"/>
      <c r="G8" s="613"/>
      <c r="H8" s="613"/>
      <c r="I8" s="613"/>
      <c r="J8" s="613"/>
      <c r="K8" s="613"/>
      <c r="W8" s="748" t="s">
        <v>167</v>
      </c>
      <c r="X8" s="748"/>
      <c r="Y8" s="748"/>
      <c r="Z8" s="748"/>
      <c r="AA8" s="748"/>
      <c r="AB8" s="748"/>
      <c r="AC8" s="748"/>
      <c r="AD8" s="748"/>
      <c r="AE8" s="748"/>
    </row>
    <row r="9" spans="3:68" s="311" customFormat="1" ht="46.5" customHeight="1" x14ac:dyDescent="0.25">
      <c r="C9" s="312" t="str">
        <f t="shared" si="0"/>
        <v>Modo de empleo:</v>
      </c>
      <c r="D9" s="308"/>
      <c r="E9" s="308"/>
      <c r="F9" s="308"/>
      <c r="G9" s="308"/>
      <c r="H9" s="308"/>
      <c r="I9" s="308"/>
      <c r="J9" s="308"/>
      <c r="P9" s="314"/>
      <c r="Q9" s="361"/>
      <c r="R9" s="361"/>
      <c r="S9" s="315"/>
      <c r="T9" s="361"/>
      <c r="U9" s="361"/>
      <c r="V9" s="361"/>
      <c r="W9" s="362" t="s">
        <v>153</v>
      </c>
      <c r="X9" s="361"/>
      <c r="Y9" s="361"/>
      <c r="Z9" s="361"/>
      <c r="AA9" s="361"/>
      <c r="AB9" s="361"/>
      <c r="AC9" s="361"/>
      <c r="AD9" s="361"/>
      <c r="AE9" s="361"/>
      <c r="AF9" s="361"/>
      <c r="AG9" s="361"/>
      <c r="AH9" s="363"/>
      <c r="AI9" s="363"/>
      <c r="AJ9" s="361"/>
      <c r="AK9" s="361"/>
      <c r="AL9" s="361"/>
      <c r="AM9" s="361"/>
      <c r="AN9" s="361"/>
      <c r="AO9" s="361"/>
      <c r="AP9" s="361"/>
      <c r="AQ9" s="361"/>
      <c r="AR9" s="361"/>
      <c r="AS9" s="361"/>
      <c r="AT9" s="361"/>
      <c r="AU9" s="361"/>
      <c r="AV9" s="361"/>
      <c r="AW9" s="361"/>
      <c r="AX9" s="361"/>
      <c r="AY9" s="361"/>
      <c r="BI9" s="316"/>
      <c r="BJ9" s="316"/>
      <c r="BK9" s="316"/>
      <c r="BL9" s="316"/>
      <c r="BM9" s="316"/>
      <c r="BN9" s="317"/>
      <c r="BO9" s="317"/>
      <c r="BP9" s="317"/>
    </row>
    <row r="10" spans="3:68" ht="165.75" customHeight="1" x14ac:dyDescent="0.25">
      <c r="C10" s="615" t="str">
        <f t="shared" si="0"/>
        <v>• Se analizan las salvaguardas una por una. Seleccionar la primera salvaguarda para la cual se analizarán los posibles beneficios y riesgos de las acciones REDD+ identificadas en el Módulo 1.
• Dedicar un minuto a revisar los aspectos clave asociados a esa salvaguarda.
• Utilizar las preguntas guía facilitadas como punto de partida para analizar los beneficios y riesgos en el contexto del país.
• Al contestar “Sí” o “No”  a las preguntas guía, es posible generar automáticamente beneficios y riesgos potenciales para dicha salvaguarda, en la tabla siguiente. Estos beneficios y riegos deberán ser revisados para que se ajusten al contexto del país, y sean luego asignados a una acción REDD+ concreta. Si el beneficio o riesgo no pertenece a una acción REDD+ específica, se le puede clasificar como “General”.
• Añadir cualquier otro beneficio y riesgo que pudiera ser relevantes para esa salvaguarda.
• Asignar una clasificación de probabilidad e impacto de ocurrencia, para cada beneficio y riesgo.</v>
      </c>
      <c r="D10" s="615"/>
      <c r="E10" s="615"/>
      <c r="F10" s="615"/>
      <c r="G10" s="615"/>
      <c r="H10" s="615"/>
      <c r="I10" s="615"/>
      <c r="J10" s="615"/>
      <c r="K10" s="615"/>
      <c r="L10" s="615"/>
      <c r="M10" s="279"/>
      <c r="W10" s="748" t="s">
        <v>168</v>
      </c>
      <c r="X10" s="748"/>
      <c r="Y10" s="748"/>
      <c r="Z10" s="748"/>
      <c r="AA10" s="748"/>
      <c r="AB10" s="748"/>
      <c r="AC10" s="748"/>
      <c r="AD10" s="748"/>
      <c r="AE10" s="748"/>
    </row>
    <row r="11" spans="3:68" x14ac:dyDescent="0.25">
      <c r="C11" s="115"/>
      <c r="D11" s="115"/>
      <c r="E11" s="115"/>
      <c r="F11" s="115"/>
      <c r="G11" s="115"/>
      <c r="H11" s="115"/>
      <c r="I11" s="115"/>
      <c r="J11" s="115"/>
    </row>
    <row r="12" spans="3:68" x14ac:dyDescent="0.25">
      <c r="C12" s="115"/>
      <c r="D12" s="115"/>
      <c r="E12" s="115"/>
      <c r="F12" s="115"/>
      <c r="G12" s="115"/>
      <c r="H12" s="115"/>
      <c r="I12" s="115"/>
      <c r="J12" s="115"/>
      <c r="X12" s="54"/>
      <c r="AA12" s="51"/>
      <c r="AM12" s="52" t="s">
        <v>55</v>
      </c>
      <c r="AN12" s="52" t="s">
        <v>56</v>
      </c>
    </row>
    <row r="13" spans="3:68" x14ac:dyDescent="0.25">
      <c r="C13" s="779"/>
      <c r="D13" s="779"/>
      <c r="E13" s="779"/>
      <c r="F13" s="779"/>
      <c r="G13" s="779"/>
      <c r="H13" s="779"/>
      <c r="I13" s="779"/>
      <c r="J13" s="779"/>
      <c r="K13" s="779"/>
      <c r="L13" s="779"/>
      <c r="M13" s="85"/>
      <c r="N13" s="85"/>
      <c r="V13" s="364">
        <v>0</v>
      </c>
      <c r="W13" s="365" t="s">
        <v>4</v>
      </c>
      <c r="X13" s="365" t="s">
        <v>61</v>
      </c>
      <c r="Y13" s="365" t="s">
        <v>62</v>
      </c>
      <c r="Z13" s="365" t="s">
        <v>63</v>
      </c>
      <c r="AA13" s="51"/>
      <c r="AG13" s="366">
        <v>1</v>
      </c>
      <c r="AH13" s="367" t="s">
        <v>20</v>
      </c>
      <c r="AI13" s="368"/>
      <c r="AJ13" s="52">
        <v>1</v>
      </c>
      <c r="AL13" s="369">
        <v>1</v>
      </c>
      <c r="AM13" s="241" t="s">
        <v>20</v>
      </c>
      <c r="AN13" s="241" t="s">
        <v>20</v>
      </c>
      <c r="AO13" s="148" t="s">
        <v>20</v>
      </c>
      <c r="AP13" s="149"/>
      <c r="AQ13" s="370" t="s">
        <v>27</v>
      </c>
      <c r="AV13" s="51"/>
      <c r="AX13" s="51"/>
    </row>
    <row r="14" spans="3:68" x14ac:dyDescent="0.25">
      <c r="C14" s="779"/>
      <c r="D14" s="779"/>
      <c r="E14" s="779"/>
      <c r="F14" s="779"/>
      <c r="G14" s="779"/>
      <c r="H14" s="779"/>
      <c r="I14" s="779"/>
      <c r="J14" s="779"/>
      <c r="K14" s="779"/>
      <c r="L14" s="779"/>
      <c r="M14" s="85"/>
      <c r="N14" s="85"/>
      <c r="V14" s="54">
        <v>1</v>
      </c>
      <c r="W14" s="133" t="s">
        <v>169</v>
      </c>
      <c r="X14" s="133" t="s">
        <v>176</v>
      </c>
      <c r="Y14" s="371" t="s">
        <v>44</v>
      </c>
      <c r="Z14" s="371" t="s">
        <v>183</v>
      </c>
      <c r="AA14" s="118" t="str">
        <f>CONCATENATE(W14," - ",Z14)</f>
        <v>Salvaguarda (a) - Coherencia con los objetivos nacionales y los acuerdos internacionales.</v>
      </c>
      <c r="AG14" s="366">
        <v>2</v>
      </c>
      <c r="AH14" s="367" t="str">
        <f>'Módulo 1'!$AG$24</f>
        <v xml:space="preserve">1)  </v>
      </c>
      <c r="AI14" s="368"/>
      <c r="AJ14" s="52">
        <v>2</v>
      </c>
      <c r="AL14" s="369">
        <v>2</v>
      </c>
      <c r="AM14" s="602" t="s">
        <v>247</v>
      </c>
      <c r="AN14" s="602" t="s">
        <v>248</v>
      </c>
      <c r="AO14" s="372" t="s">
        <v>32</v>
      </c>
      <c r="AP14" s="373">
        <v>1</v>
      </c>
      <c r="AQ14" s="150" t="s">
        <v>1</v>
      </c>
    </row>
    <row r="15" spans="3:68" x14ac:dyDescent="0.25">
      <c r="C15" s="779"/>
      <c r="D15" s="779"/>
      <c r="E15" s="779"/>
      <c r="F15" s="779"/>
      <c r="G15" s="779"/>
      <c r="H15" s="779"/>
      <c r="I15" s="779"/>
      <c r="J15" s="779"/>
      <c r="K15" s="779"/>
      <c r="L15" s="779"/>
      <c r="M15" s="85"/>
      <c r="N15" s="85"/>
      <c r="V15" s="54">
        <v>2</v>
      </c>
      <c r="W15" s="133" t="s">
        <v>170</v>
      </c>
      <c r="X15" s="133" t="s">
        <v>177</v>
      </c>
      <c r="Y15" s="371" t="s">
        <v>45</v>
      </c>
      <c r="Z15" s="371" t="s">
        <v>184</v>
      </c>
      <c r="AA15" s="118" t="str">
        <f t="shared" ref="AA15:AA20" si="1">CONCATENATE(W15," - ",Z15)</f>
        <v>Salvaguarda (b) - Transparencia y eficacia de las estructuras de gobernanza nacional y soberanía.</v>
      </c>
      <c r="AG15" s="366">
        <v>3</v>
      </c>
      <c r="AH15" s="367" t="str">
        <f>'Módulo 1'!$AG$25</f>
        <v xml:space="preserve">2)  </v>
      </c>
      <c r="AI15" s="368"/>
      <c r="AJ15" s="52">
        <v>3</v>
      </c>
      <c r="AL15" s="369">
        <v>3</v>
      </c>
      <c r="AM15" s="602" t="s">
        <v>246</v>
      </c>
      <c r="AN15" s="602" t="s">
        <v>569</v>
      </c>
      <c r="AO15" s="372" t="s">
        <v>33</v>
      </c>
      <c r="AP15" s="373">
        <v>2</v>
      </c>
      <c r="AQ15" s="374" t="s">
        <v>86</v>
      </c>
    </row>
    <row r="16" spans="3:68" x14ac:dyDescent="0.25">
      <c r="C16" s="779"/>
      <c r="D16" s="779"/>
      <c r="E16" s="779"/>
      <c r="F16" s="779"/>
      <c r="G16" s="779"/>
      <c r="H16" s="779"/>
      <c r="I16" s="779"/>
      <c r="J16" s="779"/>
      <c r="K16" s="779"/>
      <c r="L16" s="779"/>
      <c r="M16" s="85"/>
      <c r="N16" s="85"/>
      <c r="V16" s="54">
        <v>3</v>
      </c>
      <c r="W16" s="133" t="s">
        <v>171</v>
      </c>
      <c r="X16" s="133" t="s">
        <v>178</v>
      </c>
      <c r="Y16" s="375" t="s">
        <v>46</v>
      </c>
      <c r="Z16" s="371" t="s">
        <v>185</v>
      </c>
      <c r="AA16" s="118" t="str">
        <f t="shared" si="1"/>
        <v>Salvaguarda (c) - Respeto por los conocimientos y los derechos de los pueblos indígenas y las comunidades locales.</v>
      </c>
      <c r="AG16" s="366">
        <v>4</v>
      </c>
      <c r="AH16" s="367" t="str">
        <f>'Módulo 1'!$AG$26</f>
        <v xml:space="preserve">3)  </v>
      </c>
      <c r="AI16" s="368"/>
      <c r="AJ16" s="52">
        <v>4</v>
      </c>
      <c r="AL16" s="369">
        <v>4</v>
      </c>
      <c r="AM16" s="602" t="s">
        <v>568</v>
      </c>
      <c r="AN16" s="602" t="s">
        <v>570</v>
      </c>
      <c r="AO16" s="372" t="s">
        <v>34</v>
      </c>
      <c r="AP16" s="373">
        <v>3</v>
      </c>
      <c r="AQ16" s="374" t="s">
        <v>20</v>
      </c>
    </row>
    <row r="17" spans="3:72" x14ac:dyDescent="0.25">
      <c r="C17" s="779"/>
      <c r="D17" s="779"/>
      <c r="E17" s="779"/>
      <c r="F17" s="779"/>
      <c r="G17" s="779"/>
      <c r="H17" s="779"/>
      <c r="I17" s="779"/>
      <c r="J17" s="779"/>
      <c r="K17" s="779"/>
      <c r="L17" s="779"/>
      <c r="M17" s="85"/>
      <c r="N17" s="85"/>
      <c r="V17" s="54">
        <v>4</v>
      </c>
      <c r="W17" s="133" t="s">
        <v>172</v>
      </c>
      <c r="X17" s="133" t="s">
        <v>179</v>
      </c>
      <c r="Y17" s="371" t="s">
        <v>47</v>
      </c>
      <c r="Z17" s="371" t="s">
        <v>186</v>
      </c>
      <c r="AA17" s="118" t="str">
        <f t="shared" si="1"/>
        <v>Salvaguarda (d) - Participación plena y efectiva de las partes interesadas.</v>
      </c>
      <c r="AG17" s="366">
        <v>5</v>
      </c>
      <c r="AH17" s="367" t="str">
        <f>'Módulo 1'!$AG$27</f>
        <v xml:space="preserve">4)  </v>
      </c>
      <c r="AI17" s="368"/>
      <c r="AJ17" s="52">
        <v>5</v>
      </c>
      <c r="AP17" s="376"/>
    </row>
    <row r="18" spans="3:72" x14ac:dyDescent="0.25">
      <c r="C18" s="779"/>
      <c r="D18" s="779"/>
      <c r="E18" s="779"/>
      <c r="F18" s="779"/>
      <c r="G18" s="779"/>
      <c r="H18" s="779"/>
      <c r="I18" s="779"/>
      <c r="J18" s="779"/>
      <c r="K18" s="779"/>
      <c r="L18" s="779"/>
      <c r="M18" s="85"/>
      <c r="N18" s="85"/>
      <c r="V18" s="54">
        <v>5</v>
      </c>
      <c r="W18" s="133" t="s">
        <v>173</v>
      </c>
      <c r="X18" s="133" t="s">
        <v>180</v>
      </c>
      <c r="Y18" s="375" t="s">
        <v>48</v>
      </c>
      <c r="Z18" s="371" t="s">
        <v>187</v>
      </c>
      <c r="AA18" s="118" t="str">
        <f t="shared" si="1"/>
        <v>Salvaguarda (e) - Bosques naturales, diversidad biológica y mejora de beneficios.</v>
      </c>
      <c r="AG18" s="366">
        <v>6</v>
      </c>
      <c r="AH18" s="367" t="str">
        <f>'Módulo 1'!$AG$28</f>
        <v xml:space="preserve">5)  </v>
      </c>
      <c r="AI18" s="368"/>
      <c r="AJ18" s="52">
        <v>6</v>
      </c>
      <c r="AL18" s="45" t="s">
        <v>27</v>
      </c>
      <c r="AM18" s="45"/>
      <c r="AO18" s="45" t="s">
        <v>1</v>
      </c>
      <c r="AP18" s="45"/>
    </row>
    <row r="19" spans="3:72" x14ac:dyDescent="0.25">
      <c r="C19" s="779"/>
      <c r="D19" s="779"/>
      <c r="E19" s="779"/>
      <c r="F19" s="779"/>
      <c r="G19" s="779"/>
      <c r="H19" s="779"/>
      <c r="I19" s="779"/>
      <c r="J19" s="779"/>
      <c r="K19" s="779"/>
      <c r="L19" s="779"/>
      <c r="M19" s="85"/>
      <c r="N19" s="85"/>
      <c r="V19" s="54">
        <v>6</v>
      </c>
      <c r="W19" s="133" t="s">
        <v>174</v>
      </c>
      <c r="X19" s="133" t="s">
        <v>181</v>
      </c>
      <c r="Y19" s="371" t="s">
        <v>49</v>
      </c>
      <c r="Z19" s="371" t="s">
        <v>188</v>
      </c>
      <c r="AA19" s="118" t="str">
        <f t="shared" si="1"/>
        <v>Salvaguarda (f) - Hacer frente a los riesgos de reversión.</v>
      </c>
      <c r="AG19" s="366">
        <v>7</v>
      </c>
      <c r="AH19" s="367" t="str">
        <f>'Módulo 1'!$AG$29</f>
        <v xml:space="preserve">6)  </v>
      </c>
      <c r="AI19" s="368"/>
      <c r="AJ19" s="52">
        <v>7</v>
      </c>
      <c r="AL19" s="377" t="s">
        <v>71</v>
      </c>
      <c r="AM19" s="377" t="s">
        <v>71</v>
      </c>
      <c r="AO19" s="377" t="s">
        <v>71</v>
      </c>
      <c r="AP19" s="377" t="s">
        <v>71</v>
      </c>
    </row>
    <row r="20" spans="3:72" x14ac:dyDescent="0.25">
      <c r="C20" s="779"/>
      <c r="D20" s="779"/>
      <c r="E20" s="779"/>
      <c r="F20" s="779"/>
      <c r="G20" s="779"/>
      <c r="H20" s="779"/>
      <c r="I20" s="779"/>
      <c r="J20" s="779"/>
      <c r="K20" s="779"/>
      <c r="L20" s="779"/>
      <c r="M20" s="85"/>
      <c r="N20" s="85"/>
      <c r="V20" s="54">
        <v>7</v>
      </c>
      <c r="W20" s="133" t="s">
        <v>175</v>
      </c>
      <c r="X20" s="133" t="s">
        <v>182</v>
      </c>
      <c r="Y20" s="371" t="s">
        <v>50</v>
      </c>
      <c r="Z20" s="371" t="s">
        <v>189</v>
      </c>
      <c r="AA20" s="118" t="str">
        <f t="shared" si="1"/>
        <v>Salvaguarda (g) - Reducir el desplazamiento de emisiones.</v>
      </c>
      <c r="AG20" s="366">
        <v>8</v>
      </c>
      <c r="AH20" s="367" t="str">
        <f>'Módulo 1'!$AG$30</f>
        <v xml:space="preserve">7)  </v>
      </c>
      <c r="AI20" s="368"/>
      <c r="AJ20" s="340">
        <v>8</v>
      </c>
      <c r="AL20" s="378" t="s">
        <v>55</v>
      </c>
      <c r="AM20" s="378" t="s">
        <v>56</v>
      </c>
      <c r="AO20" s="378" t="s">
        <v>55</v>
      </c>
      <c r="AP20" s="378" t="s">
        <v>56</v>
      </c>
    </row>
    <row r="21" spans="3:72" x14ac:dyDescent="0.25">
      <c r="C21" s="779"/>
      <c r="D21" s="779"/>
      <c r="E21" s="779"/>
      <c r="F21" s="779"/>
      <c r="G21" s="779"/>
      <c r="H21" s="779"/>
      <c r="I21" s="779"/>
      <c r="J21" s="779"/>
      <c r="K21" s="779"/>
      <c r="L21" s="779"/>
      <c r="M21" s="85"/>
      <c r="N21" s="85"/>
      <c r="V21" s="54"/>
      <c r="X21" s="54"/>
      <c r="AA21" s="51"/>
      <c r="AG21" s="366">
        <v>9</v>
      </c>
      <c r="AH21" s="367" t="str">
        <f>'Módulo 1'!$AG$31</f>
        <v xml:space="preserve">8)  </v>
      </c>
      <c r="AI21" s="368"/>
      <c r="AJ21" s="52">
        <v>9</v>
      </c>
      <c r="AL21" s="602" t="s">
        <v>239</v>
      </c>
      <c r="AM21" s="602" t="s">
        <v>239</v>
      </c>
      <c r="AO21" s="602" t="s">
        <v>239</v>
      </c>
      <c r="AP21" s="602" t="s">
        <v>239</v>
      </c>
    </row>
    <row r="22" spans="3:72" x14ac:dyDescent="0.25">
      <c r="C22" s="779"/>
      <c r="D22" s="779"/>
      <c r="E22" s="779"/>
      <c r="F22" s="779"/>
      <c r="G22" s="779"/>
      <c r="H22" s="779"/>
      <c r="I22" s="779"/>
      <c r="J22" s="779"/>
      <c r="K22" s="779"/>
      <c r="L22" s="779"/>
      <c r="M22" s="85"/>
      <c r="N22" s="85"/>
      <c r="V22" s="379">
        <v>0</v>
      </c>
      <c r="X22" s="54"/>
      <c r="AA22" s="51"/>
      <c r="AG22" s="366">
        <v>10</v>
      </c>
      <c r="AH22" s="367" t="str">
        <f>'Módulo 1'!$AG$32</f>
        <v xml:space="preserve">9)  </v>
      </c>
      <c r="AI22" s="368"/>
      <c r="AJ22" s="52">
        <v>10</v>
      </c>
      <c r="AL22" s="602" t="s">
        <v>240</v>
      </c>
      <c r="AM22" s="602" t="s">
        <v>243</v>
      </c>
      <c r="AO22" s="602" t="s">
        <v>240</v>
      </c>
      <c r="AP22" s="602" t="s">
        <v>243</v>
      </c>
    </row>
    <row r="23" spans="3:72" x14ac:dyDescent="0.25">
      <c r="C23" s="779"/>
      <c r="D23" s="779"/>
      <c r="E23" s="779"/>
      <c r="F23" s="779"/>
      <c r="G23" s="779"/>
      <c r="H23" s="779"/>
      <c r="I23" s="779"/>
      <c r="J23" s="779"/>
      <c r="K23" s="779"/>
      <c r="L23" s="779"/>
      <c r="M23" s="85"/>
      <c r="N23" s="85"/>
      <c r="AG23" s="366">
        <v>11</v>
      </c>
      <c r="AH23" s="367" t="str">
        <f>'Módulo 1'!$AG$33</f>
        <v xml:space="preserve">10)  </v>
      </c>
      <c r="AI23" s="368"/>
      <c r="AJ23" s="52">
        <v>11</v>
      </c>
      <c r="AL23" s="602" t="s">
        <v>241</v>
      </c>
      <c r="AM23" s="602" t="s">
        <v>244</v>
      </c>
      <c r="AO23" s="602" t="s">
        <v>241</v>
      </c>
      <c r="AP23" s="602" t="s">
        <v>244</v>
      </c>
    </row>
    <row r="24" spans="3:72" x14ac:dyDescent="0.25">
      <c r="C24" s="779"/>
      <c r="D24" s="779"/>
      <c r="E24" s="779"/>
      <c r="F24" s="779"/>
      <c r="G24" s="779"/>
      <c r="H24" s="779"/>
      <c r="I24" s="779"/>
      <c r="J24" s="779"/>
      <c r="K24" s="779"/>
      <c r="L24" s="779"/>
      <c r="M24" s="85"/>
      <c r="N24" s="85"/>
      <c r="AG24" s="366">
        <v>12</v>
      </c>
      <c r="AH24" s="367" t="str">
        <f>'Módulo 1'!$AG$34</f>
        <v xml:space="preserve">11)  </v>
      </c>
      <c r="AI24" s="368"/>
      <c r="AJ24" s="52">
        <v>12</v>
      </c>
      <c r="AL24" s="602" t="s">
        <v>242</v>
      </c>
      <c r="AM24" s="602" t="s">
        <v>245</v>
      </c>
      <c r="AO24" s="602" t="s">
        <v>242</v>
      </c>
      <c r="AP24" s="602" t="s">
        <v>245</v>
      </c>
    </row>
    <row r="25" spans="3:72" x14ac:dyDescent="0.25">
      <c r="C25" s="779"/>
      <c r="D25" s="779"/>
      <c r="E25" s="779"/>
      <c r="F25" s="779"/>
      <c r="G25" s="779"/>
      <c r="H25" s="779"/>
      <c r="I25" s="779"/>
      <c r="J25" s="779"/>
      <c r="K25" s="779"/>
      <c r="L25" s="779"/>
      <c r="M25" s="85"/>
      <c r="N25" s="85"/>
      <c r="AG25" s="366">
        <v>13</v>
      </c>
      <c r="AH25" s="367" t="str">
        <f>'Módulo 1'!$AG$35</f>
        <v xml:space="preserve">12)  </v>
      </c>
      <c r="AI25" s="368"/>
      <c r="AJ25" s="52">
        <v>13</v>
      </c>
    </row>
    <row r="26" spans="3:72" x14ac:dyDescent="0.25">
      <c r="C26" s="779"/>
      <c r="D26" s="779"/>
      <c r="E26" s="779"/>
      <c r="F26" s="779"/>
      <c r="G26" s="779"/>
      <c r="H26" s="779"/>
      <c r="I26" s="779"/>
      <c r="J26" s="779"/>
      <c r="K26" s="779"/>
      <c r="L26" s="779"/>
      <c r="M26" s="85"/>
      <c r="N26" s="85"/>
      <c r="AG26" s="366">
        <v>14</v>
      </c>
      <c r="AH26" s="367" t="str">
        <f>'Módulo 1'!$AG$36</f>
        <v xml:space="preserve">13)  </v>
      </c>
      <c r="AI26" s="368"/>
      <c r="AJ26" s="52">
        <v>14</v>
      </c>
    </row>
    <row r="27" spans="3:72" x14ac:dyDescent="0.25">
      <c r="C27" s="779"/>
      <c r="D27" s="779"/>
      <c r="E27" s="779"/>
      <c r="F27" s="779"/>
      <c r="G27" s="779"/>
      <c r="H27" s="779"/>
      <c r="I27" s="779"/>
      <c r="J27" s="779"/>
      <c r="K27" s="779"/>
      <c r="L27" s="779"/>
      <c r="M27" s="85"/>
      <c r="N27" s="85"/>
      <c r="AG27" s="366">
        <v>15</v>
      </c>
      <c r="AH27" s="367" t="str">
        <f>'Módulo 1'!$AG$37</f>
        <v xml:space="preserve">14)  </v>
      </c>
      <c r="AI27" s="368"/>
      <c r="AJ27" s="52">
        <v>15</v>
      </c>
    </row>
    <row r="28" spans="3:72" x14ac:dyDescent="0.25">
      <c r="C28" s="779"/>
      <c r="D28" s="779"/>
      <c r="E28" s="779"/>
      <c r="F28" s="779"/>
      <c r="G28" s="779"/>
      <c r="H28" s="779"/>
      <c r="I28" s="779"/>
      <c r="J28" s="779"/>
      <c r="K28" s="779"/>
      <c r="L28" s="779"/>
      <c r="M28" s="85"/>
      <c r="N28" s="85"/>
      <c r="AG28" s="366">
        <v>16</v>
      </c>
      <c r="AH28" s="367" t="str">
        <f>'Módulo 1'!$AG$38</f>
        <v xml:space="preserve">15)  </v>
      </c>
      <c r="AI28" s="368"/>
      <c r="AJ28" s="340">
        <v>16</v>
      </c>
    </row>
    <row r="29" spans="3:72" x14ac:dyDescent="0.25">
      <c r="C29" s="779"/>
      <c r="D29" s="779"/>
      <c r="E29" s="779"/>
      <c r="F29" s="779"/>
      <c r="G29" s="779"/>
      <c r="H29" s="779"/>
      <c r="I29" s="779"/>
      <c r="J29" s="779"/>
      <c r="K29" s="779"/>
      <c r="L29" s="779"/>
      <c r="M29" s="85"/>
      <c r="N29" s="85"/>
      <c r="AG29" s="366">
        <v>17</v>
      </c>
      <c r="AH29" s="367" t="str">
        <f>'Módulo 1'!$AG$39</f>
        <v>General.</v>
      </c>
      <c r="AI29" s="368"/>
      <c r="AJ29" s="52">
        <v>17</v>
      </c>
    </row>
    <row r="30" spans="3:72" ht="30" customHeight="1" x14ac:dyDescent="0.25">
      <c r="BN30" s="75"/>
      <c r="BO30" s="75"/>
      <c r="BP30" s="75"/>
      <c r="BQ30" s="75"/>
      <c r="BR30" s="75"/>
      <c r="BS30" s="75"/>
      <c r="BT30" s="75"/>
    </row>
    <row r="31" spans="3:72" x14ac:dyDescent="0.25">
      <c r="AG31" s="366">
        <v>0</v>
      </c>
      <c r="AH31" s="277" t="s">
        <v>20</v>
      </c>
      <c r="AL31" s="137" t="s">
        <v>75</v>
      </c>
      <c r="AO31" s="137" t="s">
        <v>75</v>
      </c>
      <c r="BN31" s="75"/>
      <c r="BO31" s="75"/>
      <c r="BP31" s="75"/>
      <c r="BQ31" s="75"/>
      <c r="BR31" s="75"/>
      <c r="BS31" s="75"/>
      <c r="BT31" s="75"/>
    </row>
    <row r="32" spans="3:72" x14ac:dyDescent="0.25">
      <c r="AG32" s="366">
        <v>1</v>
      </c>
      <c r="AH32" s="380" t="b">
        <v>1</v>
      </c>
      <c r="AL32" s="749" t="str">
        <f>$AH$84</f>
        <v>Clasificación de beneficios</v>
      </c>
      <c r="AM32" s="750"/>
      <c r="AO32" s="749" t="str">
        <f>$AH$95</f>
        <v>Clasificación de riesgos</v>
      </c>
      <c r="AP32" s="750"/>
      <c r="BN32" s="75"/>
      <c r="BO32" s="75"/>
      <c r="BP32" s="75"/>
      <c r="BQ32" s="75"/>
      <c r="BR32" s="75"/>
      <c r="BS32" s="75"/>
      <c r="BT32" s="75"/>
    </row>
    <row r="33" spans="3:72" x14ac:dyDescent="0.25">
      <c r="AG33" s="366">
        <v>2</v>
      </c>
      <c r="AH33" s="380" t="b">
        <v>0</v>
      </c>
      <c r="AL33" s="381" t="str">
        <f>AH85</f>
        <v>Probabilidad</v>
      </c>
      <c r="AM33" s="381" t="str">
        <f>AI85</f>
        <v>Impacto</v>
      </c>
      <c r="AO33" s="382" t="str">
        <f>AH96</f>
        <v>Probabilidad</v>
      </c>
      <c r="AP33" s="382" t="str">
        <f>AI96</f>
        <v>Impacto</v>
      </c>
      <c r="BN33" s="75"/>
      <c r="BO33" s="75"/>
      <c r="BP33" s="75"/>
      <c r="BQ33" s="75"/>
      <c r="BR33" s="75"/>
      <c r="BS33" s="75"/>
      <c r="BT33" s="75"/>
    </row>
    <row r="34" spans="3:72" x14ac:dyDescent="0.25">
      <c r="AG34" s="366">
        <v>3</v>
      </c>
      <c r="AH34" s="372" t="s">
        <v>89</v>
      </c>
      <c r="AL34" s="592" t="s">
        <v>246</v>
      </c>
      <c r="AM34" s="592" t="s">
        <v>248</v>
      </c>
      <c r="AO34" s="593" t="s">
        <v>247</v>
      </c>
      <c r="AP34" s="593" t="s">
        <v>248</v>
      </c>
      <c r="BN34" s="75"/>
      <c r="BO34" s="75"/>
      <c r="BP34" s="75"/>
      <c r="BQ34" s="75"/>
      <c r="BR34" s="75"/>
      <c r="BS34" s="75"/>
      <c r="BT34" s="75"/>
    </row>
    <row r="35" spans="3:72" x14ac:dyDescent="0.25">
      <c r="BN35" s="75"/>
      <c r="BO35" s="75"/>
      <c r="BP35" s="75"/>
      <c r="BQ35" s="75"/>
      <c r="BR35" s="75"/>
      <c r="BS35" s="75"/>
      <c r="BT35" s="75"/>
    </row>
    <row r="36" spans="3:72" x14ac:dyDescent="0.25">
      <c r="BN36" s="75"/>
      <c r="BO36" s="75"/>
      <c r="BP36" s="75"/>
      <c r="BQ36" s="75"/>
      <c r="BR36" s="75"/>
      <c r="BS36" s="75"/>
      <c r="BT36" s="75"/>
    </row>
    <row r="37" spans="3:72" ht="79.5" hidden="1" customHeight="1" x14ac:dyDescent="0.25">
      <c r="C37" s="687" t="str">
        <f>W37</f>
        <v>Salvaguarda (a) - La complementariedad o compatibilidad de las medidas [REDD+] con los objetivos de los programas forestales nacionales y de las convenciones y los acuerdos internacionales sobre la materia.</v>
      </c>
      <c r="D37" s="687"/>
      <c r="E37" s="687"/>
      <c r="F37" s="687"/>
      <c r="G37" s="687"/>
      <c r="H37" s="687"/>
      <c r="I37" s="687"/>
      <c r="J37" s="687"/>
      <c r="K37" s="687"/>
      <c r="L37" s="687"/>
      <c r="M37" s="687"/>
      <c r="N37" s="687"/>
      <c r="W37" s="719" t="str">
        <f>CONCATENATE($W$14, " - ",$X$14)</f>
        <v>Salvaguarda (a) - La complementariedad o compatibilidad de las medidas [REDD+] con los objetivos de los programas forestales nacionales y de las convenciones y los acuerdos internacionales sobre la materia.</v>
      </c>
      <c r="X37" s="719"/>
      <c r="Y37" s="719"/>
      <c r="Z37" s="719"/>
      <c r="AA37" s="719"/>
      <c r="AB37" s="719"/>
      <c r="AC37" s="719"/>
      <c r="AD37" s="719"/>
      <c r="AE37" s="719"/>
      <c r="AF37" s="719"/>
      <c r="AG37" s="719"/>
      <c r="AH37" s="719"/>
      <c r="BG37" s="36"/>
      <c r="BN37" s="75"/>
      <c r="BO37"/>
      <c r="BP37"/>
    </row>
    <row r="38" spans="3:72" hidden="1" x14ac:dyDescent="0.25">
      <c r="P38"/>
      <c r="S38" s="52"/>
      <c r="BN38" s="75"/>
      <c r="BO38"/>
      <c r="BP38"/>
    </row>
    <row r="39" spans="3:72" ht="18.75" hidden="1" x14ac:dyDescent="0.3">
      <c r="C39" s="7" t="str">
        <f>W39</f>
        <v>Modo de empleo:</v>
      </c>
      <c r="D39" s="113"/>
      <c r="E39" s="113"/>
      <c r="F39" s="113"/>
      <c r="G39" s="113"/>
      <c r="H39" s="113"/>
      <c r="I39" s="113"/>
      <c r="J39" s="113"/>
      <c r="W39" s="360" t="s">
        <v>153</v>
      </c>
      <c r="BN39" s="75"/>
      <c r="BO39"/>
      <c r="BP39"/>
    </row>
    <row r="40" spans="3:72" ht="15" hidden="1" customHeight="1" x14ac:dyDescent="0.3">
      <c r="C40" s="7"/>
      <c r="D40" s="113"/>
      <c r="E40" s="113"/>
      <c r="F40" s="113"/>
      <c r="G40" s="113"/>
      <c r="H40" s="113"/>
      <c r="I40" s="113"/>
      <c r="J40" s="113"/>
      <c r="W40" s="384"/>
      <c r="BN40" s="75"/>
      <c r="BO40"/>
      <c r="BP40"/>
    </row>
    <row r="41" spans="3:72" ht="159.94999999999999" hidden="1" customHeight="1" x14ac:dyDescent="0.25">
      <c r="C41" s="707" t="str">
        <f>W41</f>
        <v>• Revisar los aspectos clave
•Contestar “Sí” o “No” a las Preguntas guía (según corresponda). En caso no se cuente con la información necesaria para responder a la pregunta, se puede elegir “No sabe”.
• Importar Beneficios y Riesgos a la Tabla 2. 
• Revisar y modificar los beneficios y riesgos generados automáticamente para asegurar que son apropiados al contexto nacional, y luego asignarlos a acciones REDD+ concretas. Si más de una acción está asociada con el beneficio o riesgo, copiar y pegar el texto del beneficio o riesgo en una de las líneas vacías. Si el beneficio o riesgo no pertenece a una acción REDD+ específica, se le puede clasificar como “General”.
• Añadir cualquier otro beneficio y riesgo pertinente para la salvaguarda.
• Asignar una probabilidad e impacto a cada beneficio o riesgo.</v>
      </c>
      <c r="D41" s="707"/>
      <c r="E41" s="707"/>
      <c r="F41" s="707"/>
      <c r="G41" s="707"/>
      <c r="H41" s="707"/>
      <c r="I41" s="707"/>
      <c r="J41" s="707"/>
      <c r="K41" s="707"/>
      <c r="L41" s="707"/>
      <c r="M41" s="282"/>
      <c r="W41" s="748" t="s">
        <v>190</v>
      </c>
      <c r="X41" s="748"/>
      <c r="Y41" s="748"/>
      <c r="Z41" s="748"/>
      <c r="AA41" s="748"/>
      <c r="AB41" s="748"/>
      <c r="AC41" s="748"/>
      <c r="AD41" s="748"/>
      <c r="AE41" s="748"/>
      <c r="AF41" s="385"/>
      <c r="AG41" s="385"/>
      <c r="BN41" s="75"/>
      <c r="BO41"/>
      <c r="BP41"/>
    </row>
    <row r="42" spans="3:72" ht="22.5" hidden="1" customHeight="1" x14ac:dyDescent="0.25">
      <c r="BN42" s="75"/>
      <c r="BO42"/>
      <c r="BP42"/>
    </row>
    <row r="43" spans="3:72" ht="18.75" hidden="1" x14ac:dyDescent="0.3">
      <c r="C43" s="7" t="str">
        <f>W43</f>
        <v>Asuntos clave:</v>
      </c>
      <c r="D43" s="115"/>
      <c r="E43" s="115"/>
      <c r="F43" s="115"/>
      <c r="G43" s="115"/>
      <c r="H43" s="115"/>
      <c r="I43" s="115"/>
      <c r="J43" s="115"/>
      <c r="W43" s="360" t="s">
        <v>579</v>
      </c>
      <c r="BN43" s="75"/>
      <c r="BO43"/>
      <c r="BP43"/>
    </row>
    <row r="44" spans="3:72" hidden="1" x14ac:dyDescent="0.25">
      <c r="BN44" s="75"/>
      <c r="BO44"/>
      <c r="BP44"/>
    </row>
    <row r="45" spans="3:72" ht="30" hidden="1" customHeight="1" x14ac:dyDescent="0.25">
      <c r="C45" s="263" t="str">
        <f>W45</f>
        <v>1.</v>
      </c>
      <c r="D45" s="632" t="str">
        <f>X45</f>
        <v>Coherencia con los compromisos internacionales sobre el clima; contribución a los objetivos de las políticas nacionales sobre el clima, incluyendo las estrategias de mitigación y adaptación.</v>
      </c>
      <c r="E45" s="632"/>
      <c r="F45" s="632"/>
      <c r="G45" s="632"/>
      <c r="H45" s="632"/>
      <c r="I45" s="632"/>
      <c r="J45" s="632"/>
      <c r="K45" s="632"/>
      <c r="L45" s="632"/>
      <c r="M45" s="280"/>
      <c r="N45" s="261"/>
      <c r="W45" s="386" t="s">
        <v>106</v>
      </c>
      <c r="X45" s="387" t="s">
        <v>191</v>
      </c>
      <c r="Y45" s="388"/>
      <c r="Z45" s="388"/>
      <c r="AA45" s="388"/>
      <c r="AB45" s="388"/>
      <c r="BG45" s="36"/>
      <c r="BN45" s="75"/>
      <c r="BO45"/>
      <c r="BP45"/>
    </row>
    <row r="46" spans="3:72" ht="30" hidden="1" customHeight="1" x14ac:dyDescent="0.25">
      <c r="C46" s="263" t="str">
        <f t="shared" ref="C46:C51" si="2">W46</f>
        <v>2.</v>
      </c>
      <c r="D46" s="632" t="str">
        <f t="shared" ref="D46:D51" si="3">X46</f>
        <v>Coherencia con la consecución de los Objetivos de Desarrollo del Milenio y los Objetivos de Desarrollo Sostenible post-2015; contribución a las estrategias nacionales de reducción de pobreza.</v>
      </c>
      <c r="E46" s="632"/>
      <c r="F46" s="632"/>
      <c r="G46" s="632"/>
      <c r="H46" s="632"/>
      <c r="I46" s="632"/>
      <c r="J46" s="632"/>
      <c r="K46" s="632"/>
      <c r="L46" s="632"/>
      <c r="M46" s="280"/>
      <c r="N46" s="261"/>
      <c r="W46" s="386" t="s">
        <v>107</v>
      </c>
      <c r="X46" s="387" t="s">
        <v>192</v>
      </c>
      <c r="Y46" s="388"/>
      <c r="Z46" s="388"/>
      <c r="AA46" s="388"/>
      <c r="AB46" s="388"/>
      <c r="BG46" s="36"/>
      <c r="BN46" s="75"/>
      <c r="BO46"/>
      <c r="BP46"/>
    </row>
    <row r="47" spans="3:72" ht="45" hidden="1" customHeight="1" x14ac:dyDescent="0.25">
      <c r="C47" s="263" t="str">
        <f t="shared" si="2"/>
        <v>3.</v>
      </c>
      <c r="D47" s="632" t="str">
        <f t="shared" si="3"/>
        <v>Coherencia con los compromisos internacionales sobre el medio ambiente; contribución a las políticas nacionales de conservación de la biodiversidad (incluyendo las Estrategias Nacionales de Biodiversidad y Planes de Acción), y los objetivos de otras políticas sobre gestión ambiental y recursos naturales.</v>
      </c>
      <c r="E47" s="632"/>
      <c r="F47" s="632"/>
      <c r="G47" s="632"/>
      <c r="H47" s="632"/>
      <c r="I47" s="632"/>
      <c r="J47" s="632"/>
      <c r="K47" s="632"/>
      <c r="L47" s="632"/>
      <c r="M47" s="280"/>
      <c r="N47" s="261"/>
      <c r="W47" s="386" t="s">
        <v>112</v>
      </c>
      <c r="X47" s="387" t="s">
        <v>193</v>
      </c>
      <c r="Y47" s="388"/>
      <c r="Z47" s="388"/>
      <c r="AA47" s="388"/>
      <c r="AB47" s="388"/>
      <c r="BG47" s="36"/>
      <c r="BN47" s="75"/>
      <c r="BO47"/>
      <c r="BP47"/>
    </row>
    <row r="48" spans="3:72" ht="30" hidden="1" customHeight="1" x14ac:dyDescent="0.25">
      <c r="C48" s="263" t="str">
        <f t="shared" si="2"/>
        <v>4.</v>
      </c>
      <c r="D48" s="632" t="str">
        <f t="shared" si="3"/>
        <v>Coherencia con las obligaciones del Estado en materia de derechos humanos bajo la ley internacional, incluyendo los nueve principales tratados internacionales sobre derechos humanos y el ILO 169, según sea el caso.</v>
      </c>
      <c r="E48" s="632"/>
      <c r="F48" s="632"/>
      <c r="G48" s="632"/>
      <c r="H48" s="632"/>
      <c r="I48" s="632"/>
      <c r="J48" s="632"/>
      <c r="K48" s="632"/>
      <c r="L48" s="632"/>
      <c r="M48" s="280"/>
      <c r="N48" s="261"/>
      <c r="W48" s="386" t="s">
        <v>108</v>
      </c>
      <c r="X48" s="387" t="s">
        <v>194</v>
      </c>
      <c r="Y48" s="388"/>
      <c r="Z48" s="388"/>
      <c r="AA48" s="388"/>
      <c r="AB48" s="388"/>
      <c r="BG48" s="36"/>
      <c r="BN48" s="75"/>
      <c r="BO48"/>
      <c r="BP48"/>
    </row>
    <row r="49" spans="3:72" ht="15" hidden="1" customHeight="1" x14ac:dyDescent="0.25">
      <c r="C49" s="263" t="str">
        <f t="shared" si="2"/>
        <v>5.</v>
      </c>
      <c r="D49" s="632" t="str">
        <f t="shared" si="3"/>
        <v>Coherencia y complementariedades con los objetivos del programa forestal nacional..</v>
      </c>
      <c r="E49" s="632"/>
      <c r="F49" s="632"/>
      <c r="G49" s="632"/>
      <c r="H49" s="632"/>
      <c r="I49" s="632"/>
      <c r="J49" s="632"/>
      <c r="K49" s="632"/>
      <c r="L49" s="632"/>
      <c r="M49" s="280"/>
      <c r="N49" s="261"/>
      <c r="W49" s="386" t="s">
        <v>109</v>
      </c>
      <c r="X49" s="387" t="s">
        <v>571</v>
      </c>
      <c r="Y49" s="388"/>
      <c r="Z49" s="388"/>
      <c r="AA49" s="388"/>
      <c r="AB49" s="388"/>
      <c r="BG49" s="36"/>
      <c r="BN49" s="75"/>
      <c r="BO49"/>
      <c r="BP49"/>
    </row>
    <row r="50" spans="3:72" ht="30" hidden="1" customHeight="1" x14ac:dyDescent="0.25">
      <c r="C50" s="263" t="str">
        <f t="shared" si="2"/>
        <v>6.</v>
      </c>
      <c r="D50" s="632" t="str">
        <f t="shared" si="3"/>
        <v>Coordinación entre las agencias y los organismos de implementación de REDD+, programas forestales nacionales y políticas nacionales que formalizan los convenios y acuerdos internacionales relevantes.</v>
      </c>
      <c r="E50" s="632"/>
      <c r="F50" s="632"/>
      <c r="G50" s="632"/>
      <c r="H50" s="632"/>
      <c r="I50" s="632"/>
      <c r="J50" s="632"/>
      <c r="K50" s="632"/>
      <c r="L50" s="632"/>
      <c r="M50" s="280"/>
      <c r="N50" s="261"/>
      <c r="W50" s="386" t="s">
        <v>110</v>
      </c>
      <c r="X50" s="387" t="s">
        <v>195</v>
      </c>
      <c r="Y50" s="388"/>
      <c r="Z50" s="388"/>
      <c r="AA50" s="388"/>
      <c r="AB50" s="388"/>
      <c r="BG50" s="36"/>
      <c r="BN50" s="75"/>
      <c r="BO50"/>
      <c r="BP50"/>
    </row>
    <row r="51" spans="3:72" ht="15" hidden="1" customHeight="1" x14ac:dyDescent="0.25">
      <c r="C51" s="263" t="str">
        <f t="shared" si="2"/>
        <v>7.</v>
      </c>
      <c r="D51" s="632" t="str">
        <f t="shared" si="3"/>
        <v>Coherencia con otras convenciones y acuerdos internacionales relevantes.</v>
      </c>
      <c r="E51" s="632"/>
      <c r="F51" s="632"/>
      <c r="G51" s="632"/>
      <c r="H51" s="632"/>
      <c r="I51" s="632"/>
      <c r="J51" s="632"/>
      <c r="K51" s="632"/>
      <c r="L51" s="632"/>
      <c r="M51" s="280"/>
      <c r="N51" s="261"/>
      <c r="W51" s="386" t="s">
        <v>111</v>
      </c>
      <c r="X51" s="387" t="s">
        <v>196</v>
      </c>
      <c r="Y51" s="388"/>
      <c r="Z51" s="388"/>
      <c r="AA51" s="388"/>
      <c r="AB51" s="388"/>
      <c r="BG51" s="36"/>
      <c r="BN51" s="75"/>
      <c r="BO51"/>
      <c r="BP51"/>
    </row>
    <row r="52" spans="3:72" ht="0.95" hidden="1" customHeight="1" x14ac:dyDescent="0.25">
      <c r="C52" s="263"/>
      <c r="D52" s="262"/>
      <c r="E52" s="262"/>
      <c r="F52" s="262"/>
      <c r="G52" s="262"/>
      <c r="H52" s="262"/>
      <c r="I52" s="262"/>
      <c r="J52" s="262"/>
      <c r="K52" s="262"/>
      <c r="L52" s="262"/>
      <c r="M52" s="280"/>
      <c r="N52" s="261"/>
      <c r="W52" s="389"/>
      <c r="X52" s="390"/>
      <c r="Y52" s="388"/>
      <c r="Z52" s="388"/>
      <c r="AA52" s="388"/>
      <c r="AB52" s="388"/>
      <c r="BG52" s="36"/>
      <c r="BN52" s="75"/>
      <c r="BO52"/>
      <c r="BP52"/>
    </row>
    <row r="53" spans="3:72" ht="0.95" hidden="1" customHeight="1" x14ac:dyDescent="0.25">
      <c r="C53" s="263"/>
      <c r="D53" s="262"/>
      <c r="E53" s="262"/>
      <c r="F53" s="262"/>
      <c r="G53" s="262"/>
      <c r="H53" s="262"/>
      <c r="I53" s="262"/>
      <c r="J53" s="262"/>
      <c r="K53" s="262"/>
      <c r="L53" s="262"/>
      <c r="M53" s="280"/>
      <c r="N53" s="261"/>
      <c r="W53" s="389"/>
      <c r="X53" s="390"/>
      <c r="Y53" s="388"/>
      <c r="Z53" s="388"/>
      <c r="AA53" s="388"/>
      <c r="AB53" s="388"/>
      <c r="BG53" s="36"/>
      <c r="BN53" s="75"/>
      <c r="BO53"/>
      <c r="BP53"/>
    </row>
    <row r="54" spans="3:72" ht="7.5" hidden="1" customHeight="1" x14ac:dyDescent="0.25">
      <c r="C54" s="114"/>
      <c r="D54" s="114"/>
      <c r="E54" s="114"/>
      <c r="F54" s="114"/>
      <c r="G54" s="114"/>
      <c r="H54" s="114"/>
      <c r="I54" s="114"/>
      <c r="J54" s="114"/>
      <c r="W54" s="391"/>
      <c r="X54" s="392"/>
      <c r="Y54" s="392"/>
      <c r="Z54" s="392"/>
      <c r="AA54" s="392"/>
      <c r="AB54" s="392"/>
      <c r="BG54" s="36"/>
      <c r="BN54" s="83"/>
      <c r="BO54" s="75"/>
      <c r="BP54" s="75"/>
      <c r="BQ54" s="75"/>
      <c r="BR54" s="75"/>
      <c r="BS54" s="75"/>
      <c r="BT54" s="75"/>
    </row>
    <row r="55" spans="3:72" ht="15" hidden="1" customHeight="1" x14ac:dyDescent="0.25">
      <c r="C55" s="644"/>
      <c r="D55" s="644"/>
      <c r="E55" s="644"/>
      <c r="F55" s="644"/>
      <c r="G55" s="644"/>
      <c r="H55" s="644"/>
      <c r="I55" s="644"/>
      <c r="J55" s="644"/>
      <c r="W55" s="393" t="s">
        <v>197</v>
      </c>
      <c r="X55" s="394"/>
      <c r="Y55" s="394"/>
      <c r="Z55" s="394"/>
      <c r="AA55" s="394"/>
      <c r="AB55" s="394"/>
      <c r="AC55" s="394"/>
      <c r="AD55" s="394"/>
      <c r="BN55" s="75"/>
      <c r="BO55" s="75"/>
      <c r="BP55" s="75"/>
      <c r="BQ55" s="75"/>
      <c r="BR55" s="75"/>
      <c r="BS55" s="75"/>
      <c r="BT55" s="75"/>
    </row>
    <row r="56" spans="3:72" ht="15" hidden="1" customHeight="1" x14ac:dyDescent="0.25">
      <c r="C56" s="633"/>
      <c r="D56" s="633"/>
      <c r="E56" s="633"/>
      <c r="F56" s="633"/>
      <c r="G56" s="633"/>
      <c r="H56" s="633"/>
      <c r="I56" s="633"/>
      <c r="J56" s="633"/>
      <c r="W56" s="395" t="s">
        <v>199</v>
      </c>
      <c r="X56" s="396"/>
      <c r="Y56" s="396"/>
      <c r="Z56" s="396"/>
      <c r="AA56" s="396"/>
      <c r="AB56" s="396"/>
      <c r="AC56" s="396"/>
      <c r="AD56" s="396"/>
      <c r="BN56" s="75"/>
      <c r="BO56" s="75"/>
      <c r="BP56" s="75"/>
      <c r="BQ56" s="75"/>
      <c r="BR56" s="75"/>
      <c r="BS56" s="75"/>
      <c r="BT56" s="75"/>
    </row>
    <row r="57" spans="3:72" ht="22.5" hidden="1" customHeight="1" x14ac:dyDescent="0.25">
      <c r="P57"/>
      <c r="S57" s="52"/>
      <c r="X57" s="397"/>
      <c r="Y57" s="398"/>
      <c r="Z57" s="398"/>
      <c r="AA57" s="388"/>
      <c r="AB57" s="388"/>
      <c r="BN57" s="75"/>
      <c r="BO57" s="75"/>
      <c r="BP57" s="75"/>
      <c r="BQ57" s="75"/>
      <c r="BR57" s="75"/>
      <c r="BS57" s="75"/>
      <c r="BT57" s="75"/>
    </row>
    <row r="58" spans="3:72" ht="18.75" hidden="1" x14ac:dyDescent="0.3">
      <c r="C58" s="7" t="str">
        <f>W58</f>
        <v>Preguntas guía:</v>
      </c>
      <c r="D58" s="115"/>
      <c r="E58" s="115"/>
      <c r="F58" s="115"/>
      <c r="G58" s="115"/>
      <c r="H58" s="115"/>
      <c r="I58" s="115"/>
      <c r="J58" s="115"/>
      <c r="W58" s="360" t="s">
        <v>200</v>
      </c>
      <c r="X58" s="398"/>
      <c r="Y58" s="398"/>
      <c r="Z58" s="398"/>
      <c r="AA58" s="388"/>
      <c r="AB58" s="388"/>
      <c r="BN58" s="75"/>
      <c r="BO58" s="75"/>
      <c r="BP58" s="75"/>
      <c r="BQ58" s="75"/>
      <c r="BR58" s="75"/>
      <c r="BS58" s="75"/>
      <c r="BT58" s="75"/>
    </row>
    <row r="59" spans="3:72" ht="15" hidden="1" customHeight="1" x14ac:dyDescent="0.3">
      <c r="C59" s="7"/>
      <c r="D59" s="115"/>
      <c r="E59" s="115"/>
      <c r="F59" s="115"/>
      <c r="G59" s="115"/>
      <c r="H59" s="115"/>
      <c r="I59" s="115"/>
      <c r="J59" s="115"/>
      <c r="W59" s="384"/>
      <c r="X59" s="398"/>
      <c r="Y59" s="398"/>
      <c r="Z59" s="398"/>
      <c r="AA59" s="388"/>
      <c r="AB59" s="388"/>
      <c r="BN59" s="75"/>
      <c r="BO59" s="75"/>
      <c r="BP59" s="75"/>
      <c r="BQ59" s="75"/>
      <c r="BR59" s="75"/>
      <c r="BS59" s="75"/>
      <c r="BT59" s="75"/>
    </row>
    <row r="60" spans="3:72" ht="18.75" hidden="1" customHeight="1" thickBot="1" x14ac:dyDescent="0.35">
      <c r="C60" s="615" t="s">
        <v>214</v>
      </c>
      <c r="D60" s="615"/>
      <c r="E60" s="615"/>
      <c r="F60" s="615"/>
      <c r="G60" s="615"/>
      <c r="H60" s="615"/>
      <c r="I60" s="615"/>
      <c r="J60" s="615"/>
      <c r="K60" s="615"/>
      <c r="L60" s="615"/>
      <c r="M60" s="279"/>
      <c r="W60" s="384"/>
      <c r="X60" s="747" t="s">
        <v>59</v>
      </c>
      <c r="Y60" s="747" t="s">
        <v>67</v>
      </c>
      <c r="Z60" s="747" t="s">
        <v>128</v>
      </c>
      <c r="AA60" s="747" t="s">
        <v>88</v>
      </c>
      <c r="AB60" s="747" t="s">
        <v>116</v>
      </c>
      <c r="AC60" s="747" t="s">
        <v>118</v>
      </c>
      <c r="AD60" s="747" t="s">
        <v>117</v>
      </c>
      <c r="AE60" s="747" t="s">
        <v>69</v>
      </c>
      <c r="AF60" s="747"/>
      <c r="AG60" s="747" t="s">
        <v>70</v>
      </c>
      <c r="AH60" s="747"/>
      <c r="AJ60" s="747" t="s">
        <v>90</v>
      </c>
      <c r="AK60" s="747" t="s">
        <v>68</v>
      </c>
      <c r="AL60" s="747" t="s">
        <v>70</v>
      </c>
      <c r="BG60" s="75"/>
      <c r="BH60" s="75"/>
      <c r="BN60" s="75"/>
      <c r="BO60" s="75"/>
      <c r="BP60" s="75"/>
      <c r="BQ60" s="75"/>
      <c r="BR60" s="75"/>
    </row>
    <row r="61" spans="3:72" ht="27.75" hidden="1" customHeight="1" thickBot="1" x14ac:dyDescent="0.3">
      <c r="K61" s="290" t="s">
        <v>215</v>
      </c>
      <c r="L61" s="590" t="s">
        <v>216</v>
      </c>
      <c r="M61" s="591" t="s">
        <v>217</v>
      </c>
      <c r="Q61" s="137" t="s">
        <v>78</v>
      </c>
      <c r="S61" s="137" t="s">
        <v>127</v>
      </c>
      <c r="X61" s="747"/>
      <c r="Y61" s="747" t="s">
        <v>64</v>
      </c>
      <c r="Z61" s="747" t="s">
        <v>65</v>
      </c>
      <c r="AA61" s="747"/>
      <c r="AB61" s="747"/>
      <c r="AC61" s="747" t="s">
        <v>66</v>
      </c>
      <c r="AD61" s="747"/>
      <c r="AE61" s="365" t="s">
        <v>27</v>
      </c>
      <c r="AF61" s="365" t="s">
        <v>1</v>
      </c>
      <c r="AG61" s="399" t="s">
        <v>27</v>
      </c>
      <c r="AH61" s="399" t="s">
        <v>1</v>
      </c>
      <c r="AJ61" s="747"/>
      <c r="AK61" s="747"/>
      <c r="AL61" s="747"/>
      <c r="BE61" s="36"/>
      <c r="BG61" s="75"/>
      <c r="BH61" s="75"/>
      <c r="BL61"/>
      <c r="BM61"/>
      <c r="BN61"/>
      <c r="BO61"/>
      <c r="BP61"/>
    </row>
    <row r="62" spans="3:72" ht="20.100000000000001" hidden="1" customHeight="1" x14ac:dyDescent="0.25">
      <c r="C62" s="784" t="str">
        <f t="shared" ref="C62:C70" si="4">W62</f>
        <v>1.       ¿Existe la probabilidad de que algunas de las acciones REDD+ identificadas en el Módulo 1:</v>
      </c>
      <c r="D62" s="785"/>
      <c r="E62" s="785"/>
      <c r="F62" s="785"/>
      <c r="G62" s="785"/>
      <c r="H62" s="785"/>
      <c r="I62" s="785"/>
      <c r="J62" s="785"/>
      <c r="K62" s="657"/>
      <c r="L62" s="657"/>
      <c r="M62" s="658"/>
      <c r="Q62" s="162"/>
      <c r="R62" s="400"/>
      <c r="S62" s="138" t="str">
        <f>LOOKUP(Q62,$AG$31:$AH$34)</f>
        <v/>
      </c>
      <c r="W62" s="383" t="s">
        <v>572</v>
      </c>
      <c r="X62" s="401" t="s">
        <v>20</v>
      </c>
      <c r="Y62" s="402">
        <v>1</v>
      </c>
      <c r="Z62" s="403" t="str">
        <f>$S62</f>
        <v/>
      </c>
      <c r="AA62" s="404" t="s">
        <v>20</v>
      </c>
      <c r="AB62" s="404" t="s">
        <v>20</v>
      </c>
      <c r="AC62" s="404" t="s">
        <v>20</v>
      </c>
      <c r="AD62" s="404" t="s">
        <v>20</v>
      </c>
      <c r="AE62" s="405" t="str">
        <f>IF(Z62=TRUE,AA62,AC62)</f>
        <v/>
      </c>
      <c r="AF62" s="405" t="str">
        <f>IF(Z62=TRUE,AB62,AD62)</f>
        <v/>
      </c>
      <c r="AG62" s="406" t="str">
        <f t="array" ref="AG62">IFERROR((IF(ROWS(AG$62:AG62)&gt;COUNTA(AE:AE),"",INDEX(AE:AE,SMALL(IF(AE$62:AE$72&lt;&gt;"",ROW(AE$62:AE$72)),ROWS(AG$62:AG62))))),"")</f>
        <v/>
      </c>
      <c r="AH62" s="407" t="str">
        <f t="array" ref="AH62">IFERROR((IF(ROWS(AH$62:AH62)&gt;COUNTA(AF:AF),"",INDEX(AF:AF,SMALL(IF(AF$62:AF$72&lt;&gt;"",ROW(AF$62:AF$72)),ROWS(AH$62:AH62))))),"")</f>
        <v/>
      </c>
      <c r="AI62" s="408">
        <v>1</v>
      </c>
      <c r="AJ62" s="277" t="str">
        <f t="shared" ref="AJ62:AJ70" si="5">W62</f>
        <v>1.       ¿Existe la probabilidad de que algunas de las acciones REDD+ identificadas en el Módulo 1:</v>
      </c>
      <c r="AK62" s="409" t="str">
        <f>IF(((COUNTIF(Z63:Z67,"DK"))&gt;0),AJ62,"")</f>
        <v/>
      </c>
      <c r="AL62" s="405" t="str">
        <f t="array" ref="AL62">IFERROR((IF(ROWS(AL$62:AL62)&gt;COUNTA(AK:AK),"",INDEX(AK:AK,SMALL(IF(AK$62:AK$72&lt;&gt;"",ROW(AK$62:AK$72)),ROWS(AL$62:AL62))))),"")</f>
        <v/>
      </c>
      <c r="AM62" s="410" t="s">
        <v>20</v>
      </c>
      <c r="BG62" s="75"/>
      <c r="BH62" s="75"/>
      <c r="BL62"/>
      <c r="BM62"/>
      <c r="BN62"/>
      <c r="BO62"/>
      <c r="BP62"/>
    </row>
    <row r="63" spans="3:72" s="76" customFormat="1" ht="20.100000000000001" hidden="1" customHeight="1" x14ac:dyDescent="0.25">
      <c r="C63" s="737" t="str">
        <f t="shared" si="4"/>
        <v>1.1.    Contribuyan de forma específica a lograr los objetivos del programa forestal nacional?</v>
      </c>
      <c r="D63" s="738"/>
      <c r="E63" s="738"/>
      <c r="F63" s="738"/>
      <c r="G63" s="738"/>
      <c r="H63" s="738"/>
      <c r="I63" s="738"/>
      <c r="J63" s="738"/>
      <c r="K63" s="165"/>
      <c r="L63" s="163"/>
      <c r="M63" s="163"/>
      <c r="Q63" s="138">
        <v>0</v>
      </c>
      <c r="R63" s="52"/>
      <c r="S63" s="138" t="str">
        <f t="shared" ref="S63:S72" si="6">LOOKUP(Q63,$AG$31:$AH$34)</f>
        <v/>
      </c>
      <c r="T63" s="52"/>
      <c r="U63" s="400"/>
      <c r="V63" s="411"/>
      <c r="W63" s="412" t="s">
        <v>201</v>
      </c>
      <c r="X63" s="401" t="s">
        <v>27</v>
      </c>
      <c r="Y63" s="413">
        <v>2</v>
      </c>
      <c r="Z63" s="403" t="str">
        <f t="shared" ref="Z63:Z72" si="7">$S63</f>
        <v/>
      </c>
      <c r="AA63" s="119" t="s">
        <v>574</v>
      </c>
      <c r="AB63" s="119" t="s">
        <v>20</v>
      </c>
      <c r="AC63" s="119" t="s">
        <v>20</v>
      </c>
      <c r="AD63" s="119" t="s">
        <v>20</v>
      </c>
      <c r="AE63" s="405" t="str">
        <f t="shared" ref="AE63:AE72" si="8">IF(Z63=TRUE,AA63,AC63)</f>
        <v/>
      </c>
      <c r="AF63" s="405" t="str">
        <f t="shared" ref="AF63:AF72" si="9">IF(Z63=TRUE,AB63,AD63)</f>
        <v/>
      </c>
      <c r="AG63" s="414" t="str">
        <f t="array" ref="AG63">IFERROR((IF(ROWS(AG$62:AG63)&gt;COUNTA(AE:AE),"",INDEX(AE:AE,SMALL(IF(AE$62:AE$72&lt;&gt;"",ROW(AE$62:AE$72)),ROWS(AG$62:AG63))))),"")</f>
        <v/>
      </c>
      <c r="AH63" s="415" t="str">
        <f t="array" ref="AH63">IFERROR((IF(ROWS(AH$62:AH63)&gt;COUNTA(AF:AF),"",INDEX(AF:AF,SMALL(IF(AF$62:AF$72&lt;&gt;"",ROW(AF$62:AF$72)),ROWS(AH$62:AH63))))),"")</f>
        <v/>
      </c>
      <c r="AI63" s="408">
        <v>2</v>
      </c>
      <c r="AJ63" s="277" t="str">
        <f t="shared" si="5"/>
        <v>1.1.    Contribuyan de forma específica a lograr los objetivos del programa forestal nacional?</v>
      </c>
      <c r="AK63" s="405" t="str">
        <f>IF(Z63="DK",AJ63,"")</f>
        <v/>
      </c>
      <c r="AL63" s="405" t="str">
        <f t="array" ref="AL63">IFERROR((IF(ROWS(AL$62:AL63)&gt;COUNTA(AK:AK),"",INDEX(AK:AK,SMALL(IF(AK$62:AK$72&lt;&gt;"",ROW(AK$62:AK$72)),ROWS(AL$62:AL63))))),"")</f>
        <v/>
      </c>
      <c r="AM63" s="416" t="s">
        <v>20</v>
      </c>
      <c r="AN63" s="411"/>
      <c r="AO63" s="411"/>
      <c r="AP63" s="411"/>
      <c r="AQ63" s="52"/>
      <c r="AR63" s="411"/>
      <c r="AS63" s="411"/>
      <c r="AT63" s="52"/>
      <c r="AU63" s="411"/>
      <c r="AV63" s="411"/>
      <c r="AW63" s="411"/>
      <c r="AX63" s="411"/>
      <c r="AY63" s="411"/>
    </row>
    <row r="64" spans="3:72" s="76" customFormat="1" ht="45" hidden="1" customHeight="1" x14ac:dyDescent="0.25">
      <c r="C64" s="737" t="str">
        <f t="shared" si="4"/>
        <v>1.2.    Contribuyan de forma específica a alcanzar los objetivos de políticas sobre adaptación al cambio climático (p.ej. restitución de cuencas degradadas para reducir el riesgo de inundaciones), u objetivos de mitigación del cambio climático?</v>
      </c>
      <c r="D64" s="738"/>
      <c r="E64" s="738"/>
      <c r="F64" s="738"/>
      <c r="G64" s="738"/>
      <c r="H64" s="738"/>
      <c r="I64" s="738"/>
      <c r="J64" s="738"/>
      <c r="K64" s="165"/>
      <c r="L64" s="163"/>
      <c r="M64" s="163"/>
      <c r="Q64" s="138">
        <v>0</v>
      </c>
      <c r="R64" s="400"/>
      <c r="S64" s="138" t="str">
        <f t="shared" si="6"/>
        <v/>
      </c>
      <c r="T64" s="400"/>
      <c r="U64" s="400"/>
      <c r="V64" s="411"/>
      <c r="W64" s="412" t="s">
        <v>202</v>
      </c>
      <c r="X64" s="401" t="s">
        <v>27</v>
      </c>
      <c r="Y64" s="402">
        <v>3</v>
      </c>
      <c r="Z64" s="403" t="str">
        <f t="shared" si="7"/>
        <v/>
      </c>
      <c r="AA64" s="119" t="s">
        <v>575</v>
      </c>
      <c r="AB64" s="119" t="s">
        <v>20</v>
      </c>
      <c r="AC64" s="119" t="s">
        <v>20</v>
      </c>
      <c r="AD64" s="119" t="s">
        <v>20</v>
      </c>
      <c r="AE64" s="405" t="str">
        <f t="shared" si="8"/>
        <v/>
      </c>
      <c r="AF64" s="405" t="str">
        <f t="shared" si="9"/>
        <v/>
      </c>
      <c r="AG64" s="414" t="str">
        <f t="array" ref="AG64">IFERROR((IF(ROWS(AG$62:AG64)&gt;COUNTA(AE:AE),"",INDEX(AE:AE,SMALL(IF(AE$62:AE$72&lt;&gt;"",ROW(AE$62:AE$72)),ROWS(AG$62:AG64))))),"")</f>
        <v/>
      </c>
      <c r="AH64" s="415" t="str">
        <f t="array" ref="AH64">IFERROR((IF(ROWS(AH$62:AH64)&gt;COUNTA(AF:AF),"",INDEX(AF:AF,SMALL(IF(AF$62:AF$72&lt;&gt;"",ROW(AF$62:AF$72)),ROWS(AH$62:AH64))))),"")</f>
        <v/>
      </c>
      <c r="AI64" s="408">
        <v>3</v>
      </c>
      <c r="AJ64" s="277" t="str">
        <f t="shared" si="5"/>
        <v>1.2.    Contribuyan de forma específica a alcanzar los objetivos de políticas sobre adaptación al cambio climático (p.ej. restitución de cuencas degradadas para reducir el riesgo de inundaciones), u objetivos de mitigación del cambio climático?</v>
      </c>
      <c r="AK64" s="405" t="str">
        <f>IF(Z64="DK",AJ64,"")</f>
        <v/>
      </c>
      <c r="AL64" s="405" t="str">
        <f t="array" ref="AL64">IFERROR((IF(ROWS(AL$62:AL64)&gt;COUNTA(AK:AK),"",INDEX(AK:AK,SMALL(IF(AK$62:AK$72&lt;&gt;"",ROW(AK$62:AK$72)),ROWS(AL$62:AL64))))),"")</f>
        <v/>
      </c>
      <c r="AM64" s="416" t="s">
        <v>20</v>
      </c>
      <c r="AN64" s="411"/>
      <c r="AO64" s="411"/>
      <c r="AP64" s="411"/>
      <c r="AQ64" s="52"/>
      <c r="AR64" s="411"/>
      <c r="AS64" s="411"/>
      <c r="AT64" s="52"/>
      <c r="AU64" s="411"/>
      <c r="AV64" s="411"/>
      <c r="AW64" s="411"/>
      <c r="AX64" s="411"/>
      <c r="AY64" s="411"/>
    </row>
    <row r="65" spans="3:68" s="76" customFormat="1" ht="30" hidden="1" customHeight="1" thickBot="1" x14ac:dyDescent="0.3">
      <c r="C65" s="737" t="str">
        <f t="shared" si="4"/>
        <v>1.3.    Contribuyan de forma específica a lograr los Objetivos de Desarrollo del Milenio u otros compromisos internacionales de reducción de la pobreza?</v>
      </c>
      <c r="D65" s="738"/>
      <c r="E65" s="738"/>
      <c r="F65" s="738"/>
      <c r="G65" s="738"/>
      <c r="H65" s="738"/>
      <c r="I65" s="738"/>
      <c r="J65" s="738"/>
      <c r="K65" s="165"/>
      <c r="L65" s="163"/>
      <c r="M65" s="163"/>
      <c r="Q65" s="138">
        <v>0</v>
      </c>
      <c r="R65" s="400"/>
      <c r="S65" s="138" t="str">
        <f t="shared" si="6"/>
        <v/>
      </c>
      <c r="T65" s="400"/>
      <c r="U65" s="400"/>
      <c r="V65" s="411"/>
      <c r="W65" s="412" t="s">
        <v>203</v>
      </c>
      <c r="X65" s="401" t="s">
        <v>27</v>
      </c>
      <c r="Y65" s="413">
        <v>4</v>
      </c>
      <c r="Z65" s="403" t="str">
        <f t="shared" si="7"/>
        <v/>
      </c>
      <c r="AA65" s="119" t="s">
        <v>576</v>
      </c>
      <c r="AB65" s="119" t="s">
        <v>20</v>
      </c>
      <c r="AC65" s="119" t="s">
        <v>20</v>
      </c>
      <c r="AD65" s="119" t="s">
        <v>20</v>
      </c>
      <c r="AE65" s="405" t="str">
        <f t="shared" si="8"/>
        <v/>
      </c>
      <c r="AF65" s="405" t="str">
        <f t="shared" si="9"/>
        <v/>
      </c>
      <c r="AG65" s="417" t="str">
        <f t="array" ref="AG65">IFERROR((IF(ROWS(AG$62:AG65)&gt;COUNTA(AE:AE),"",INDEX(AE:AE,SMALL(IF(AE$62:AE$72&lt;&gt;"",ROW(AE$62:AE$72)),ROWS(AG$62:AG65))))),"")</f>
        <v/>
      </c>
      <c r="AH65" s="415" t="str">
        <f t="array" ref="AH65">IFERROR((IF(ROWS(AH$62:AH65)&gt;COUNTA(AF:AF),"",INDEX(AF:AF,SMALL(IF(AF$62:AF$72&lt;&gt;"",ROW(AF$62:AF$72)),ROWS(AH$62:AH65))))),"")</f>
        <v/>
      </c>
      <c r="AI65" s="418">
        <v>4</v>
      </c>
      <c r="AJ65" s="277" t="str">
        <f t="shared" si="5"/>
        <v>1.3.    Contribuyan de forma específica a lograr los Objetivos de Desarrollo del Milenio u otros compromisos internacionales de reducción de la pobreza?</v>
      </c>
      <c r="AK65" s="405" t="str">
        <f>IF(Z65="DK",AJ65,"")</f>
        <v/>
      </c>
      <c r="AL65" s="405" t="str">
        <f t="array" ref="AL65">IFERROR((IF(ROWS(AL$62:AL65)&gt;COUNTA(AK:AK),"",INDEX(AK:AK,SMALL(IF(AK$62:AK$72&lt;&gt;"",ROW(AK$62:AK$72)),ROWS(AL$62:AL65))))),"")</f>
        <v/>
      </c>
      <c r="AM65" s="416" t="s">
        <v>20</v>
      </c>
      <c r="AN65" s="411"/>
      <c r="AO65" s="411"/>
      <c r="AP65" s="411"/>
      <c r="AQ65" s="52"/>
      <c r="AR65" s="411"/>
      <c r="AS65" s="411"/>
      <c r="AT65" s="52"/>
      <c r="AU65" s="411"/>
      <c r="AV65" s="411"/>
      <c r="AW65" s="411"/>
      <c r="AX65" s="411"/>
      <c r="AY65" s="411"/>
    </row>
    <row r="66" spans="3:68" s="76" customFormat="1" ht="30" hidden="1" customHeight="1" thickBot="1" x14ac:dyDescent="0.3">
      <c r="C66" s="737" t="str">
        <f t="shared" si="4"/>
        <v>1.4.    Contribuyan de forma específica a lograr los objetivos del Convenio sobre la Diversidad Biológica (p.ej. mediante la restauración de bosques con especies nativas)?</v>
      </c>
      <c r="D66" s="738"/>
      <c r="E66" s="738"/>
      <c r="F66" s="738"/>
      <c r="G66" s="738"/>
      <c r="H66" s="738"/>
      <c r="I66" s="738"/>
      <c r="J66" s="738"/>
      <c r="K66" s="165"/>
      <c r="L66" s="163"/>
      <c r="M66" s="163"/>
      <c r="Q66" s="138">
        <v>0</v>
      </c>
      <c r="R66" s="400"/>
      <c r="S66" s="138" t="str">
        <f t="shared" si="6"/>
        <v/>
      </c>
      <c r="T66" s="400"/>
      <c r="U66" s="400"/>
      <c r="V66" s="411"/>
      <c r="W66" s="412" t="s">
        <v>204</v>
      </c>
      <c r="X66" s="401" t="s">
        <v>27</v>
      </c>
      <c r="Y66" s="402">
        <v>5</v>
      </c>
      <c r="Z66" s="403" t="str">
        <f t="shared" si="7"/>
        <v/>
      </c>
      <c r="AA66" s="119" t="s">
        <v>577</v>
      </c>
      <c r="AB66" s="119" t="s">
        <v>20</v>
      </c>
      <c r="AC66" s="119" t="s">
        <v>20</v>
      </c>
      <c r="AD66" s="119" t="s">
        <v>20</v>
      </c>
      <c r="AE66" s="405" t="str">
        <f t="shared" si="8"/>
        <v/>
      </c>
      <c r="AF66" s="405" t="str">
        <f t="shared" si="9"/>
        <v/>
      </c>
      <c r="AG66" s="419" t="s">
        <v>20</v>
      </c>
      <c r="AH66" s="420" t="str">
        <f t="array" ref="AH66">IFERROR((IF(ROWS(AH$62:AH66)&gt;COUNTA(AF:AF),"",INDEX(AF:AF,SMALL(IF(AF$62:AF$72&lt;&gt;"",ROW(AF$62:AF$72)),ROWS(AH$62:AH66))))),"")</f>
        <v/>
      </c>
      <c r="AI66" s="408">
        <v>5</v>
      </c>
      <c r="AJ66" s="277" t="str">
        <f t="shared" si="5"/>
        <v>1.4.    Contribuyan de forma específica a lograr los objetivos del Convenio sobre la Diversidad Biológica (p.ej. mediante la restauración de bosques con especies nativas)?</v>
      </c>
      <c r="AK66" s="405" t="str">
        <f>IF(Z66="DK",AJ66,"")</f>
        <v/>
      </c>
      <c r="AL66" s="405" t="str">
        <f t="array" ref="AL66">IFERROR((IF(ROWS(AL$62:AL66)&gt;COUNTA(AK:AK),"",INDEX(AK:AK,SMALL(IF(AK$62:AK$72&lt;&gt;"",ROW(AK$62:AK$72)),ROWS(AL$62:AL66))))),"")</f>
        <v/>
      </c>
      <c r="AM66" s="416" t="s">
        <v>20</v>
      </c>
      <c r="AN66" s="411"/>
      <c r="AO66" s="411"/>
      <c r="AP66" s="411"/>
      <c r="AQ66" s="52"/>
      <c r="AR66" s="411"/>
      <c r="AS66" s="411"/>
      <c r="AT66" s="52"/>
      <c r="AU66" s="411"/>
      <c r="AV66" s="411"/>
      <c r="AW66" s="411"/>
      <c r="AX66" s="411"/>
      <c r="AY66" s="411"/>
    </row>
    <row r="67" spans="3:68" s="76" customFormat="1" ht="30" hidden="1" customHeight="1" thickBot="1" x14ac:dyDescent="0.3">
      <c r="C67" s="776" t="str">
        <f t="shared" ref="C67" si="10">W67</f>
        <v>1.5   Tengan potencialmente impactos adversos inequitativos o discriminatorios sobre las poblaciones afectadas, en particular sobre las personas que viven en la pobreza o los individuos o grupos marginados o excluidos?</v>
      </c>
      <c r="D67" s="777"/>
      <c r="E67" s="777"/>
      <c r="F67" s="777"/>
      <c r="G67" s="777"/>
      <c r="H67" s="777"/>
      <c r="I67" s="777"/>
      <c r="J67" s="777"/>
      <c r="K67" s="249"/>
      <c r="L67" s="250"/>
      <c r="M67" s="250"/>
      <c r="Q67" s="138">
        <v>0</v>
      </c>
      <c r="R67" s="400"/>
      <c r="S67" s="138" t="str">
        <f t="shared" si="6"/>
        <v/>
      </c>
      <c r="T67" s="400"/>
      <c r="U67" s="400"/>
      <c r="V67" s="411"/>
      <c r="W67" s="412" t="s">
        <v>205</v>
      </c>
      <c r="X67" s="401" t="s">
        <v>1</v>
      </c>
      <c r="Y67" s="413">
        <v>6</v>
      </c>
      <c r="Z67" s="403" t="str">
        <f t="shared" si="7"/>
        <v/>
      </c>
      <c r="AA67" s="119" t="s">
        <v>20</v>
      </c>
      <c r="AB67" s="119" t="s">
        <v>578</v>
      </c>
      <c r="AC67" s="119" t="s">
        <v>20</v>
      </c>
      <c r="AD67" s="119" t="s">
        <v>20</v>
      </c>
      <c r="AE67" s="405" t="str">
        <f t="shared" si="8"/>
        <v/>
      </c>
      <c r="AF67" s="405" t="str">
        <f t="shared" si="9"/>
        <v/>
      </c>
      <c r="AG67" s="419" t="s">
        <v>20</v>
      </c>
      <c r="AH67" s="419" t="s">
        <v>20</v>
      </c>
      <c r="AI67" s="355"/>
      <c r="AJ67" s="277" t="str">
        <f t="shared" si="5"/>
        <v>1.5   Tengan potencialmente impactos adversos inequitativos o discriminatorios sobre las poblaciones afectadas, en particular sobre las personas que viven en la pobreza o los individuos o grupos marginados o excluidos?</v>
      </c>
      <c r="AK67" s="405" t="str">
        <f>IF(Z67="DK",AJ67,"")</f>
        <v/>
      </c>
      <c r="AL67" s="405" t="str">
        <f t="array" ref="AL67">IFERROR((IF(ROWS(AL$62:AL67)&gt;COUNTA(AK:AK),"",INDEX(AK:AK,SMALL(IF(AK$62:AK$72&lt;&gt;"",ROW(AK$62:AK$72)),ROWS(AL$62:AL67))))),"")</f>
        <v/>
      </c>
      <c r="AM67" s="416" t="s">
        <v>20</v>
      </c>
      <c r="AN67" s="411"/>
      <c r="AO67" s="411"/>
      <c r="AP67" s="411"/>
      <c r="AQ67" s="52"/>
      <c r="AR67" s="411"/>
      <c r="AS67" s="411"/>
      <c r="AT67" s="52"/>
      <c r="AU67" s="411"/>
      <c r="AV67" s="411"/>
      <c r="AW67" s="411"/>
      <c r="AX67" s="411"/>
      <c r="AY67" s="411"/>
    </row>
    <row r="68" spans="3:68" s="76" customFormat="1" ht="20.100000000000001" hidden="1" customHeight="1" x14ac:dyDescent="0.25">
      <c r="C68" s="784" t="str">
        <f t="shared" si="4"/>
        <v>2.       ¿Existe riesgo de conflicto entre las acciones REDD+ identificadas en el Módulo 1 y:</v>
      </c>
      <c r="D68" s="785"/>
      <c r="E68" s="785"/>
      <c r="F68" s="785"/>
      <c r="G68" s="785"/>
      <c r="H68" s="785"/>
      <c r="I68" s="785"/>
      <c r="J68" s="785"/>
      <c r="K68" s="657"/>
      <c r="L68" s="657"/>
      <c r="M68" s="658"/>
      <c r="Q68" s="138"/>
      <c r="R68" s="400"/>
      <c r="S68" s="138" t="str">
        <f t="shared" si="6"/>
        <v/>
      </c>
      <c r="T68" s="400"/>
      <c r="U68" s="400"/>
      <c r="V68" s="411"/>
      <c r="W68" s="383" t="s">
        <v>573</v>
      </c>
      <c r="X68" s="401" t="s">
        <v>20</v>
      </c>
      <c r="Y68" s="402">
        <v>7</v>
      </c>
      <c r="Z68" s="403" t="str">
        <f t="shared" si="7"/>
        <v/>
      </c>
      <c r="AA68" s="119" t="s">
        <v>20</v>
      </c>
      <c r="AB68" s="119" t="s">
        <v>20</v>
      </c>
      <c r="AC68" s="119" t="s">
        <v>20</v>
      </c>
      <c r="AD68" s="119" t="s">
        <v>20</v>
      </c>
      <c r="AE68" s="405" t="str">
        <f t="shared" si="8"/>
        <v/>
      </c>
      <c r="AF68" s="405" t="str">
        <f t="shared" si="9"/>
        <v/>
      </c>
      <c r="AG68" s="419" t="s">
        <v>20</v>
      </c>
      <c r="AH68" s="419" t="s">
        <v>20</v>
      </c>
      <c r="AI68" s="355" t="s">
        <v>20</v>
      </c>
      <c r="AJ68" s="277" t="str">
        <f t="shared" si="5"/>
        <v>2.       ¿Existe riesgo de conflicto entre las acciones REDD+ identificadas en el Módulo 1 y:</v>
      </c>
      <c r="AK68" s="409" t="str">
        <f>IF(((COUNTIF(Z68:Z72,"DK"))&gt;0),AJ68,"")</f>
        <v/>
      </c>
      <c r="AL68" s="405" t="str">
        <f t="array" ref="AL68">IFERROR((IF(ROWS(AL$62:AL68)&gt;COUNTA(AK:AK),"",INDEX(AK:AK,SMALL(IF(AK$62:AK$72&lt;&gt;"",ROW(AK$62:AK$72)),ROWS(AL$62:AL68))))),"")</f>
        <v/>
      </c>
      <c r="AM68" s="416" t="s">
        <v>20</v>
      </c>
      <c r="AN68" s="411"/>
      <c r="AO68" s="411"/>
      <c r="AP68" s="411"/>
      <c r="AQ68" s="52"/>
      <c r="AR68" s="411"/>
      <c r="AS68" s="411"/>
      <c r="AT68" s="52"/>
      <c r="AU68" s="411"/>
      <c r="AV68" s="411"/>
      <c r="AW68" s="411"/>
      <c r="AX68" s="411"/>
      <c r="AY68" s="411"/>
    </row>
    <row r="69" spans="3:68" s="76" customFormat="1" ht="45" hidden="1" customHeight="1" x14ac:dyDescent="0.25">
      <c r="C69" s="737" t="str">
        <f t="shared" si="4"/>
        <v>2.1.    Otras estrategias para la mitigación del cambio climático (p.ej. sobre la necesidad de tierras o biomasa de madera para la producción de bioenergía, u otras fuentes de energías alternativas como la hidráulica o los parques eólicos)?</v>
      </c>
      <c r="D69" s="738"/>
      <c r="E69" s="738"/>
      <c r="F69" s="738"/>
      <c r="G69" s="738"/>
      <c r="H69" s="738"/>
      <c r="I69" s="738"/>
      <c r="J69" s="738"/>
      <c r="K69" s="165"/>
      <c r="L69" s="163"/>
      <c r="M69" s="163"/>
      <c r="Q69" s="138">
        <v>0</v>
      </c>
      <c r="R69" s="400"/>
      <c r="S69" s="138" t="str">
        <f t="shared" si="6"/>
        <v/>
      </c>
      <c r="T69" s="400"/>
      <c r="U69" s="400"/>
      <c r="V69" s="411"/>
      <c r="W69" s="412" t="s">
        <v>206</v>
      </c>
      <c r="X69" s="401" t="s">
        <v>1</v>
      </c>
      <c r="Y69" s="413">
        <v>8</v>
      </c>
      <c r="Z69" s="403" t="str">
        <f t="shared" si="7"/>
        <v/>
      </c>
      <c r="AA69" s="119" t="s">
        <v>20</v>
      </c>
      <c r="AB69" s="119" t="s">
        <v>210</v>
      </c>
      <c r="AC69" s="119" t="s">
        <v>20</v>
      </c>
      <c r="AD69" s="119" t="s">
        <v>20</v>
      </c>
      <c r="AE69" s="405" t="str">
        <f t="shared" si="8"/>
        <v/>
      </c>
      <c r="AF69" s="405" t="str">
        <f t="shared" si="9"/>
        <v/>
      </c>
      <c r="AG69" s="419" t="s">
        <v>20</v>
      </c>
      <c r="AH69" s="419" t="s">
        <v>20</v>
      </c>
      <c r="AI69" s="355" t="s">
        <v>20</v>
      </c>
      <c r="AJ69" s="277" t="str">
        <f t="shared" si="5"/>
        <v>2.1.    Otras estrategias para la mitigación del cambio climático (p.ej. sobre la necesidad de tierras o biomasa de madera para la producción de bioenergía, u otras fuentes de energías alternativas como la hidráulica o los parques eólicos)?</v>
      </c>
      <c r="AK69" s="405" t="str">
        <f>IF(Z69="DK",AJ69,"")</f>
        <v/>
      </c>
      <c r="AL69" s="405" t="str">
        <f t="array" ref="AL69">IFERROR((IF(ROWS(AL$62:AL69)&gt;COUNTA(AK:AK),"",INDEX(AK:AK,SMALL(IF(AK$62:AK$72&lt;&gt;"",ROW(AK$62:AK$72)),ROWS(AL$62:AL69))))),"")</f>
        <v/>
      </c>
      <c r="AM69" s="416" t="s">
        <v>20</v>
      </c>
      <c r="AN69" s="411"/>
      <c r="AO69" s="411"/>
      <c r="AP69" s="411"/>
      <c r="AQ69" s="52"/>
      <c r="AR69" s="411"/>
      <c r="AS69" s="411"/>
      <c r="AT69" s="52"/>
      <c r="AU69" s="411"/>
      <c r="AV69" s="411"/>
      <c r="AW69" s="411"/>
      <c r="AX69" s="411"/>
      <c r="AY69" s="411"/>
    </row>
    <row r="70" spans="3:68" s="76" customFormat="1" ht="30" hidden="1" customHeight="1" x14ac:dyDescent="0.25">
      <c r="C70" s="737" t="str">
        <f t="shared" si="4"/>
        <v>2.2.    Las estrategias nacionales de reducción de pobreza (p.ej. planes de desarrollo de infraestructuras o agricultura)?</v>
      </c>
      <c r="D70" s="738"/>
      <c r="E70" s="738"/>
      <c r="F70" s="738"/>
      <c r="G70" s="738"/>
      <c r="H70" s="738"/>
      <c r="I70" s="738"/>
      <c r="J70" s="738"/>
      <c r="K70" s="165"/>
      <c r="L70" s="163"/>
      <c r="M70" s="163"/>
      <c r="Q70" s="138">
        <v>0</v>
      </c>
      <c r="R70" s="400"/>
      <c r="S70" s="138" t="str">
        <f t="shared" si="6"/>
        <v/>
      </c>
      <c r="T70" s="400"/>
      <c r="U70" s="400"/>
      <c r="V70" s="411"/>
      <c r="W70" s="412" t="s">
        <v>207</v>
      </c>
      <c r="X70" s="401" t="s">
        <v>1</v>
      </c>
      <c r="Y70" s="402">
        <v>9</v>
      </c>
      <c r="Z70" s="403" t="str">
        <f t="shared" si="7"/>
        <v/>
      </c>
      <c r="AA70" s="119" t="s">
        <v>20</v>
      </c>
      <c r="AB70" s="119" t="s">
        <v>211</v>
      </c>
      <c r="AC70" s="119" t="s">
        <v>20</v>
      </c>
      <c r="AD70" s="119" t="s">
        <v>20</v>
      </c>
      <c r="AE70" s="405" t="str">
        <f t="shared" si="8"/>
        <v/>
      </c>
      <c r="AF70" s="405" t="str">
        <f t="shared" si="9"/>
        <v/>
      </c>
      <c r="AG70" s="419" t="s">
        <v>20</v>
      </c>
      <c r="AH70" s="419" t="s">
        <v>20</v>
      </c>
      <c r="AI70" s="355" t="s">
        <v>20</v>
      </c>
      <c r="AJ70" s="277" t="str">
        <f t="shared" si="5"/>
        <v>2.2.    Las estrategias nacionales de reducción de pobreza (p.ej. planes de desarrollo de infraestructuras o agricultura)?</v>
      </c>
      <c r="AK70" s="405" t="str">
        <f>IF(Z70="DK",AJ70,"")</f>
        <v/>
      </c>
      <c r="AL70" s="405" t="str">
        <f t="array" ref="AL70">IFERROR((IF(ROWS(AL$62:AL70)&gt;COUNTA(AK:AK),"",INDEX(AK:AK,SMALL(IF(AK$62:AK$72&lt;&gt;"",ROW(AK$62:AK$72)),ROWS(AL$62:AL70))))),"")</f>
        <v/>
      </c>
      <c r="AM70" s="416" t="s">
        <v>20</v>
      </c>
      <c r="AN70" s="411"/>
      <c r="AO70" s="411"/>
      <c r="AP70" s="411"/>
      <c r="AQ70" s="52"/>
      <c r="AR70" s="411"/>
      <c r="AS70" s="411"/>
      <c r="AT70" s="52"/>
      <c r="AU70" s="411"/>
      <c r="AV70" s="411"/>
      <c r="AW70" s="411"/>
      <c r="AX70" s="411"/>
      <c r="AY70" s="411"/>
    </row>
    <row r="71" spans="3:68" s="76" customFormat="1" ht="45" hidden="1" customHeight="1" x14ac:dyDescent="0.25">
      <c r="C71" s="737" t="str">
        <f t="shared" ref="C71" si="11">W71</f>
        <v>2.3.    Otros objetivos de políticas y estrategias ambientales (p.ej. planes de bosques comunitarios o de producción bajo el programa forestal nacional, o mayor cobertura de áreas protegidas bajo la Estrategia Nacional de Biodiversidad y Plan de Acción)?</v>
      </c>
      <c r="D71" s="738"/>
      <c r="E71" s="738"/>
      <c r="F71" s="738"/>
      <c r="G71" s="738"/>
      <c r="H71" s="738"/>
      <c r="I71" s="738"/>
      <c r="J71" s="738"/>
      <c r="K71" s="251"/>
      <c r="L71" s="252"/>
      <c r="M71" s="252"/>
      <c r="Q71" s="138">
        <v>0</v>
      </c>
      <c r="R71" s="400"/>
      <c r="S71" s="138" t="str">
        <f t="shared" si="6"/>
        <v/>
      </c>
      <c r="T71" s="400"/>
      <c r="U71" s="400"/>
      <c r="V71" s="411"/>
      <c r="W71" s="412" t="s">
        <v>208</v>
      </c>
      <c r="X71" s="401" t="s">
        <v>1</v>
      </c>
      <c r="Y71" s="413">
        <v>10</v>
      </c>
      <c r="Z71" s="403" t="str">
        <f t="shared" si="7"/>
        <v/>
      </c>
      <c r="AA71" s="119" t="s">
        <v>20</v>
      </c>
      <c r="AB71" s="119" t="s">
        <v>212</v>
      </c>
      <c r="AC71" s="119" t="s">
        <v>20</v>
      </c>
      <c r="AD71" s="119" t="s">
        <v>20</v>
      </c>
      <c r="AE71" s="405" t="str">
        <f t="shared" si="8"/>
        <v/>
      </c>
      <c r="AF71" s="405" t="str">
        <f t="shared" si="9"/>
        <v/>
      </c>
      <c r="AG71" s="419" t="s">
        <v>20</v>
      </c>
      <c r="AH71" s="419" t="s">
        <v>20</v>
      </c>
      <c r="AI71" s="355"/>
      <c r="AJ71" s="277" t="str">
        <f t="shared" ref="AJ71:AJ72" si="12">W71</f>
        <v>2.3.    Otros objetivos de políticas y estrategias ambientales (p.ej. planes de bosques comunitarios o de producción bajo el programa forestal nacional, o mayor cobertura de áreas protegidas bajo la Estrategia Nacional de Biodiversidad y Plan de Acción)?</v>
      </c>
      <c r="AK71" s="405" t="str">
        <f>IF(Z71="DK",AJ71,"")</f>
        <v/>
      </c>
      <c r="AL71" s="405" t="str">
        <f t="array" ref="AL71">IFERROR((IF(ROWS(AL$62:AL71)&gt;COUNTA(AK:AK),"",INDEX(AK:AK,SMALL(IF(AK$62:AK$72&lt;&gt;"",ROW(AK$62:AK$72)),ROWS(AL$62:AL71))))),"")</f>
        <v/>
      </c>
      <c r="AM71" s="416" t="s">
        <v>20</v>
      </c>
      <c r="AN71" s="411"/>
      <c r="AO71" s="411"/>
      <c r="AP71" s="411"/>
      <c r="AQ71" s="52"/>
      <c r="AR71" s="411"/>
      <c r="AS71" s="411"/>
      <c r="AT71" s="52"/>
      <c r="AU71" s="411"/>
      <c r="AV71" s="411"/>
      <c r="AW71" s="411"/>
      <c r="AX71" s="411"/>
      <c r="AY71" s="411"/>
    </row>
    <row r="72" spans="3:68" s="76" customFormat="1" ht="30" hidden="1" customHeight="1" thickBot="1" x14ac:dyDescent="0.3">
      <c r="C72" s="776" t="str">
        <f t="shared" ref="C72" si="13">W72</f>
        <v>2.4.    Las obligaciones del Estado en materia de derechos humanos bajo la ley internacional, incluyendo los nueve principales tratados internacionales sobre derechos humanos y el ILO 169?</v>
      </c>
      <c r="D72" s="777"/>
      <c r="E72" s="777"/>
      <c r="F72" s="777"/>
      <c r="G72" s="777"/>
      <c r="H72" s="777"/>
      <c r="I72" s="777"/>
      <c r="J72" s="777"/>
      <c r="K72" s="166"/>
      <c r="L72" s="164"/>
      <c r="M72" s="164"/>
      <c r="Q72" s="138">
        <v>0</v>
      </c>
      <c r="R72" s="400"/>
      <c r="S72" s="138" t="str">
        <f t="shared" si="6"/>
        <v/>
      </c>
      <c r="T72" s="400"/>
      <c r="U72" s="400"/>
      <c r="V72" s="411"/>
      <c r="W72" s="412" t="s">
        <v>209</v>
      </c>
      <c r="X72" s="401" t="s">
        <v>1</v>
      </c>
      <c r="Y72" s="402">
        <v>11</v>
      </c>
      <c r="Z72" s="403" t="str">
        <f t="shared" si="7"/>
        <v/>
      </c>
      <c r="AA72" s="119" t="s">
        <v>20</v>
      </c>
      <c r="AB72" s="119" t="s">
        <v>213</v>
      </c>
      <c r="AC72" s="119" t="s">
        <v>20</v>
      </c>
      <c r="AD72" s="119" t="s">
        <v>20</v>
      </c>
      <c r="AE72" s="405" t="str">
        <f t="shared" si="8"/>
        <v/>
      </c>
      <c r="AF72" s="405" t="str">
        <f t="shared" si="9"/>
        <v/>
      </c>
      <c r="AG72" s="419" t="s">
        <v>20</v>
      </c>
      <c r="AH72" s="419" t="s">
        <v>20</v>
      </c>
      <c r="AI72" s="355"/>
      <c r="AJ72" s="277" t="str">
        <f t="shared" si="12"/>
        <v>2.4.    Las obligaciones del Estado en materia de derechos humanos bajo la ley internacional, incluyendo los nueve principales tratados internacionales sobre derechos humanos y el ILO 169?</v>
      </c>
      <c r="AK72" s="405" t="str">
        <f>IF(Z72="DK",AJ72,"")</f>
        <v/>
      </c>
      <c r="AL72" s="405" t="str">
        <f t="array" ref="AL72">IFERROR((IF(ROWS(AL$62:AL72)&gt;COUNTA(AK:AK),"",INDEX(AK:AK,SMALL(IF(AK$62:AK$72&lt;&gt;"",ROW(AK$62:AK$72)),ROWS(AL$62:AL72))))),"")</f>
        <v/>
      </c>
      <c r="AM72" s="416" t="s">
        <v>20</v>
      </c>
      <c r="AN72" s="411"/>
      <c r="AO72" s="411"/>
      <c r="AP72" s="411"/>
      <c r="AQ72" s="52"/>
      <c r="AR72" s="411"/>
      <c r="AS72" s="411"/>
      <c r="AT72" s="52"/>
      <c r="AU72" s="411"/>
      <c r="AV72" s="411"/>
      <c r="AW72" s="411"/>
      <c r="AX72" s="411"/>
      <c r="AY72" s="411"/>
    </row>
    <row r="73" spans="3:68" s="76" customFormat="1" ht="0.95" hidden="1" customHeight="1" x14ac:dyDescent="0.25">
      <c r="C73" s="266"/>
      <c r="D73" s="266"/>
      <c r="E73" s="266"/>
      <c r="F73" s="266"/>
      <c r="G73" s="266"/>
      <c r="H73" s="266"/>
      <c r="I73" s="266"/>
      <c r="J73" s="266"/>
      <c r="K73" s="267"/>
      <c r="L73" s="267"/>
      <c r="M73" s="267"/>
      <c r="N73" s="267"/>
      <c r="P73" s="268"/>
      <c r="Q73" s="411"/>
      <c r="R73" s="400"/>
      <c r="S73" s="268"/>
      <c r="T73" s="400"/>
      <c r="U73" s="400"/>
      <c r="V73" s="411"/>
      <c r="W73" s="421"/>
      <c r="X73" s="422"/>
      <c r="Y73" s="423"/>
      <c r="Z73" s="424"/>
      <c r="AA73" s="271"/>
      <c r="AB73" s="272" t="s">
        <v>20</v>
      </c>
      <c r="AC73" s="425"/>
      <c r="AD73" s="419"/>
      <c r="AE73" s="419"/>
      <c r="AF73" s="419"/>
      <c r="AG73" s="419"/>
      <c r="AH73" s="355"/>
      <c r="AI73" s="411"/>
      <c r="AJ73" s="426"/>
      <c r="AK73" s="425"/>
      <c r="AL73" s="425"/>
      <c r="AM73" s="416"/>
      <c r="AN73" s="411"/>
      <c r="AO73" s="411"/>
      <c r="AP73" s="411"/>
      <c r="AQ73" s="52"/>
      <c r="AR73" s="411"/>
      <c r="AS73" s="411"/>
      <c r="AT73" s="52"/>
      <c r="AU73" s="411"/>
      <c r="AV73" s="411"/>
      <c r="AW73" s="411"/>
      <c r="AX73" s="411"/>
      <c r="AY73" s="411"/>
    </row>
    <row r="74" spans="3:68" s="76" customFormat="1" ht="0.95" hidden="1" customHeight="1" x14ac:dyDescent="0.25">
      <c r="C74" s="266"/>
      <c r="D74" s="266"/>
      <c r="E74" s="266"/>
      <c r="F74" s="266"/>
      <c r="G74" s="266"/>
      <c r="H74" s="266"/>
      <c r="I74" s="266"/>
      <c r="J74" s="266"/>
      <c r="K74" s="267"/>
      <c r="L74" s="267"/>
      <c r="M74" s="267"/>
      <c r="N74" s="267"/>
      <c r="P74" s="268"/>
      <c r="Q74" s="411"/>
      <c r="R74" s="400"/>
      <c r="S74" s="268"/>
      <c r="T74" s="400"/>
      <c r="U74" s="400"/>
      <c r="V74" s="411"/>
      <c r="W74" s="421"/>
      <c r="X74" s="422"/>
      <c r="Y74" s="423"/>
      <c r="Z74" s="424"/>
      <c r="AA74" s="271"/>
      <c r="AB74" s="272"/>
      <c r="AC74" s="425"/>
      <c r="AD74" s="419"/>
      <c r="AE74" s="419"/>
      <c r="AF74" s="419"/>
      <c r="AG74" s="419"/>
      <c r="AH74" s="355"/>
      <c r="AI74" s="411"/>
      <c r="AJ74" s="426"/>
      <c r="AK74" s="425"/>
      <c r="AL74" s="425"/>
      <c r="AM74" s="416"/>
      <c r="AN74" s="411"/>
      <c r="AO74" s="411"/>
      <c r="AP74" s="411"/>
      <c r="AQ74" s="52"/>
      <c r="AR74" s="411"/>
      <c r="AS74" s="411"/>
      <c r="AT74" s="52"/>
      <c r="AU74" s="411"/>
      <c r="AV74" s="411"/>
      <c r="AW74" s="411"/>
      <c r="AX74" s="411"/>
      <c r="AY74" s="411"/>
    </row>
    <row r="75" spans="3:68" ht="66" hidden="1" customHeight="1" x14ac:dyDescent="0.25">
      <c r="S75" s="52"/>
      <c r="X75" s="388"/>
      <c r="Y75" s="427"/>
      <c r="Z75" s="427"/>
      <c r="AA75" s="128">
        <f>$V$22</f>
        <v>0</v>
      </c>
      <c r="AB75" s="121"/>
      <c r="AC75" s="427"/>
      <c r="AD75" s="410" t="s">
        <v>20</v>
      </c>
      <c r="BN75"/>
      <c r="BO75"/>
      <c r="BP75"/>
    </row>
    <row r="76" spans="3:68" hidden="1" x14ac:dyDescent="0.25">
      <c r="C76" s="644"/>
      <c r="D76" s="644"/>
      <c r="E76" s="644"/>
      <c r="F76" s="644"/>
      <c r="G76" s="644"/>
      <c r="H76" s="644"/>
      <c r="I76" s="644"/>
      <c r="J76" s="644"/>
      <c r="P76" s="34"/>
      <c r="R76" s="428"/>
      <c r="S76" s="428"/>
      <c r="T76" s="428"/>
      <c r="U76" s="428"/>
      <c r="W76" s="393" t="s">
        <v>197</v>
      </c>
      <c r="X76" s="388"/>
      <c r="Y76" s="427"/>
      <c r="Z76" s="427"/>
      <c r="AA76" s="128"/>
      <c r="AB76" s="121"/>
      <c r="AC76" s="427"/>
      <c r="AD76" s="410"/>
      <c r="BN76"/>
      <c r="BO76"/>
      <c r="BP76"/>
    </row>
    <row r="77" spans="3:68" ht="15" hidden="1" customHeight="1" x14ac:dyDescent="0.25">
      <c r="C77" s="633"/>
      <c r="D77" s="633"/>
      <c r="E77" s="633"/>
      <c r="F77" s="633"/>
      <c r="G77" s="633"/>
      <c r="H77" s="633"/>
      <c r="I77" s="633"/>
      <c r="J77" s="633"/>
      <c r="P77" s="34"/>
      <c r="R77" s="428"/>
      <c r="S77" s="428"/>
      <c r="T77" s="428"/>
      <c r="U77" s="428"/>
      <c r="W77" s="395" t="s">
        <v>198</v>
      </c>
      <c r="X77" s="429"/>
      <c r="Y77" s="429"/>
      <c r="Z77" s="429"/>
      <c r="AA77" s="429"/>
      <c r="AB77" s="429"/>
      <c r="AC77" s="429"/>
      <c r="AD77" s="429"/>
    </row>
    <row r="78" spans="3:68" hidden="1" x14ac:dyDescent="0.25">
      <c r="C78" s="113"/>
      <c r="D78" s="115"/>
      <c r="E78" s="115"/>
      <c r="F78" s="115"/>
      <c r="G78" s="115"/>
      <c r="H78" s="115"/>
      <c r="I78" s="115"/>
      <c r="J78" s="115"/>
      <c r="P78" s="34"/>
      <c r="R78" s="428"/>
      <c r="S78" s="428"/>
      <c r="T78" s="428"/>
      <c r="U78" s="428"/>
    </row>
    <row r="79" spans="3:68" hidden="1" x14ac:dyDescent="0.25">
      <c r="C79" s="113"/>
      <c r="D79" s="115"/>
      <c r="E79" s="115"/>
      <c r="F79" s="115"/>
      <c r="G79" s="115"/>
      <c r="H79" s="115"/>
      <c r="I79" s="115"/>
      <c r="J79" s="115"/>
      <c r="P79" s="34"/>
      <c r="R79" s="428"/>
      <c r="S79" s="428"/>
      <c r="T79" s="428"/>
      <c r="U79" s="428"/>
    </row>
    <row r="80" spans="3:68" hidden="1" x14ac:dyDescent="0.25">
      <c r="C80" s="113"/>
      <c r="D80" s="115"/>
      <c r="E80" s="115"/>
      <c r="F80" s="115"/>
      <c r="G80" s="115"/>
      <c r="H80" s="115"/>
      <c r="I80" s="115"/>
      <c r="J80" s="115"/>
      <c r="P80" s="34"/>
      <c r="R80" s="428"/>
      <c r="S80" s="428"/>
      <c r="T80" s="428"/>
      <c r="U80" s="428"/>
      <c r="W80" s="430" t="s">
        <v>83</v>
      </c>
    </row>
    <row r="81" spans="3:68" ht="15.75" hidden="1" x14ac:dyDescent="0.25">
      <c r="C81" s="92" t="str">
        <f>W81</f>
        <v>Tabla 2:</v>
      </c>
      <c r="D81" s="8" t="str">
        <f>X81</f>
        <v>Beneficios y Riesgos relevantes para la</v>
      </c>
      <c r="G81" s="8"/>
      <c r="I81" s="8"/>
      <c r="P81" s="34"/>
      <c r="R81" s="428"/>
      <c r="S81" s="428"/>
      <c r="T81" s="428"/>
      <c r="U81" s="428"/>
      <c r="W81" s="431" t="s">
        <v>218</v>
      </c>
      <c r="X81" s="431" t="s">
        <v>219</v>
      </c>
    </row>
    <row r="82" spans="3:68" ht="15.75" hidden="1" x14ac:dyDescent="0.25">
      <c r="D82" s="95" t="str">
        <f>X82</f>
        <v>Salvaguarda (a) - Coherencia con los objetivos nacionales y los acuerdos internacionales.</v>
      </c>
      <c r="F82" s="93"/>
      <c r="G82" s="93"/>
      <c r="H82" s="93"/>
      <c r="I82" s="93"/>
      <c r="J82" s="93"/>
      <c r="K82" s="93"/>
      <c r="L82" s="93"/>
      <c r="M82" s="93"/>
      <c r="P82" s="34"/>
      <c r="R82" s="428"/>
      <c r="S82" s="428"/>
      <c r="T82" s="428"/>
      <c r="U82" s="428"/>
      <c r="W82" s="432"/>
      <c r="X82" s="433" t="str">
        <f>$AA$14</f>
        <v>Salvaguarda (a) - Coherencia con los objetivos nacionales y los acuerdos internacionales.</v>
      </c>
    </row>
    <row r="83" spans="3:68" hidden="1" x14ac:dyDescent="0.25">
      <c r="W83" s="434"/>
    </row>
    <row r="84" spans="3:68" ht="39.950000000000003" hidden="1" customHeight="1" x14ac:dyDescent="0.25">
      <c r="C84" s="708" t="str">
        <f>W84</f>
        <v>Beneficios relevantes para la salvaguarda</v>
      </c>
      <c r="D84" s="710" t="str">
        <f>X84</f>
        <v>Acciones REDD+ del Módulo 1 (puede que no todas las acciones tengan beneficios para esta salvaguarda)</v>
      </c>
      <c r="E84" s="711"/>
      <c r="F84" s="711"/>
      <c r="G84" s="711"/>
      <c r="H84" s="712"/>
      <c r="I84" s="288"/>
      <c r="J84" s="281" t="str">
        <f>AC84</f>
        <v>Beneficios</v>
      </c>
      <c r="K84" s="645" t="str">
        <f>AH84</f>
        <v>Clasificación de beneficios</v>
      </c>
      <c r="L84" s="646"/>
      <c r="M84" s="646"/>
      <c r="N84" s="647"/>
      <c r="O84" s="58"/>
      <c r="P84"/>
      <c r="Q84" s="137" t="s">
        <v>78</v>
      </c>
      <c r="S84" s="137" t="s">
        <v>78</v>
      </c>
      <c r="W84" s="744" t="s">
        <v>220</v>
      </c>
      <c r="X84" s="736" t="s">
        <v>221</v>
      </c>
      <c r="Y84" s="732"/>
      <c r="Z84" s="732"/>
      <c r="AA84" s="732"/>
      <c r="AB84" s="732"/>
      <c r="AC84" s="732" t="s">
        <v>222</v>
      </c>
      <c r="AD84" s="732"/>
      <c r="AE84" s="732"/>
      <c r="AF84" s="732"/>
      <c r="AG84" s="732"/>
      <c r="AH84" s="732" t="s">
        <v>223</v>
      </c>
      <c r="AI84" s="732"/>
      <c r="AL84" s="137" t="s">
        <v>82</v>
      </c>
      <c r="AR84" s="137" t="s">
        <v>80</v>
      </c>
      <c r="AU84" s="137" t="s">
        <v>76</v>
      </c>
    </row>
    <row r="85" spans="3:68" ht="51.95" hidden="1" customHeight="1" x14ac:dyDescent="0.25">
      <c r="C85" s="709"/>
      <c r="D85" s="739" t="str">
        <f>LOOKUP($Q$85,$AE$113:$AE$115,$AC$113:$AC$115)</f>
        <v>PULSAR PARA VER UN EJEMPLO:</v>
      </c>
      <c r="E85" s="740"/>
      <c r="F85" s="740"/>
      <c r="G85" s="740"/>
      <c r="H85" s="741"/>
      <c r="I85" s="285"/>
      <c r="J85" s="323" t="str">
        <f>LOOKUP($Q$85,$AE$113:$AE$115,$AD$113:$AD$115)</f>
        <v>(Para ver un ejemplo de beneficio, seleccionar una acción REDD+ de la lista desplegable a la izquierda.)</v>
      </c>
      <c r="K85" s="665" t="str">
        <f>AH85</f>
        <v>Probabilidad</v>
      </c>
      <c r="L85" s="666"/>
      <c r="M85" s="665" t="str">
        <f>AI85</f>
        <v>Impacto</v>
      </c>
      <c r="N85" s="666"/>
      <c r="O85" s="58"/>
      <c r="P85"/>
      <c r="Q85" s="435">
        <v>1</v>
      </c>
      <c r="R85" s="436" t="s">
        <v>58</v>
      </c>
      <c r="S85" s="437" t="s">
        <v>55</v>
      </c>
      <c r="T85" s="437" t="s">
        <v>56</v>
      </c>
      <c r="W85" s="745"/>
      <c r="X85" s="438"/>
      <c r="Y85" s="733"/>
      <c r="Z85" s="733"/>
      <c r="AA85" s="733"/>
      <c r="AB85" s="734"/>
      <c r="AC85" s="439"/>
      <c r="AD85" s="735"/>
      <c r="AE85" s="735"/>
      <c r="AF85" s="735"/>
      <c r="AG85" s="735"/>
      <c r="AH85" s="440" t="s">
        <v>224</v>
      </c>
      <c r="AI85" s="440" t="s">
        <v>225</v>
      </c>
      <c r="AL85" s="437" t="str">
        <f>$X$84</f>
        <v>Acciones REDD+ del Módulo 1 (puede que no todas las acciones tengan beneficios para esta salvaguarda)</v>
      </c>
      <c r="AM85" s="437" t="str">
        <f>$AC$84</f>
        <v>Beneficios</v>
      </c>
      <c r="AN85" s="437" t="str">
        <f t="shared" ref="AN85:AO91" si="14">AH85</f>
        <v>Probabilidad</v>
      </c>
      <c r="AO85" s="437" t="str">
        <f t="shared" si="14"/>
        <v>Impacto</v>
      </c>
      <c r="AP85" s="441" t="s">
        <v>79</v>
      </c>
      <c r="AR85" s="138">
        <f>MAX(AP86:AP94)</f>
        <v>0</v>
      </c>
      <c r="AT85" s="441" t="s">
        <v>81</v>
      </c>
      <c r="AU85" s="437" t="str">
        <f>$X$84</f>
        <v>Acciones REDD+ del Módulo 1 (puede que no todas las acciones tengan beneficios para esta salvaguarda)</v>
      </c>
      <c r="AV85" s="437" t="str">
        <f>$AC$84</f>
        <v>Beneficios</v>
      </c>
      <c r="AW85" s="437" t="str">
        <f>AN85</f>
        <v>Probabilidad</v>
      </c>
      <c r="AX85" s="437" t="str">
        <f>AO85</f>
        <v>Impacto</v>
      </c>
      <c r="BI85"/>
      <c r="BJ85"/>
      <c r="BM85" s="78" t="s">
        <v>28</v>
      </c>
      <c r="BN85" s="78" t="s">
        <v>36</v>
      </c>
      <c r="BO85" s="78" t="s">
        <v>35</v>
      </c>
      <c r="BP85" s="79"/>
    </row>
    <row r="86" spans="3:68" ht="37.5" hidden="1" customHeight="1" x14ac:dyDescent="0.25">
      <c r="C86" s="709"/>
      <c r="D86" s="74"/>
      <c r="E86" s="631"/>
      <c r="F86" s="631"/>
      <c r="G86" s="631"/>
      <c r="H86" s="631"/>
      <c r="I86" s="74" t="s">
        <v>25</v>
      </c>
      <c r="J86" s="284" t="s">
        <v>20</v>
      </c>
      <c r="K86" s="579"/>
      <c r="L86" s="579"/>
      <c r="M86" s="580"/>
      <c r="N86" s="581"/>
      <c r="O86" s="58"/>
      <c r="P86"/>
      <c r="Q86" s="138">
        <v>1</v>
      </c>
      <c r="S86" s="138">
        <v>1</v>
      </c>
      <c r="T86" s="138">
        <v>1</v>
      </c>
      <c r="W86" s="745"/>
      <c r="X86" s="442" t="s">
        <v>25</v>
      </c>
      <c r="Y86" s="672" t="str">
        <f>LOOKUP(Q86,$AG$13:$AG$29,$AH$13:$AH$29)</f>
        <v/>
      </c>
      <c r="Z86" s="672"/>
      <c r="AA86" s="672"/>
      <c r="AB86" s="673"/>
      <c r="AC86" s="442" t="s">
        <v>25</v>
      </c>
      <c r="AD86" s="672" t="str">
        <f t="shared" ref="AD86:AD94" si="15">IF(J86=0,"",J86)</f>
        <v/>
      </c>
      <c r="AE86" s="672"/>
      <c r="AF86" s="672"/>
      <c r="AG86" s="673"/>
      <c r="AH86" s="443" t="str">
        <f t="shared" ref="AH86" si="16">LOOKUP(S86,$AL$13:$AL$16,$AM$13:$AM$16)</f>
        <v/>
      </c>
      <c r="AI86" s="443" t="str">
        <f>LOOKUP(T86,$AL$13:$AL$16,$AN$13:$AN$16)</f>
        <v/>
      </c>
      <c r="AL86" s="444" t="str">
        <f t="shared" ref="AL86:AL91" si="17">Y86</f>
        <v/>
      </c>
      <c r="AM86" s="444" t="str">
        <f t="shared" ref="AM86:AM91" si="18">AD86</f>
        <v/>
      </c>
      <c r="AN86" s="445" t="str">
        <f t="shared" si="14"/>
        <v/>
      </c>
      <c r="AO86" s="446" t="str">
        <f t="shared" si="14"/>
        <v/>
      </c>
      <c r="AP86" s="447">
        <f t="shared" ref="AP86:AP94" si="19">SUM(AND(AN86=$AL$34, AO86=$AM$34),AP85)</f>
        <v>0</v>
      </c>
      <c r="AT86" s="447">
        <v>1</v>
      </c>
      <c r="AU86" s="448" t="str">
        <f t="array" ref="AU86">IF($AT86&gt;$AR$85,"",INDEX(AL$86:AL$94,MATCH($AT86,$AP$86:$AP$94,0)))</f>
        <v/>
      </c>
      <c r="AV86" s="448" t="str">
        <f t="array" ref="AV86">IF($AT86&gt;$AR$85,"",INDEX(AM$86:AM$94,MATCH($AT86,$AP$86:$AP$94,0)))</f>
        <v/>
      </c>
      <c r="AW86" s="448" t="str">
        <f t="array" ref="AW86">IF($AT86&gt;$AR$85,"",INDEX(AN$86:AN$94,MATCH($AT86,$AP$86:$AP$94,0)))</f>
        <v/>
      </c>
      <c r="AX86" s="448" t="str">
        <f t="array" ref="AX86">IF($AT86&gt;$AR$85,"",INDEX(AO$86:AO$94,MATCH($AT86,$AP$86:$AP$94,0)))</f>
        <v/>
      </c>
      <c r="BI86"/>
      <c r="BJ86"/>
      <c r="BM86" s="80">
        <f t="shared" ref="BM86:BM94" si="20">COUNTIF($BN$86:$BN$91,"&lt;="&amp;BN86)</f>
        <v>1</v>
      </c>
      <c r="BN86" s="80" t="str">
        <f>IF(BF86=$AP$14,BI86,"xx")</f>
        <v>xx</v>
      </c>
      <c r="BO86" s="80" t="str">
        <f t="shared" ref="BO86:BO94" si="21">VLOOKUP(ROW()-ROW($BO$85),$BM$86:$BN$91,2,FALSE)</f>
        <v>xx</v>
      </c>
      <c r="BP86" s="81" t="str">
        <f>IF(COUNT(SEARCH({"xx";"xxx";"xxxx";"xxxxx";"xxxxxx";"xxxxxxx"},A1)),"-",BO86)</f>
        <v>xx</v>
      </c>
    </row>
    <row r="87" spans="3:68" ht="37.5" hidden="1" customHeight="1" x14ac:dyDescent="0.25">
      <c r="C87" s="709"/>
      <c r="D87" s="27"/>
      <c r="E87" s="643"/>
      <c r="F87" s="643"/>
      <c r="G87" s="643"/>
      <c r="H87" s="643"/>
      <c r="I87" s="27" t="s">
        <v>25</v>
      </c>
      <c r="J87" s="284" t="s">
        <v>20</v>
      </c>
      <c r="K87" s="582"/>
      <c r="L87" s="582"/>
      <c r="M87" s="583"/>
      <c r="N87" s="584"/>
      <c r="O87" s="58"/>
      <c r="P87"/>
      <c r="Q87" s="138">
        <v>1</v>
      </c>
      <c r="S87" s="138">
        <v>1</v>
      </c>
      <c r="T87" s="138">
        <v>1</v>
      </c>
      <c r="W87" s="745"/>
      <c r="X87" s="442" t="s">
        <v>25</v>
      </c>
      <c r="Y87" s="672" t="str">
        <f t="shared" ref="Y87:Y94" si="22">LOOKUP(Q87,$AG$13:$AG$29,$AH$13:$AH$29)</f>
        <v/>
      </c>
      <c r="Z87" s="672"/>
      <c r="AA87" s="672"/>
      <c r="AB87" s="673"/>
      <c r="AC87" s="442" t="s">
        <v>25</v>
      </c>
      <c r="AD87" s="672" t="str">
        <f t="shared" si="15"/>
        <v/>
      </c>
      <c r="AE87" s="672"/>
      <c r="AF87" s="672"/>
      <c r="AG87" s="673"/>
      <c r="AH87" s="443" t="str">
        <f t="shared" ref="AH87:AH94" si="23">LOOKUP(S87,$AL$13:$AL$16,$AM$13:$AM$16)</f>
        <v/>
      </c>
      <c r="AI87" s="443" t="str">
        <f t="shared" ref="AI87:AI94" si="24">LOOKUP(T87,$AL$13:$AL$16,$AN$13:$AN$16)</f>
        <v/>
      </c>
      <c r="AL87" s="449" t="str">
        <f t="shared" si="17"/>
        <v/>
      </c>
      <c r="AM87" s="449" t="str">
        <f t="shared" si="18"/>
        <v/>
      </c>
      <c r="AN87" s="450" t="str">
        <f t="shared" si="14"/>
        <v/>
      </c>
      <c r="AO87" s="451" t="str">
        <f t="shared" si="14"/>
        <v/>
      </c>
      <c r="AP87" s="447">
        <f t="shared" si="19"/>
        <v>0</v>
      </c>
      <c r="AT87" s="447">
        <v>2</v>
      </c>
      <c r="AU87" s="448" t="str">
        <f t="array" ref="AU87">IF($AT87&gt;$AR$85,"",INDEX(AL$86:AL$94,MATCH($AT87,$AP$86:$AP$94,0)))</f>
        <v/>
      </c>
      <c r="AV87" s="448" t="str">
        <f t="array" ref="AV87">IF($AT87&gt;$AR$85,"",INDEX(AM$86:AM$94,MATCH($AT87,$AP$86:$AP$94,0)))</f>
        <v/>
      </c>
      <c r="AW87" s="448" t="str">
        <f t="array" ref="AW87">IF($AT87&gt;$AR$85,"",INDEX(AN$86:AN$94,MATCH($AT87,$AP$86:$AP$94,0)))</f>
        <v/>
      </c>
      <c r="AX87" s="448" t="str">
        <f t="array" ref="AX87">IF($AT87&gt;$AR$85,"",INDEX(AO$86:AO$94,MATCH($AT87,$AP$86:$AP$94,0)))</f>
        <v/>
      </c>
      <c r="BI87"/>
      <c r="BJ87"/>
      <c r="BM87" s="80">
        <f t="shared" si="20"/>
        <v>2</v>
      </c>
      <c r="BN87" s="80" t="str">
        <f>IF(BF87=$AP$14,BI87,"xxx")</f>
        <v>xxx</v>
      </c>
      <c r="BO87" s="80" t="str">
        <f t="shared" si="21"/>
        <v>xxx</v>
      </c>
      <c r="BP87" s="81" t="str">
        <f>IF(COUNT(SEARCH({"xx";"xxx";"xxxx";"xxxxx";"xxxxxx";"xxxxxxx"},A2)),"-",BO87)</f>
        <v>xxx</v>
      </c>
    </row>
    <row r="88" spans="3:68" ht="37.5" hidden="1" customHeight="1" x14ac:dyDescent="0.25">
      <c r="C88" s="709"/>
      <c r="D88" s="27"/>
      <c r="E88" s="643"/>
      <c r="F88" s="643"/>
      <c r="G88" s="643"/>
      <c r="H88" s="643"/>
      <c r="I88" s="27" t="s">
        <v>25</v>
      </c>
      <c r="J88" s="284" t="s">
        <v>20</v>
      </c>
      <c r="K88" s="582"/>
      <c r="L88" s="582"/>
      <c r="M88" s="583"/>
      <c r="N88" s="584"/>
      <c r="O88" s="58"/>
      <c r="P88"/>
      <c r="Q88" s="138">
        <v>1</v>
      </c>
      <c r="S88" s="138">
        <v>1</v>
      </c>
      <c r="T88" s="138">
        <v>1</v>
      </c>
      <c r="W88" s="745"/>
      <c r="X88" s="442" t="s">
        <v>25</v>
      </c>
      <c r="Y88" s="672" t="str">
        <f t="shared" si="22"/>
        <v/>
      </c>
      <c r="Z88" s="672"/>
      <c r="AA88" s="672"/>
      <c r="AB88" s="673"/>
      <c r="AC88" s="442" t="s">
        <v>25</v>
      </c>
      <c r="AD88" s="672" t="str">
        <f t="shared" si="15"/>
        <v/>
      </c>
      <c r="AE88" s="672"/>
      <c r="AF88" s="672"/>
      <c r="AG88" s="673"/>
      <c r="AH88" s="443" t="str">
        <f t="shared" si="23"/>
        <v/>
      </c>
      <c r="AI88" s="443" t="str">
        <f t="shared" si="24"/>
        <v/>
      </c>
      <c r="AL88" s="449" t="str">
        <f t="shared" si="17"/>
        <v/>
      </c>
      <c r="AM88" s="449" t="str">
        <f t="shared" si="18"/>
        <v/>
      </c>
      <c r="AN88" s="450" t="str">
        <f t="shared" si="14"/>
        <v/>
      </c>
      <c r="AO88" s="451" t="str">
        <f t="shared" si="14"/>
        <v/>
      </c>
      <c r="AP88" s="447">
        <f t="shared" si="19"/>
        <v>0</v>
      </c>
      <c r="AT88" s="447">
        <v>3</v>
      </c>
      <c r="AU88" s="448" t="str">
        <f t="array" ref="AU88">IF($AT88&gt;$AR$85,"",INDEX(AL$86:AL$94,MATCH($AT88,$AP$86:$AP$94,0)))</f>
        <v/>
      </c>
      <c r="AV88" s="448" t="str">
        <f t="array" ref="AV88">IF($AT88&gt;$AR$85,"",INDEX(AM$86:AM$94,MATCH($AT88,$AP$86:$AP$94,0)))</f>
        <v/>
      </c>
      <c r="AW88" s="448" t="str">
        <f t="array" ref="AW88">IF($AT88&gt;$AR$85,"",INDEX(AN$86:AN$94,MATCH($AT88,$AP$86:$AP$94,0)))</f>
        <v/>
      </c>
      <c r="AX88" s="448" t="str">
        <f t="array" ref="AX88">IF($AT88&gt;$AR$85,"",INDEX(AO$86:AO$94,MATCH($AT88,$AP$86:$AP$94,0)))</f>
        <v/>
      </c>
      <c r="BI88"/>
      <c r="BJ88"/>
      <c r="BM88" s="80">
        <f t="shared" si="20"/>
        <v>3</v>
      </c>
      <c r="BN88" s="80" t="str">
        <f>IF(BF88=$AP$14,BI88,"xxxx")</f>
        <v>xxxx</v>
      </c>
      <c r="BO88" s="80" t="str">
        <f t="shared" si="21"/>
        <v>xxxx</v>
      </c>
      <c r="BP88" s="81" t="str">
        <f>IF(COUNT(SEARCH({"xx";"xxx";"xxxx";"xxxxx";"xxxxxx";"xxxxxxx"},A3)),"-",BO88)</f>
        <v>xxxx</v>
      </c>
    </row>
    <row r="89" spans="3:68" ht="37.5" hidden="1" customHeight="1" x14ac:dyDescent="0.25">
      <c r="C89" s="709"/>
      <c r="D89" s="27"/>
      <c r="E89" s="643"/>
      <c r="F89" s="643"/>
      <c r="G89" s="643"/>
      <c r="H89" s="643"/>
      <c r="I89" s="27" t="s">
        <v>25</v>
      </c>
      <c r="J89" s="284" t="s">
        <v>20</v>
      </c>
      <c r="K89" s="582"/>
      <c r="L89" s="582"/>
      <c r="M89" s="583"/>
      <c r="N89" s="584"/>
      <c r="O89" s="58"/>
      <c r="P89"/>
      <c r="Q89" s="138">
        <v>1</v>
      </c>
      <c r="S89" s="138">
        <v>1</v>
      </c>
      <c r="T89" s="138">
        <v>1</v>
      </c>
      <c r="W89" s="745"/>
      <c r="X89" s="442" t="s">
        <v>25</v>
      </c>
      <c r="Y89" s="672" t="str">
        <f t="shared" si="22"/>
        <v/>
      </c>
      <c r="Z89" s="672"/>
      <c r="AA89" s="672"/>
      <c r="AB89" s="673"/>
      <c r="AC89" s="442" t="s">
        <v>25</v>
      </c>
      <c r="AD89" s="672" t="str">
        <f t="shared" si="15"/>
        <v/>
      </c>
      <c r="AE89" s="672"/>
      <c r="AF89" s="672"/>
      <c r="AG89" s="673"/>
      <c r="AH89" s="443" t="str">
        <f t="shared" si="23"/>
        <v/>
      </c>
      <c r="AI89" s="443" t="str">
        <f t="shared" si="24"/>
        <v/>
      </c>
      <c r="AL89" s="449" t="str">
        <f t="shared" si="17"/>
        <v/>
      </c>
      <c r="AM89" s="449" t="str">
        <f t="shared" si="18"/>
        <v/>
      </c>
      <c r="AN89" s="450" t="str">
        <f t="shared" si="14"/>
        <v/>
      </c>
      <c r="AO89" s="451" t="str">
        <f t="shared" si="14"/>
        <v/>
      </c>
      <c r="AP89" s="447">
        <f t="shared" si="19"/>
        <v>0</v>
      </c>
      <c r="AT89" s="447">
        <v>4</v>
      </c>
      <c r="AU89" s="448" t="str">
        <f t="array" ref="AU89">IF($AT89&gt;$AR$85,"",INDEX(AL$86:AL$94,MATCH($AT89,$AP$86:$AP$94,0)))</f>
        <v/>
      </c>
      <c r="AV89" s="448" t="str">
        <f t="array" ref="AV89">IF($AT89&gt;$AR$85,"",INDEX(AM$86:AM$94,MATCH($AT89,$AP$86:$AP$94,0)))</f>
        <v/>
      </c>
      <c r="AW89" s="448" t="str">
        <f t="array" ref="AW89">IF($AT89&gt;$AR$85,"",INDEX(AN$86:AN$94,MATCH($AT89,$AP$86:$AP$94,0)))</f>
        <v/>
      </c>
      <c r="AX89" s="448" t="str">
        <f t="array" ref="AX89">IF($AT89&gt;$AR$85,"",INDEX(AO$86:AO$94,MATCH($AT89,$AP$86:$AP$94,0)))</f>
        <v/>
      </c>
      <c r="BI89"/>
      <c r="BJ89"/>
      <c r="BM89" s="80">
        <f t="shared" si="20"/>
        <v>4</v>
      </c>
      <c r="BN89" s="80" t="str">
        <f>IF(BF89=$AP$14,BI89,"xxxxx")</f>
        <v>xxxxx</v>
      </c>
      <c r="BO89" s="80" t="str">
        <f t="shared" si="21"/>
        <v>xxxxx</v>
      </c>
      <c r="BP89" s="81" t="str">
        <f>IF(COUNT(SEARCH({"xx";"xxx";"xxxx";"xxxxx";"xxxxxx";"xxxxxxx"},A4)),"-",BO89)</f>
        <v>xxxxx</v>
      </c>
    </row>
    <row r="90" spans="3:68" ht="37.5" hidden="1" customHeight="1" x14ac:dyDescent="0.25">
      <c r="C90" s="709"/>
      <c r="D90" s="27"/>
      <c r="E90" s="643"/>
      <c r="F90" s="643"/>
      <c r="G90" s="643"/>
      <c r="H90" s="643"/>
      <c r="I90" s="27" t="s">
        <v>25</v>
      </c>
      <c r="J90" s="284"/>
      <c r="K90" s="582"/>
      <c r="L90" s="582"/>
      <c r="M90" s="583"/>
      <c r="N90" s="584"/>
      <c r="O90" s="58"/>
      <c r="P90"/>
      <c r="Q90" s="138">
        <v>1</v>
      </c>
      <c r="S90" s="138">
        <v>1</v>
      </c>
      <c r="T90" s="138">
        <v>1</v>
      </c>
      <c r="W90" s="745"/>
      <c r="X90" s="442" t="s">
        <v>25</v>
      </c>
      <c r="Y90" s="672" t="str">
        <f t="shared" si="22"/>
        <v/>
      </c>
      <c r="Z90" s="672"/>
      <c r="AA90" s="672"/>
      <c r="AB90" s="673"/>
      <c r="AC90" s="442" t="s">
        <v>25</v>
      </c>
      <c r="AD90" s="672" t="str">
        <f t="shared" si="15"/>
        <v/>
      </c>
      <c r="AE90" s="672"/>
      <c r="AF90" s="672"/>
      <c r="AG90" s="673"/>
      <c r="AH90" s="443" t="str">
        <f t="shared" si="23"/>
        <v/>
      </c>
      <c r="AI90" s="443" t="str">
        <f t="shared" si="24"/>
        <v/>
      </c>
      <c r="AL90" s="449" t="str">
        <f t="shared" si="17"/>
        <v/>
      </c>
      <c r="AM90" s="449" t="str">
        <f t="shared" si="18"/>
        <v/>
      </c>
      <c r="AN90" s="450" t="str">
        <f t="shared" si="14"/>
        <v/>
      </c>
      <c r="AO90" s="451" t="str">
        <f t="shared" si="14"/>
        <v/>
      </c>
      <c r="AP90" s="447">
        <f t="shared" si="19"/>
        <v>0</v>
      </c>
      <c r="AT90" s="447">
        <v>5</v>
      </c>
      <c r="AU90" s="448" t="str">
        <f t="array" ref="AU90">IF($AT90&gt;$AR$85,"",INDEX(AL$86:AL$94,MATCH($AT90,$AP$86:$AP$94,0)))</f>
        <v/>
      </c>
      <c r="AV90" s="448" t="str">
        <f t="array" ref="AV90">IF($AT90&gt;$AR$85,"",INDEX(AM$86:AM$94,MATCH($AT90,$AP$86:$AP$94,0)))</f>
        <v/>
      </c>
      <c r="AW90" s="448" t="str">
        <f t="array" ref="AW90">IF($AT90&gt;$AR$85,"",INDEX(AN$86:AN$94,MATCH($AT90,$AP$86:$AP$94,0)))</f>
        <v/>
      </c>
      <c r="AX90" s="448" t="str">
        <f t="array" ref="AX90">IF($AT90&gt;$AR$85,"",INDEX(AO$86:AO$94,MATCH($AT90,$AP$86:$AP$94,0)))</f>
        <v/>
      </c>
      <c r="BI90"/>
      <c r="BJ90"/>
      <c r="BM90" s="80">
        <f t="shared" si="20"/>
        <v>5</v>
      </c>
      <c r="BN90" s="80" t="str">
        <f>IF(BF90=$AP$14,BI90,"xxxxxx")</f>
        <v>xxxxxx</v>
      </c>
      <c r="BO90" s="80" t="str">
        <f t="shared" si="21"/>
        <v>xxxxxx</v>
      </c>
      <c r="BP90" s="81" t="str">
        <f>IF(COUNT(SEARCH({"xx";"xxx";"xxxx";"xxxxx";"xxxxxx";"xxxxxxx"},A5)),"-",BO90)</f>
        <v>xxxxxx</v>
      </c>
    </row>
    <row r="91" spans="3:68" ht="37.5" hidden="1" customHeight="1" x14ac:dyDescent="0.25">
      <c r="C91" s="709"/>
      <c r="D91" s="27"/>
      <c r="E91" s="643"/>
      <c r="F91" s="643"/>
      <c r="G91" s="643"/>
      <c r="H91" s="643"/>
      <c r="I91" s="27" t="s">
        <v>25</v>
      </c>
      <c r="J91" s="284"/>
      <c r="K91" s="582"/>
      <c r="L91" s="582"/>
      <c r="M91" s="583"/>
      <c r="N91" s="584"/>
      <c r="O91" s="58"/>
      <c r="P91"/>
      <c r="Q91" s="138">
        <v>1</v>
      </c>
      <c r="S91" s="138">
        <v>1</v>
      </c>
      <c r="T91" s="138">
        <v>1</v>
      </c>
      <c r="W91" s="745"/>
      <c r="X91" s="452" t="s">
        <v>25</v>
      </c>
      <c r="Y91" s="672" t="str">
        <f t="shared" si="22"/>
        <v/>
      </c>
      <c r="Z91" s="672"/>
      <c r="AA91" s="672"/>
      <c r="AB91" s="673"/>
      <c r="AC91" s="452" t="s">
        <v>25</v>
      </c>
      <c r="AD91" s="670" t="str">
        <f t="shared" si="15"/>
        <v/>
      </c>
      <c r="AE91" s="670"/>
      <c r="AF91" s="670"/>
      <c r="AG91" s="671"/>
      <c r="AH91" s="443" t="str">
        <f t="shared" si="23"/>
        <v/>
      </c>
      <c r="AI91" s="443" t="str">
        <f t="shared" si="24"/>
        <v/>
      </c>
      <c r="AL91" s="449" t="str">
        <f t="shared" si="17"/>
        <v/>
      </c>
      <c r="AM91" s="449" t="str">
        <f t="shared" si="18"/>
        <v/>
      </c>
      <c r="AN91" s="450" t="str">
        <f t="shared" si="14"/>
        <v/>
      </c>
      <c r="AO91" s="451" t="str">
        <f t="shared" si="14"/>
        <v/>
      </c>
      <c r="AP91" s="447">
        <f t="shared" si="19"/>
        <v>0</v>
      </c>
      <c r="AT91" s="447">
        <v>6</v>
      </c>
      <c r="AU91" s="448" t="str">
        <f t="array" ref="AU91">IF($AT91&gt;$AR$85,"",INDEX(AL$86:AL$94,MATCH($AT91,$AP$86:$AP$94,0)))</f>
        <v/>
      </c>
      <c r="AV91" s="448" t="str">
        <f t="array" ref="AV91">IF($AT91&gt;$AR$85,"",INDEX(AM$86:AM$94,MATCH($AT91,$AP$86:$AP$94,0)))</f>
        <v/>
      </c>
      <c r="AW91" s="448" t="str">
        <f t="array" ref="AW91">IF($AT91&gt;$AR$85,"",INDEX(AN$86:AN$94,MATCH($AT91,$AP$86:$AP$94,0)))</f>
        <v/>
      </c>
      <c r="AX91" s="448" t="str">
        <f t="array" ref="AX91">IF($AT91&gt;$AR$85,"",INDEX(AO$86:AO$94,MATCH($AT91,$AP$86:$AP$94,0)))</f>
        <v/>
      </c>
      <c r="BI91"/>
      <c r="BJ91"/>
      <c r="BM91" s="80">
        <f t="shared" si="20"/>
        <v>6</v>
      </c>
      <c r="BN91" s="80" t="str">
        <f>IF(BF91=$AP$14,BI91,"xxxxxxx")</f>
        <v>xxxxxxx</v>
      </c>
      <c r="BO91" s="80" t="str">
        <f t="shared" si="21"/>
        <v>xxxxxxx</v>
      </c>
      <c r="BP91" s="81" t="str">
        <f>IF(COUNT(SEARCH({"XX";"XXX";"XXXX";"XXXXX";"XXXXXX";"XXXXXXX"},BO91)),BO91)</f>
        <v>xxxxxxx</v>
      </c>
    </row>
    <row r="92" spans="3:68" ht="37.5" hidden="1" customHeight="1" x14ac:dyDescent="0.25">
      <c r="C92" s="709"/>
      <c r="D92" s="27"/>
      <c r="E92" s="643"/>
      <c r="F92" s="643"/>
      <c r="G92" s="643"/>
      <c r="H92" s="643"/>
      <c r="I92" s="27" t="s">
        <v>25</v>
      </c>
      <c r="J92" s="284"/>
      <c r="K92" s="582"/>
      <c r="L92" s="582"/>
      <c r="M92" s="583"/>
      <c r="N92" s="584"/>
      <c r="O92" s="58"/>
      <c r="P92"/>
      <c r="Q92" s="138">
        <v>1</v>
      </c>
      <c r="S92" s="138">
        <v>1</v>
      </c>
      <c r="T92" s="138">
        <v>1</v>
      </c>
      <c r="W92" s="745"/>
      <c r="X92" s="452" t="s">
        <v>25</v>
      </c>
      <c r="Y92" s="672" t="str">
        <f t="shared" si="22"/>
        <v/>
      </c>
      <c r="Z92" s="672"/>
      <c r="AA92" s="672"/>
      <c r="AB92" s="673"/>
      <c r="AC92" s="452" t="s">
        <v>25</v>
      </c>
      <c r="AD92" s="670" t="str">
        <f t="shared" si="15"/>
        <v/>
      </c>
      <c r="AE92" s="670"/>
      <c r="AF92" s="670"/>
      <c r="AG92" s="671"/>
      <c r="AH92" s="443" t="str">
        <f t="shared" si="23"/>
        <v/>
      </c>
      <c r="AI92" s="443" t="str">
        <f t="shared" si="24"/>
        <v/>
      </c>
      <c r="AL92" s="449" t="str">
        <f>Y92</f>
        <v/>
      </c>
      <c r="AM92" s="449" t="str">
        <f>AD92</f>
        <v/>
      </c>
      <c r="AN92" s="450" t="str">
        <f t="shared" ref="AN92:AO94" si="25">AH92</f>
        <v/>
      </c>
      <c r="AO92" s="451" t="str">
        <f t="shared" si="25"/>
        <v/>
      </c>
      <c r="AP92" s="447">
        <f t="shared" si="19"/>
        <v>0</v>
      </c>
      <c r="AT92" s="447">
        <v>7</v>
      </c>
      <c r="AU92" s="448" t="str">
        <f t="array" ref="AU92">IF($AT92&gt;$AR$85,"",INDEX(AL$86:AL$94,MATCH($AT92,$AP$86:$AP$94,0)))</f>
        <v/>
      </c>
      <c r="AV92" s="448" t="str">
        <f t="array" ref="AV92">IF($AT92&gt;$AR$85,"",INDEX(AM$86:AM$94,MATCH($AT92,$AP$86:$AP$94,0)))</f>
        <v/>
      </c>
      <c r="AW92" s="448" t="str">
        <f t="array" ref="AW92">IF($AT92&gt;$AR$85,"",INDEX(AN$86:AN$94,MATCH($AT92,$AP$86:$AP$94,0)))</f>
        <v/>
      </c>
      <c r="AX92" s="448" t="str">
        <f t="array" ref="AX92">IF($AT92&gt;$AR$85,"",INDEX(AO$86:AO$94,MATCH($AT92,$AP$86:$AP$94,0)))</f>
        <v/>
      </c>
      <c r="BI92"/>
      <c r="BJ92"/>
      <c r="BM92" s="80">
        <f t="shared" si="20"/>
        <v>6</v>
      </c>
      <c r="BN92" s="80" t="str">
        <f>IF(BF92=$AP$14,BI92,"xxxxxxx")</f>
        <v>xxxxxxx</v>
      </c>
      <c r="BO92" s="80" t="e">
        <f t="shared" si="21"/>
        <v>#N/A</v>
      </c>
      <c r="BP92" s="81" t="b">
        <f>IF(COUNT(SEARCH({"XX";"XXX";"XXXX";"XXXXX";"XXXXXX";"XXXXXXX"},BO92)),BO92)</f>
        <v>0</v>
      </c>
    </row>
    <row r="93" spans="3:68" ht="37.5" hidden="1" customHeight="1" x14ac:dyDescent="0.25">
      <c r="C93" s="709"/>
      <c r="D93" s="27"/>
      <c r="E93" s="643"/>
      <c r="F93" s="643"/>
      <c r="G93" s="643"/>
      <c r="H93" s="643"/>
      <c r="I93" s="27" t="s">
        <v>25</v>
      </c>
      <c r="J93" s="284"/>
      <c r="K93" s="582"/>
      <c r="L93" s="582"/>
      <c r="M93" s="583"/>
      <c r="N93" s="584"/>
      <c r="O93" s="58"/>
      <c r="P93"/>
      <c r="Q93" s="138">
        <v>1</v>
      </c>
      <c r="S93" s="138">
        <v>1</v>
      </c>
      <c r="T93" s="138">
        <v>1</v>
      </c>
      <c r="W93" s="745"/>
      <c r="X93" s="452" t="s">
        <v>25</v>
      </c>
      <c r="Y93" s="672" t="str">
        <f t="shared" si="22"/>
        <v/>
      </c>
      <c r="Z93" s="672"/>
      <c r="AA93" s="672"/>
      <c r="AB93" s="673"/>
      <c r="AC93" s="452" t="s">
        <v>25</v>
      </c>
      <c r="AD93" s="670" t="str">
        <f t="shared" si="15"/>
        <v/>
      </c>
      <c r="AE93" s="670"/>
      <c r="AF93" s="670"/>
      <c r="AG93" s="671"/>
      <c r="AH93" s="443" t="str">
        <f t="shared" si="23"/>
        <v/>
      </c>
      <c r="AI93" s="443" t="str">
        <f t="shared" si="24"/>
        <v/>
      </c>
      <c r="AL93" s="449" t="str">
        <f>Y93</f>
        <v/>
      </c>
      <c r="AM93" s="449" t="str">
        <f>AD93</f>
        <v/>
      </c>
      <c r="AN93" s="450" t="str">
        <f t="shared" si="25"/>
        <v/>
      </c>
      <c r="AO93" s="451" t="str">
        <f t="shared" si="25"/>
        <v/>
      </c>
      <c r="AP93" s="447">
        <f t="shared" si="19"/>
        <v>0</v>
      </c>
      <c r="AT93" s="447">
        <v>8</v>
      </c>
      <c r="AU93" s="448" t="str">
        <f t="array" ref="AU93">IF($AT93&gt;$AR$85,"",INDEX(AL$86:AL$94,MATCH($AT93,$AP$86:$AP$94,0)))</f>
        <v/>
      </c>
      <c r="AV93" s="448" t="str">
        <f t="array" ref="AV93">IF($AT93&gt;$AR$85,"",INDEX(AM$86:AM$94,MATCH($AT93,$AP$86:$AP$94,0)))</f>
        <v/>
      </c>
      <c r="AW93" s="448" t="str">
        <f t="array" ref="AW93">IF($AT93&gt;$AR$85,"",INDEX(AN$86:AN$94,MATCH($AT93,$AP$86:$AP$94,0)))</f>
        <v/>
      </c>
      <c r="AX93" s="448" t="str">
        <f t="array" ref="AX93">IF($AT93&gt;$AR$85,"",INDEX(AO$86:AO$94,MATCH($AT93,$AP$86:$AP$94,0)))</f>
        <v/>
      </c>
      <c r="BI93"/>
      <c r="BJ93"/>
      <c r="BM93" s="80">
        <f t="shared" si="20"/>
        <v>6</v>
      </c>
      <c r="BN93" s="80" t="str">
        <f>IF(BF93=$AP$14,BI93,"xxxxxxx")</f>
        <v>xxxxxxx</v>
      </c>
      <c r="BO93" s="80" t="e">
        <f t="shared" si="21"/>
        <v>#N/A</v>
      </c>
      <c r="BP93" s="81" t="b">
        <f>IF(COUNT(SEARCH({"XX";"XXX";"XXXX";"XXXXX";"XXXXXX";"XXXXXXX"},BO93)),BO93)</f>
        <v>0</v>
      </c>
    </row>
    <row r="94" spans="3:68" ht="37.5" hidden="1" customHeight="1" x14ac:dyDescent="0.25">
      <c r="C94" s="780"/>
      <c r="D94" s="27"/>
      <c r="E94" s="643"/>
      <c r="F94" s="643"/>
      <c r="G94" s="643"/>
      <c r="H94" s="643"/>
      <c r="I94" s="27" t="s">
        <v>25</v>
      </c>
      <c r="J94" s="284"/>
      <c r="K94" s="582"/>
      <c r="L94" s="582"/>
      <c r="M94" s="583"/>
      <c r="N94" s="584"/>
      <c r="O94" s="58"/>
      <c r="P94"/>
      <c r="Q94" s="138">
        <v>1</v>
      </c>
      <c r="S94" s="138">
        <v>1</v>
      </c>
      <c r="T94" s="138">
        <v>1</v>
      </c>
      <c r="W94" s="746"/>
      <c r="X94" s="452" t="s">
        <v>25</v>
      </c>
      <c r="Y94" s="672" t="str">
        <f t="shared" si="22"/>
        <v/>
      </c>
      <c r="Z94" s="672"/>
      <c r="AA94" s="672"/>
      <c r="AB94" s="673"/>
      <c r="AC94" s="452" t="s">
        <v>25</v>
      </c>
      <c r="AD94" s="670" t="str">
        <f t="shared" si="15"/>
        <v/>
      </c>
      <c r="AE94" s="670"/>
      <c r="AF94" s="670"/>
      <c r="AG94" s="671"/>
      <c r="AH94" s="443" t="str">
        <f t="shared" si="23"/>
        <v/>
      </c>
      <c r="AI94" s="443" t="str">
        <f t="shared" si="24"/>
        <v/>
      </c>
      <c r="AL94" s="449" t="str">
        <f>Y94</f>
        <v/>
      </c>
      <c r="AM94" s="449" t="str">
        <f>AD94</f>
        <v/>
      </c>
      <c r="AN94" s="450" t="str">
        <f t="shared" si="25"/>
        <v/>
      </c>
      <c r="AO94" s="451" t="str">
        <f t="shared" si="25"/>
        <v/>
      </c>
      <c r="AP94" s="447">
        <f t="shared" si="19"/>
        <v>0</v>
      </c>
      <c r="AT94" s="447">
        <v>9</v>
      </c>
      <c r="AU94" s="448" t="str">
        <f t="array" ref="AU94">IF($AT94&gt;$AR$85,"",INDEX(AL$86:AL$94,MATCH($AT94,$AP$86:$AP$94,0)))</f>
        <v/>
      </c>
      <c r="AV94" s="448" t="str">
        <f t="array" ref="AV94">IF($AT94&gt;$AR$85,"",INDEX(AM$86:AM$94,MATCH($AT94,$AP$86:$AP$94,0)))</f>
        <v/>
      </c>
      <c r="AW94" s="448" t="str">
        <f t="array" ref="AW94">IF($AT94&gt;$AR$85,"",INDEX(AN$86:AN$94,MATCH($AT94,$AP$86:$AP$94,0)))</f>
        <v/>
      </c>
      <c r="AX94" s="448" t="str">
        <f t="array" ref="AX94">IF($AT94&gt;$AR$85,"",INDEX(AO$86:AO$94,MATCH($AT94,$AP$86:$AP$94,0)))</f>
        <v/>
      </c>
      <c r="BI94"/>
      <c r="BJ94"/>
      <c r="BM94" s="80">
        <f t="shared" si="20"/>
        <v>6</v>
      </c>
      <c r="BN94" s="80" t="str">
        <f>IF(BF94=$AP$14,BI94,"xxxxxxx")</f>
        <v>xxxxxxx</v>
      </c>
      <c r="BO94" s="80" t="e">
        <f t="shared" si="21"/>
        <v>#N/A</v>
      </c>
      <c r="BP94" s="81" t="b">
        <f>IF(COUNT(SEARCH({"XX";"XXX";"XXXX";"XXXXX";"XXXXXX";"XXXXXXX"},BO94)),BO94)</f>
        <v>0</v>
      </c>
    </row>
    <row r="95" spans="3:68" ht="39.950000000000003" hidden="1" customHeight="1" x14ac:dyDescent="0.25">
      <c r="C95" s="708" t="str">
        <f>W95</f>
        <v>Riesgos relevantes para la salvaguarda</v>
      </c>
      <c r="D95" s="731" t="str">
        <f>X95</f>
        <v>Acciones REDD+ del Módulo 1 (puede que no todas las acciones tengan riesgos para esta salvaguarda)</v>
      </c>
      <c r="E95" s="731"/>
      <c r="F95" s="731"/>
      <c r="G95" s="731"/>
      <c r="H95" s="731"/>
      <c r="I95" s="288"/>
      <c r="J95" s="281" t="str">
        <f>AC95</f>
        <v>Riesgos</v>
      </c>
      <c r="K95" s="659" t="str">
        <f>AH95</f>
        <v>Clasificación de riesgos</v>
      </c>
      <c r="L95" s="660"/>
      <c r="M95" s="660"/>
      <c r="N95" s="661"/>
      <c r="O95" s="72"/>
      <c r="P95"/>
      <c r="Q95" s="137" t="s">
        <v>78</v>
      </c>
      <c r="S95" s="137" t="s">
        <v>78</v>
      </c>
      <c r="W95" s="742" t="s">
        <v>226</v>
      </c>
      <c r="X95" s="732" t="s">
        <v>227</v>
      </c>
      <c r="Y95" s="732"/>
      <c r="Z95" s="732"/>
      <c r="AA95" s="732"/>
      <c r="AB95" s="732"/>
      <c r="AC95" s="732" t="s">
        <v>228</v>
      </c>
      <c r="AD95" s="732"/>
      <c r="AE95" s="732"/>
      <c r="AF95" s="732"/>
      <c r="AG95" s="732"/>
      <c r="AH95" s="732" t="s">
        <v>229</v>
      </c>
      <c r="AI95" s="732"/>
      <c r="AL95" s="137" t="s">
        <v>82</v>
      </c>
      <c r="AR95" s="137" t="s">
        <v>80</v>
      </c>
      <c r="AU95" s="137" t="s">
        <v>76</v>
      </c>
      <c r="BI95"/>
      <c r="BJ95"/>
      <c r="BM95" s="80"/>
      <c r="BN95" s="79"/>
      <c r="BO95" s="79"/>
      <c r="BP95" s="79"/>
    </row>
    <row r="96" spans="3:68" ht="90" hidden="1" customHeight="1" x14ac:dyDescent="0.25">
      <c r="C96" s="709"/>
      <c r="D96" s="739" t="str">
        <f>LOOKUP($Q$96,$AE$113:$AE$115,$AF$113:$AF$115)</f>
        <v>PULSAR PARA VER UN EJEMPLO:</v>
      </c>
      <c r="E96" s="740"/>
      <c r="F96" s="740"/>
      <c r="G96" s="740"/>
      <c r="H96" s="741"/>
      <c r="I96" s="285"/>
      <c r="J96" s="323" t="str">
        <f>LOOKUP($Q$96,$AE$113:$AE$115,$AG$113:$AG$115)</f>
        <v>(Para ver un ejemplo de riesgo, seleccionar una acción REDD+ de la lista desplegable a la izquierda.)</v>
      </c>
      <c r="K96" s="665" t="str">
        <f>AH96</f>
        <v>Probabilidad</v>
      </c>
      <c r="L96" s="666"/>
      <c r="M96" s="665" t="str">
        <f>AI96</f>
        <v>Impacto</v>
      </c>
      <c r="N96" s="666"/>
      <c r="O96" s="58"/>
      <c r="P96"/>
      <c r="Q96" s="435">
        <v>1</v>
      </c>
      <c r="R96" s="436" t="s">
        <v>58</v>
      </c>
      <c r="S96" s="437" t="str">
        <f>S85</f>
        <v>Probability</v>
      </c>
      <c r="T96" s="437" t="str">
        <f>T85</f>
        <v>Impact</v>
      </c>
      <c r="W96" s="743"/>
      <c r="X96" s="438"/>
      <c r="Y96" s="688"/>
      <c r="Z96" s="688"/>
      <c r="AA96" s="688"/>
      <c r="AB96" s="689"/>
      <c r="AC96" s="438"/>
      <c r="AD96" s="690"/>
      <c r="AE96" s="690"/>
      <c r="AF96" s="690"/>
      <c r="AG96" s="691"/>
      <c r="AH96" s="440" t="s">
        <v>224</v>
      </c>
      <c r="AI96" s="440" t="s">
        <v>225</v>
      </c>
      <c r="AL96" s="437" t="str">
        <f>$X$95</f>
        <v>Acciones REDD+ del Módulo 1 (puede que no todas las acciones tengan riesgos para esta salvaguarda)</v>
      </c>
      <c r="AM96" s="437" t="str">
        <f>$AC$95</f>
        <v>Riesgos</v>
      </c>
      <c r="AN96" s="437" t="str">
        <f>$AH$96</f>
        <v>Probabilidad</v>
      </c>
      <c r="AO96" s="437" t="str">
        <f>$AI$96</f>
        <v>Impacto</v>
      </c>
      <c r="AP96" s="441" t="s">
        <v>79</v>
      </c>
      <c r="AR96" s="138">
        <f>MAX(AP97:AP106)</f>
        <v>0</v>
      </c>
      <c r="AT96" s="441" t="s">
        <v>81</v>
      </c>
      <c r="AU96" s="437" t="str">
        <f>$X$95</f>
        <v>Acciones REDD+ del Módulo 1 (puede que no todas las acciones tengan riesgos para esta salvaguarda)</v>
      </c>
      <c r="AV96" s="437" t="str">
        <f>$AC$95</f>
        <v>Riesgos</v>
      </c>
      <c r="AW96" s="437" t="str">
        <f>$AH$96</f>
        <v>Probabilidad</v>
      </c>
      <c r="AX96" s="437" t="str">
        <f>$AI$96</f>
        <v>Impacto</v>
      </c>
      <c r="BI96"/>
      <c r="BJ96"/>
      <c r="BM96" s="78" t="s">
        <v>28</v>
      </c>
      <c r="BN96" s="78" t="s">
        <v>37</v>
      </c>
      <c r="BO96" s="78" t="s">
        <v>35</v>
      </c>
      <c r="BP96" s="79"/>
    </row>
    <row r="97" spans="3:68" ht="37.5" hidden="1" customHeight="1" x14ac:dyDescent="0.25">
      <c r="C97" s="709"/>
      <c r="D97" s="126"/>
      <c r="E97" s="631"/>
      <c r="F97" s="631"/>
      <c r="G97" s="631"/>
      <c r="H97" s="631"/>
      <c r="I97" s="306" t="s">
        <v>25</v>
      </c>
      <c r="J97" s="284" t="s">
        <v>20</v>
      </c>
      <c r="K97" s="579"/>
      <c r="L97" s="584"/>
      <c r="M97" s="584"/>
      <c r="N97" s="584"/>
      <c r="O97" s="58"/>
      <c r="P97"/>
      <c r="Q97" s="138">
        <v>1</v>
      </c>
      <c r="S97" s="139">
        <v>1</v>
      </c>
      <c r="T97" s="453">
        <v>1</v>
      </c>
      <c r="W97" s="743"/>
      <c r="X97" s="442" t="s">
        <v>25</v>
      </c>
      <c r="Y97" s="670" t="str">
        <f>LOOKUP(Q97,$AG$13:$AG$29,$AH$13:$AH$29)</f>
        <v/>
      </c>
      <c r="Z97" s="670"/>
      <c r="AA97" s="670"/>
      <c r="AB97" s="671"/>
      <c r="AC97" s="442" t="s">
        <v>25</v>
      </c>
      <c r="AD97" s="672" t="str">
        <f t="shared" ref="AD97:AD106" si="26">IF(J97=0,"",J97)</f>
        <v/>
      </c>
      <c r="AE97" s="672"/>
      <c r="AF97" s="672"/>
      <c r="AG97" s="673"/>
      <c r="AH97" s="454" t="str">
        <f>LOOKUP(S97,$AL$13:$AL$16,$AM$13:$AM$16)</f>
        <v/>
      </c>
      <c r="AI97" s="454" t="str">
        <f>LOOKUP(T97,$AL$13:$AL$16,$AN$13:$AN$16)</f>
        <v/>
      </c>
      <c r="AL97" s="444" t="str">
        <f t="shared" ref="AL97:AL102" si="27">Y97</f>
        <v/>
      </c>
      <c r="AM97" s="444" t="str">
        <f t="shared" ref="AM97:AM102" si="28">AD97</f>
        <v/>
      </c>
      <c r="AN97" s="446" t="str">
        <f t="shared" ref="AN97:AO102" si="29">AH97</f>
        <v/>
      </c>
      <c r="AO97" s="446" t="str">
        <f t="shared" si="29"/>
        <v/>
      </c>
      <c r="AP97" s="447">
        <f t="shared" ref="AP97:AP103" si="30">SUM(AND(AN97=$AO$34, AO97=$AP$34),AP96)</f>
        <v>0</v>
      </c>
      <c r="AT97" s="447">
        <v>1</v>
      </c>
      <c r="AU97" s="448" t="str">
        <f t="array" ref="AU97">IF($AT97&gt;$AR$96,"",INDEX(AL$97:AL$106,MATCH($AT97,$AP$97:$AP$106,0)))</f>
        <v/>
      </c>
      <c r="AV97" s="448" t="str">
        <f t="array" ref="AV97">IF($AT97&gt;$AR$96,"",INDEX(AM$97:AM$106,MATCH($AT97,$AP$97:$AP$106,0)))</f>
        <v/>
      </c>
      <c r="AW97" s="448" t="str">
        <f t="array" ref="AW97">IF($AT97&gt;$AR$96,"",INDEX(AN$97:AN$106,MATCH($AT97,$AP$97:$AP$106,0)))</f>
        <v/>
      </c>
      <c r="AX97" s="448" t="str">
        <f t="array" ref="AX97">IF($AT97&gt;$AR$96,"",INDEX(AO$97:AO$106,MATCH($AT97,$AP$97:$AP$106,0)))</f>
        <v/>
      </c>
      <c r="BI97"/>
      <c r="BJ97"/>
      <c r="BM97" s="80">
        <f t="shared" ref="BM97:BM106" si="31">COUNTIF($BN$97:$BN$102,"&lt;="&amp;BN97)</f>
        <v>1</v>
      </c>
      <c r="BN97" s="80" t="str">
        <f>IF(BF97=$AP$14,BI97,"xx")</f>
        <v>xx</v>
      </c>
      <c r="BO97" s="80" t="str">
        <f t="shared" ref="BO97:BO106" si="32">VLOOKUP(ROW()-ROW($BO$96),$BM$97:$BN$102,2,FALSE)</f>
        <v>xx</v>
      </c>
      <c r="BP97" s="79"/>
    </row>
    <row r="98" spans="3:68" ht="37.5" hidden="1" customHeight="1" x14ac:dyDescent="0.25">
      <c r="C98" s="709"/>
      <c r="D98" s="27"/>
      <c r="E98" s="643"/>
      <c r="F98" s="643"/>
      <c r="G98" s="643"/>
      <c r="H98" s="643"/>
      <c r="I98" s="27" t="s">
        <v>25</v>
      </c>
      <c r="J98" s="284" t="s">
        <v>20</v>
      </c>
      <c r="K98" s="579"/>
      <c r="L98" s="584"/>
      <c r="M98" s="584"/>
      <c r="N98" s="584"/>
      <c r="O98" s="58"/>
      <c r="P98"/>
      <c r="Q98" s="138">
        <v>1</v>
      </c>
      <c r="S98" s="139">
        <v>1</v>
      </c>
      <c r="T98" s="453">
        <v>1</v>
      </c>
      <c r="W98" s="743"/>
      <c r="X98" s="442" t="s">
        <v>25</v>
      </c>
      <c r="Y98" s="670" t="str">
        <f t="shared" ref="Y98:Y106" si="33">LOOKUP(Q98,$AG$13:$AG$29,$AH$13:$AH$29)</f>
        <v/>
      </c>
      <c r="Z98" s="670"/>
      <c r="AA98" s="670"/>
      <c r="AB98" s="671"/>
      <c r="AC98" s="442" t="s">
        <v>25</v>
      </c>
      <c r="AD98" s="672" t="str">
        <f t="shared" si="26"/>
        <v/>
      </c>
      <c r="AE98" s="672"/>
      <c r="AF98" s="672"/>
      <c r="AG98" s="673"/>
      <c r="AH98" s="454" t="str">
        <f t="shared" ref="AH98:AH106" si="34">LOOKUP(S98,$AL$13:$AL$16,$AM$13:$AM$16)</f>
        <v/>
      </c>
      <c r="AI98" s="454" t="str">
        <f t="shared" ref="AI98:AI106" si="35">LOOKUP(T98,$AL$13:$AL$16,$AN$13:$AN$16)</f>
        <v/>
      </c>
      <c r="AL98" s="449" t="str">
        <f t="shared" si="27"/>
        <v/>
      </c>
      <c r="AM98" s="449" t="str">
        <f t="shared" si="28"/>
        <v/>
      </c>
      <c r="AN98" s="451" t="str">
        <f t="shared" si="29"/>
        <v/>
      </c>
      <c r="AO98" s="451" t="str">
        <f t="shared" si="29"/>
        <v/>
      </c>
      <c r="AP98" s="447">
        <f t="shared" si="30"/>
        <v>0</v>
      </c>
      <c r="AT98" s="447">
        <v>2</v>
      </c>
      <c r="AU98" s="448" t="str">
        <f t="array" ref="AU98">IF($AT98&gt;$AR$96,"",INDEX(AL$97:AL$106,MATCH($AT98,$AP$97:$AP$106,0)))</f>
        <v/>
      </c>
      <c r="AV98" s="448" t="str">
        <f t="array" ref="AV98">IF($AT98&gt;$AR$96,"",INDEX(AM$97:AM$106,MATCH($AT98,$AP$97:$AP$106,0)))</f>
        <v/>
      </c>
      <c r="AW98" s="448" t="str">
        <f t="array" ref="AW98">IF($AT98&gt;$AR$96,"",INDEX(AN$97:AN$106,MATCH($AT98,$AP$97:$AP$106,0)))</f>
        <v/>
      </c>
      <c r="AX98" s="448" t="str">
        <f t="array" ref="AX98">IF($AT98&gt;$AR$96,"",INDEX(AO$97:AO$106,MATCH($AT98,$AP$97:$AP$106,0)))</f>
        <v/>
      </c>
      <c r="BI98"/>
      <c r="BJ98"/>
      <c r="BM98" s="80">
        <f t="shared" si="31"/>
        <v>2</v>
      </c>
      <c r="BN98" s="80" t="str">
        <f>IF(BF98=$AP$14,BI98,"xxx")</f>
        <v>xxx</v>
      </c>
      <c r="BO98" s="80" t="str">
        <f t="shared" si="32"/>
        <v>xxx</v>
      </c>
      <c r="BP98" s="79"/>
    </row>
    <row r="99" spans="3:68" ht="37.5" hidden="1" customHeight="1" x14ac:dyDescent="0.25">
      <c r="C99" s="709"/>
      <c r="D99" s="27"/>
      <c r="E99" s="643"/>
      <c r="F99" s="643"/>
      <c r="G99" s="643"/>
      <c r="H99" s="643"/>
      <c r="I99" s="27" t="s">
        <v>25</v>
      </c>
      <c r="J99" s="284" t="s">
        <v>20</v>
      </c>
      <c r="K99" s="579"/>
      <c r="L99" s="584"/>
      <c r="M99" s="584"/>
      <c r="N99" s="584"/>
      <c r="O99" s="58"/>
      <c r="P99"/>
      <c r="Q99" s="138">
        <v>1</v>
      </c>
      <c r="S99" s="139">
        <v>1</v>
      </c>
      <c r="T99" s="453">
        <v>1</v>
      </c>
      <c r="W99" s="743"/>
      <c r="X99" s="442" t="s">
        <v>25</v>
      </c>
      <c r="Y99" s="670" t="str">
        <f t="shared" si="33"/>
        <v/>
      </c>
      <c r="Z99" s="670"/>
      <c r="AA99" s="670"/>
      <c r="AB99" s="671"/>
      <c r="AC99" s="442" t="s">
        <v>25</v>
      </c>
      <c r="AD99" s="672" t="str">
        <f t="shared" si="26"/>
        <v/>
      </c>
      <c r="AE99" s="672"/>
      <c r="AF99" s="672"/>
      <c r="AG99" s="673"/>
      <c r="AH99" s="454" t="str">
        <f t="shared" si="34"/>
        <v/>
      </c>
      <c r="AI99" s="454" t="str">
        <f t="shared" si="35"/>
        <v/>
      </c>
      <c r="AL99" s="449" t="str">
        <f t="shared" si="27"/>
        <v/>
      </c>
      <c r="AM99" s="449" t="str">
        <f t="shared" si="28"/>
        <v/>
      </c>
      <c r="AN99" s="451" t="str">
        <f t="shared" si="29"/>
        <v/>
      </c>
      <c r="AO99" s="451" t="str">
        <f t="shared" si="29"/>
        <v/>
      </c>
      <c r="AP99" s="447">
        <f t="shared" si="30"/>
        <v>0</v>
      </c>
      <c r="AT99" s="447">
        <v>3</v>
      </c>
      <c r="AU99" s="448" t="str">
        <f t="array" ref="AU99">IF($AT99&gt;$AR$96,"",INDEX(AL$97:AL$106,MATCH($AT99,$AP$97:$AP$106,0)))</f>
        <v/>
      </c>
      <c r="AV99" s="448" t="str">
        <f t="array" ref="AV99">IF($AT99&gt;$AR$96,"",INDEX(AM$97:AM$106,MATCH($AT99,$AP$97:$AP$106,0)))</f>
        <v/>
      </c>
      <c r="AW99" s="448" t="str">
        <f t="array" ref="AW99">IF($AT99&gt;$AR$96,"",INDEX(AN$97:AN$106,MATCH($AT99,$AP$97:$AP$106,0)))</f>
        <v/>
      </c>
      <c r="AX99" s="448" t="str">
        <f t="array" ref="AX99">IF($AT99&gt;$AR$96,"",INDEX(AO$97:AO$106,MATCH($AT99,$AP$97:$AP$106,0)))</f>
        <v/>
      </c>
      <c r="BI99"/>
      <c r="BJ99"/>
      <c r="BM99" s="80">
        <f t="shared" si="31"/>
        <v>3</v>
      </c>
      <c r="BN99" s="80" t="str">
        <f>IF(BF99=$AP$14,BI99,"xxxx")</f>
        <v>xxxx</v>
      </c>
      <c r="BO99" s="80" t="str">
        <f t="shared" si="32"/>
        <v>xxxx</v>
      </c>
      <c r="BP99" s="79"/>
    </row>
    <row r="100" spans="3:68" ht="37.5" hidden="1" customHeight="1" x14ac:dyDescent="0.25">
      <c r="C100" s="709"/>
      <c r="D100" s="27"/>
      <c r="E100" s="643"/>
      <c r="F100" s="643"/>
      <c r="G100" s="643"/>
      <c r="H100" s="643"/>
      <c r="I100" s="27" t="s">
        <v>25</v>
      </c>
      <c r="J100" s="284"/>
      <c r="K100" s="579"/>
      <c r="L100" s="584"/>
      <c r="M100" s="584"/>
      <c r="N100" s="584"/>
      <c r="O100" s="58"/>
      <c r="P100"/>
      <c r="Q100" s="138">
        <v>1</v>
      </c>
      <c r="S100" s="139">
        <v>1</v>
      </c>
      <c r="T100" s="453">
        <v>1</v>
      </c>
      <c r="W100" s="743"/>
      <c r="X100" s="442" t="s">
        <v>25</v>
      </c>
      <c r="Y100" s="670" t="str">
        <f t="shared" si="33"/>
        <v/>
      </c>
      <c r="Z100" s="670"/>
      <c r="AA100" s="670"/>
      <c r="AB100" s="671"/>
      <c r="AC100" s="442" t="s">
        <v>25</v>
      </c>
      <c r="AD100" s="672" t="str">
        <f t="shared" si="26"/>
        <v/>
      </c>
      <c r="AE100" s="672"/>
      <c r="AF100" s="672"/>
      <c r="AG100" s="673"/>
      <c r="AH100" s="454" t="str">
        <f t="shared" si="34"/>
        <v/>
      </c>
      <c r="AI100" s="454" t="str">
        <f t="shared" si="35"/>
        <v/>
      </c>
      <c r="AL100" s="449" t="str">
        <f t="shared" si="27"/>
        <v/>
      </c>
      <c r="AM100" s="449" t="str">
        <f t="shared" si="28"/>
        <v/>
      </c>
      <c r="AN100" s="451" t="str">
        <f t="shared" si="29"/>
        <v/>
      </c>
      <c r="AO100" s="451" t="str">
        <f t="shared" si="29"/>
        <v/>
      </c>
      <c r="AP100" s="447">
        <f t="shared" si="30"/>
        <v>0</v>
      </c>
      <c r="AT100" s="447">
        <v>4</v>
      </c>
      <c r="AU100" s="448" t="str">
        <f t="array" ref="AU100">IF($AT100&gt;$AR$96,"",INDEX(AL$97:AL$106,MATCH($AT100,$AP$97:$AP$106,0)))</f>
        <v/>
      </c>
      <c r="AV100" s="448" t="str">
        <f t="array" ref="AV100">IF($AT100&gt;$AR$96,"",INDEX(AM$97:AM$106,MATCH($AT100,$AP$97:$AP$106,0)))</f>
        <v/>
      </c>
      <c r="AW100" s="448" t="str">
        <f t="array" ref="AW100">IF($AT100&gt;$AR$96,"",INDEX(AN$97:AN$106,MATCH($AT100,$AP$97:$AP$106,0)))</f>
        <v/>
      </c>
      <c r="AX100" s="448" t="str">
        <f t="array" ref="AX100">IF($AT100&gt;$AR$96,"",INDEX(AO$97:AO$106,MATCH($AT100,$AP$97:$AP$106,0)))</f>
        <v/>
      </c>
      <c r="BI100"/>
      <c r="BJ100"/>
      <c r="BM100" s="80">
        <f t="shared" si="31"/>
        <v>4</v>
      </c>
      <c r="BN100" s="80" t="str">
        <f>IF(BF100=$AP$14,BI100,"xxxxx")</f>
        <v>xxxxx</v>
      </c>
      <c r="BO100" s="80" t="str">
        <f t="shared" si="32"/>
        <v>xxxxx</v>
      </c>
      <c r="BP100" s="79"/>
    </row>
    <row r="101" spans="3:68" ht="37.5" hidden="1" customHeight="1" x14ac:dyDescent="0.25">
      <c r="C101" s="709"/>
      <c r="D101" s="27"/>
      <c r="E101" s="643"/>
      <c r="F101" s="643"/>
      <c r="G101" s="643"/>
      <c r="H101" s="643"/>
      <c r="I101" s="27" t="s">
        <v>25</v>
      </c>
      <c r="J101" s="284"/>
      <c r="K101" s="579"/>
      <c r="L101" s="584"/>
      <c r="M101" s="584"/>
      <c r="N101" s="584"/>
      <c r="O101" s="58"/>
      <c r="P101"/>
      <c r="Q101" s="138">
        <v>1</v>
      </c>
      <c r="S101" s="139">
        <v>1</v>
      </c>
      <c r="T101" s="453">
        <v>1</v>
      </c>
      <c r="W101" s="743"/>
      <c r="X101" s="442" t="s">
        <v>25</v>
      </c>
      <c r="Y101" s="670" t="str">
        <f t="shared" si="33"/>
        <v/>
      </c>
      <c r="Z101" s="670"/>
      <c r="AA101" s="670"/>
      <c r="AB101" s="671"/>
      <c r="AC101" s="442" t="s">
        <v>25</v>
      </c>
      <c r="AD101" s="672" t="str">
        <f t="shared" si="26"/>
        <v/>
      </c>
      <c r="AE101" s="672"/>
      <c r="AF101" s="672"/>
      <c r="AG101" s="673"/>
      <c r="AH101" s="454" t="str">
        <f t="shared" si="34"/>
        <v/>
      </c>
      <c r="AI101" s="454" t="str">
        <f t="shared" si="35"/>
        <v/>
      </c>
      <c r="AL101" s="449" t="str">
        <f t="shared" si="27"/>
        <v/>
      </c>
      <c r="AM101" s="449" t="str">
        <f t="shared" si="28"/>
        <v/>
      </c>
      <c r="AN101" s="451" t="str">
        <f t="shared" si="29"/>
        <v/>
      </c>
      <c r="AO101" s="451" t="str">
        <f t="shared" si="29"/>
        <v/>
      </c>
      <c r="AP101" s="447">
        <f t="shared" si="30"/>
        <v>0</v>
      </c>
      <c r="AT101" s="447">
        <v>5</v>
      </c>
      <c r="AU101" s="448" t="str">
        <f t="array" ref="AU101">IF($AT101&gt;$AR$96,"",INDEX(AL$97:AL$106,MATCH($AT101,$AP$97:$AP$106,0)))</f>
        <v/>
      </c>
      <c r="AV101" s="448" t="str">
        <f t="array" ref="AV101">IF($AT101&gt;$AR$96,"",INDEX(AM$97:AM$106,MATCH($AT101,$AP$97:$AP$106,0)))</f>
        <v/>
      </c>
      <c r="AW101" s="448" t="str">
        <f t="array" ref="AW101">IF($AT101&gt;$AR$96,"",INDEX(AN$97:AN$106,MATCH($AT101,$AP$97:$AP$106,0)))</f>
        <v/>
      </c>
      <c r="AX101" s="448" t="str">
        <f t="array" ref="AX101">IF($AT101&gt;$AR$96,"",INDEX(AO$97:AO$106,MATCH($AT101,$AP$97:$AP$106,0)))</f>
        <v/>
      </c>
      <c r="BI101"/>
      <c r="BJ101"/>
      <c r="BM101" s="80">
        <f t="shared" si="31"/>
        <v>5</v>
      </c>
      <c r="BN101" s="80" t="str">
        <f>IF(BF101=$AP$14,BI101,"xxxxxx")</f>
        <v>xxxxxx</v>
      </c>
      <c r="BO101" s="80" t="str">
        <f t="shared" si="32"/>
        <v>xxxxxx</v>
      </c>
      <c r="BP101" s="79"/>
    </row>
    <row r="102" spans="3:68" ht="37.5" hidden="1" customHeight="1" x14ac:dyDescent="0.25">
      <c r="C102" s="709"/>
      <c r="D102" s="27"/>
      <c r="E102" s="643"/>
      <c r="F102" s="643"/>
      <c r="G102" s="643"/>
      <c r="H102" s="643"/>
      <c r="I102" s="27" t="s">
        <v>25</v>
      </c>
      <c r="J102" s="284"/>
      <c r="K102" s="579"/>
      <c r="L102" s="584"/>
      <c r="M102" s="584"/>
      <c r="N102" s="584"/>
      <c r="O102" s="58"/>
      <c r="P102"/>
      <c r="Q102" s="138">
        <v>1</v>
      </c>
      <c r="S102" s="139">
        <v>1</v>
      </c>
      <c r="T102" s="453">
        <v>1</v>
      </c>
      <c r="W102" s="743"/>
      <c r="X102" s="442" t="s">
        <v>25</v>
      </c>
      <c r="Y102" s="670" t="str">
        <f t="shared" si="33"/>
        <v/>
      </c>
      <c r="Z102" s="670"/>
      <c r="AA102" s="670"/>
      <c r="AB102" s="671"/>
      <c r="AC102" s="442" t="s">
        <v>25</v>
      </c>
      <c r="AD102" s="672" t="str">
        <f t="shared" si="26"/>
        <v/>
      </c>
      <c r="AE102" s="672"/>
      <c r="AF102" s="672"/>
      <c r="AG102" s="673"/>
      <c r="AH102" s="454" t="str">
        <f t="shared" si="34"/>
        <v/>
      </c>
      <c r="AI102" s="454" t="str">
        <f t="shared" si="35"/>
        <v/>
      </c>
      <c r="AL102" s="449" t="str">
        <f t="shared" si="27"/>
        <v/>
      </c>
      <c r="AM102" s="449" t="str">
        <f t="shared" si="28"/>
        <v/>
      </c>
      <c r="AN102" s="451" t="str">
        <f t="shared" si="29"/>
        <v/>
      </c>
      <c r="AO102" s="451" t="str">
        <f t="shared" si="29"/>
        <v/>
      </c>
      <c r="AP102" s="447">
        <f t="shared" si="30"/>
        <v>0</v>
      </c>
      <c r="AT102" s="447">
        <v>6</v>
      </c>
      <c r="AU102" s="448" t="str">
        <f t="array" ref="AU102">IF($AT102&gt;$AR$96,"",INDEX(AL$97:AL$106,MATCH($AT102,$AP$97:$AP$106,0)))</f>
        <v/>
      </c>
      <c r="AV102" s="448" t="str">
        <f t="array" ref="AV102">IF($AT102&gt;$AR$96,"",INDEX(AM$97:AM$106,MATCH($AT102,$AP$97:$AP$106,0)))</f>
        <v/>
      </c>
      <c r="AW102" s="448" t="str">
        <f t="array" ref="AW102">IF($AT102&gt;$AR$96,"",INDEX(AN$97:AN$106,MATCH($AT102,$AP$97:$AP$106,0)))</f>
        <v/>
      </c>
      <c r="AX102" s="448" t="str">
        <f t="array" ref="AX102">IF($AT102&gt;$AR$96,"",INDEX(AO$97:AO$106,MATCH($AT102,$AP$97:$AP$106,0)))</f>
        <v/>
      </c>
      <c r="BI102"/>
      <c r="BJ102"/>
      <c r="BM102" s="80">
        <f t="shared" si="31"/>
        <v>6</v>
      </c>
      <c r="BN102" s="80" t="str">
        <f>IF(BF102=$AP$14,BI102,"xxxxxxx")</f>
        <v>xxxxxxx</v>
      </c>
      <c r="BO102" s="80" t="str">
        <f t="shared" si="32"/>
        <v>xxxxxxx</v>
      </c>
      <c r="BP102" s="79"/>
    </row>
    <row r="103" spans="3:68" ht="37.5" hidden="1" customHeight="1" x14ac:dyDescent="0.25">
      <c r="C103" s="709"/>
      <c r="D103" s="27"/>
      <c r="E103" s="643"/>
      <c r="F103" s="643"/>
      <c r="G103" s="643"/>
      <c r="H103" s="643"/>
      <c r="I103" s="27" t="s">
        <v>25</v>
      </c>
      <c r="J103" s="284"/>
      <c r="K103" s="579"/>
      <c r="L103" s="584"/>
      <c r="M103" s="584"/>
      <c r="N103" s="584"/>
      <c r="O103" s="58"/>
      <c r="P103"/>
      <c r="Q103" s="138">
        <v>1</v>
      </c>
      <c r="S103" s="139">
        <v>1</v>
      </c>
      <c r="T103" s="453">
        <v>1</v>
      </c>
      <c r="W103" s="743"/>
      <c r="X103" s="442" t="s">
        <v>25</v>
      </c>
      <c r="Y103" s="670" t="str">
        <f t="shared" si="33"/>
        <v/>
      </c>
      <c r="Z103" s="670"/>
      <c r="AA103" s="670"/>
      <c r="AB103" s="671"/>
      <c r="AC103" s="442" t="s">
        <v>25</v>
      </c>
      <c r="AD103" s="672" t="str">
        <f t="shared" si="26"/>
        <v/>
      </c>
      <c r="AE103" s="672"/>
      <c r="AF103" s="672"/>
      <c r="AG103" s="673"/>
      <c r="AH103" s="454" t="str">
        <f t="shared" si="34"/>
        <v/>
      </c>
      <c r="AI103" s="454" t="str">
        <f t="shared" si="35"/>
        <v/>
      </c>
      <c r="AL103" s="449" t="str">
        <f>Y103</f>
        <v/>
      </c>
      <c r="AM103" s="449" t="str">
        <f>AD103</f>
        <v/>
      </c>
      <c r="AN103" s="451" t="str">
        <f t="shared" ref="AN103:AO106" si="36">AH103</f>
        <v/>
      </c>
      <c r="AO103" s="451" t="str">
        <f t="shared" si="36"/>
        <v/>
      </c>
      <c r="AP103" s="447">
        <f t="shared" si="30"/>
        <v>0</v>
      </c>
      <c r="AT103" s="447">
        <v>7</v>
      </c>
      <c r="AU103" s="448" t="str">
        <f t="array" ref="AU103">IF($AT103&gt;$AR$96,"",INDEX(AL$97:AL$106,MATCH($AT103,$AP$97:$AP$106,0)))</f>
        <v/>
      </c>
      <c r="AV103" s="448" t="str">
        <f t="array" ref="AV103">IF($AT103&gt;$AR$96,"",INDEX(AM$97:AM$106,MATCH($AT103,$AP$97:$AP$106,0)))</f>
        <v/>
      </c>
      <c r="AW103" s="448" t="str">
        <f t="array" ref="AW103">IF($AT103&gt;$AR$96,"",INDEX(AN$97:AN$106,MATCH($AT103,$AP$97:$AP$106,0)))</f>
        <v/>
      </c>
      <c r="AX103" s="448" t="str">
        <f t="array" ref="AX103">IF($AT103&gt;$AR$96,"",INDEX(AO$97:AO$106,MATCH($AT103,$AP$97:$AP$106,0)))</f>
        <v/>
      </c>
      <c r="BI103"/>
      <c r="BJ103"/>
      <c r="BM103" s="80">
        <f t="shared" si="31"/>
        <v>6</v>
      </c>
      <c r="BN103" s="80" t="str">
        <f>IF(BF103=$AP$14,BI103,"xxxxxxx")</f>
        <v>xxxxxxx</v>
      </c>
      <c r="BO103" s="80" t="e">
        <f t="shared" si="32"/>
        <v>#N/A</v>
      </c>
      <c r="BP103" s="79"/>
    </row>
    <row r="104" spans="3:68" ht="37.5" hidden="1" customHeight="1" x14ac:dyDescent="0.25">
      <c r="C104" s="709"/>
      <c r="D104" s="27"/>
      <c r="E104" s="643"/>
      <c r="F104" s="643"/>
      <c r="G104" s="643"/>
      <c r="H104" s="643"/>
      <c r="I104" s="27" t="s">
        <v>25</v>
      </c>
      <c r="J104" s="284"/>
      <c r="K104" s="579"/>
      <c r="L104" s="584"/>
      <c r="M104" s="584"/>
      <c r="N104" s="584"/>
      <c r="O104" s="58"/>
      <c r="P104"/>
      <c r="Q104" s="138">
        <v>1</v>
      </c>
      <c r="S104" s="139">
        <v>1</v>
      </c>
      <c r="T104" s="453">
        <v>1</v>
      </c>
      <c r="W104" s="743"/>
      <c r="X104" s="442" t="s">
        <v>25</v>
      </c>
      <c r="Y104" s="670" t="str">
        <f t="shared" si="33"/>
        <v/>
      </c>
      <c r="Z104" s="670"/>
      <c r="AA104" s="670"/>
      <c r="AB104" s="671"/>
      <c r="AC104" s="442" t="s">
        <v>25</v>
      </c>
      <c r="AD104" s="672" t="str">
        <f t="shared" si="26"/>
        <v/>
      </c>
      <c r="AE104" s="672"/>
      <c r="AF104" s="672"/>
      <c r="AG104" s="673"/>
      <c r="AH104" s="454" t="str">
        <f t="shared" si="34"/>
        <v/>
      </c>
      <c r="AI104" s="454" t="str">
        <f t="shared" si="35"/>
        <v/>
      </c>
      <c r="AL104" s="449" t="str">
        <f>Y104</f>
        <v/>
      </c>
      <c r="AM104" s="449" t="str">
        <f>AD104</f>
        <v/>
      </c>
      <c r="AN104" s="451" t="str">
        <f t="shared" si="36"/>
        <v/>
      </c>
      <c r="AO104" s="451" t="str">
        <f t="shared" si="36"/>
        <v/>
      </c>
      <c r="AP104" s="447">
        <f>SUM(AND(AN104=$AO$34, AO104=$AP$34),AP103)</f>
        <v>0</v>
      </c>
      <c r="AT104" s="447">
        <v>8</v>
      </c>
      <c r="AU104" s="448" t="str">
        <f t="array" ref="AU104">IF($AT104&gt;$AR$96,"",INDEX(AL$97:AL$106,MATCH($AT104,$AP$97:$AP$106,0)))</f>
        <v/>
      </c>
      <c r="AV104" s="448" t="str">
        <f t="array" ref="AV104">IF($AT104&gt;$AR$96,"",INDEX(AM$97:AM$106,MATCH($AT104,$AP$97:$AP$106,0)))</f>
        <v/>
      </c>
      <c r="AW104" s="448" t="str">
        <f t="array" ref="AW104">IF($AT104&gt;$AR$96,"",INDEX(AN$97:AN$106,MATCH($AT104,$AP$97:$AP$106,0)))</f>
        <v/>
      </c>
      <c r="AX104" s="448" t="str">
        <f t="array" ref="AX104">IF($AT104&gt;$AR$96,"",INDEX(AO$97:AO$106,MATCH($AT104,$AP$97:$AP$106,0)))</f>
        <v/>
      </c>
      <c r="BI104"/>
      <c r="BJ104"/>
      <c r="BM104" s="80">
        <f t="shared" si="31"/>
        <v>6</v>
      </c>
      <c r="BN104" s="80" t="str">
        <f>IF(BF104=$AP$14,BI104,"xxxxxxx")</f>
        <v>xxxxxxx</v>
      </c>
      <c r="BO104" s="80" t="e">
        <f t="shared" si="32"/>
        <v>#N/A</v>
      </c>
      <c r="BP104" s="79"/>
    </row>
    <row r="105" spans="3:68" ht="37.5" hidden="1" customHeight="1" x14ac:dyDescent="0.25">
      <c r="C105" s="709"/>
      <c r="D105" s="27"/>
      <c r="E105" s="643"/>
      <c r="F105" s="643"/>
      <c r="G105" s="643"/>
      <c r="H105" s="643"/>
      <c r="I105" s="27" t="s">
        <v>25</v>
      </c>
      <c r="J105" s="284"/>
      <c r="K105" s="579"/>
      <c r="L105" s="584"/>
      <c r="M105" s="584"/>
      <c r="N105" s="584"/>
      <c r="O105" s="58"/>
      <c r="P105"/>
      <c r="Q105" s="138">
        <v>1</v>
      </c>
      <c r="S105" s="139">
        <v>1</v>
      </c>
      <c r="T105" s="453">
        <v>1</v>
      </c>
      <c r="W105" s="743"/>
      <c r="X105" s="442" t="s">
        <v>25</v>
      </c>
      <c r="Y105" s="670" t="str">
        <f t="shared" si="33"/>
        <v/>
      </c>
      <c r="Z105" s="670"/>
      <c r="AA105" s="670"/>
      <c r="AB105" s="671"/>
      <c r="AC105" s="442" t="s">
        <v>25</v>
      </c>
      <c r="AD105" s="672" t="str">
        <f t="shared" ref="AD105" si="37">IF(J105=0,"",J105)</f>
        <v/>
      </c>
      <c r="AE105" s="672"/>
      <c r="AF105" s="672"/>
      <c r="AG105" s="673"/>
      <c r="AH105" s="454" t="str">
        <f t="shared" ref="AH105" si="38">LOOKUP(S105,$AL$13:$AL$16,$AM$13:$AM$16)</f>
        <v/>
      </c>
      <c r="AI105" s="454" t="str">
        <f t="shared" ref="AI105" si="39">LOOKUP(T105,$AL$13:$AL$16,$AN$13:$AN$16)</f>
        <v/>
      </c>
      <c r="AL105" s="449" t="str">
        <f>Y105</f>
        <v/>
      </c>
      <c r="AM105" s="449" t="str">
        <f>AD105</f>
        <v/>
      </c>
      <c r="AN105" s="451" t="str">
        <f t="shared" si="36"/>
        <v/>
      </c>
      <c r="AO105" s="451" t="str">
        <f t="shared" si="36"/>
        <v/>
      </c>
      <c r="AP105" s="447">
        <f>SUM(AND(AN105=$AO$34, AO105=$AP$34),AP104)</f>
        <v>0</v>
      </c>
      <c r="AT105" s="447">
        <v>9</v>
      </c>
      <c r="AU105" s="448" t="str">
        <f t="array" ref="AU105">IF($AT105&gt;$AR$96,"",INDEX(AL$97:AL$106,MATCH($AT105,$AP$97:$AP$106,0)))</f>
        <v/>
      </c>
      <c r="AV105" s="448" t="str">
        <f t="array" ref="AV105">IF($AT105&gt;$AR$96,"",INDEX(AM$97:AM$106,MATCH($AT105,$AP$97:$AP$106,0)))</f>
        <v/>
      </c>
      <c r="AW105" s="448" t="str">
        <f t="array" ref="AW105">IF($AT105&gt;$AR$96,"",INDEX(AN$97:AN$106,MATCH($AT105,$AP$97:$AP$106,0)))</f>
        <v/>
      </c>
      <c r="AX105" s="448" t="str">
        <f t="array" ref="AX105">IF($AT105&gt;$AR$96,"",INDEX(AO$97:AO$106,MATCH($AT105,$AP$97:$AP$106,0)))</f>
        <v/>
      </c>
      <c r="BI105"/>
      <c r="BJ105"/>
      <c r="BM105" s="80">
        <f t="shared" ref="BM105" si="40">COUNTIF($BN$97:$BN$102,"&lt;="&amp;BN105)</f>
        <v>6</v>
      </c>
      <c r="BN105" s="80" t="str">
        <f>IF(BF105=$AP$14,BI105,"xxxxxxx")</f>
        <v>xxxxxxx</v>
      </c>
      <c r="BO105" s="80" t="e">
        <f t="shared" si="32"/>
        <v>#N/A</v>
      </c>
      <c r="BP105" s="79"/>
    </row>
    <row r="106" spans="3:68" ht="37.5" hidden="1" customHeight="1" x14ac:dyDescent="0.25">
      <c r="C106" s="709"/>
      <c r="D106" s="27"/>
      <c r="E106" s="643"/>
      <c r="F106" s="643"/>
      <c r="G106" s="643"/>
      <c r="H106" s="643"/>
      <c r="I106" s="27" t="s">
        <v>25</v>
      </c>
      <c r="J106" s="289"/>
      <c r="K106" s="582"/>
      <c r="L106" s="584"/>
      <c r="M106" s="584"/>
      <c r="N106" s="584"/>
      <c r="O106" s="58"/>
      <c r="P106"/>
      <c r="Q106" s="138">
        <v>1</v>
      </c>
      <c r="S106" s="139">
        <v>1</v>
      </c>
      <c r="T106" s="453">
        <v>1</v>
      </c>
      <c r="W106" s="743"/>
      <c r="X106" s="442" t="s">
        <v>25</v>
      </c>
      <c r="Y106" s="670" t="str">
        <f t="shared" si="33"/>
        <v/>
      </c>
      <c r="Z106" s="670"/>
      <c r="AA106" s="670"/>
      <c r="AB106" s="671"/>
      <c r="AC106" s="442" t="s">
        <v>25</v>
      </c>
      <c r="AD106" s="672" t="str">
        <f t="shared" si="26"/>
        <v/>
      </c>
      <c r="AE106" s="672"/>
      <c r="AF106" s="672"/>
      <c r="AG106" s="673"/>
      <c r="AH106" s="454" t="str">
        <f t="shared" si="34"/>
        <v/>
      </c>
      <c r="AI106" s="454" t="str">
        <f t="shared" si="35"/>
        <v/>
      </c>
      <c r="AL106" s="449" t="str">
        <f>Y106</f>
        <v/>
      </c>
      <c r="AM106" s="449" t="str">
        <f>AD106</f>
        <v/>
      </c>
      <c r="AN106" s="451" t="str">
        <f t="shared" si="36"/>
        <v/>
      </c>
      <c r="AO106" s="451" t="str">
        <f t="shared" si="36"/>
        <v/>
      </c>
      <c r="AP106" s="447">
        <f>SUM(AND(AN106=$AO$34, AO106=$AP$34),AP105)</f>
        <v>0</v>
      </c>
      <c r="AT106" s="447">
        <v>10</v>
      </c>
      <c r="AU106" s="448" t="str">
        <f t="array" ref="AU106">IF($AT106&gt;$AR$96,"",INDEX(AL$97:AL$106,MATCH($AT106,$AP$97:$AP$106,0)))</f>
        <v/>
      </c>
      <c r="AV106" s="448" t="str">
        <f t="array" ref="AV106">IF($AT106&gt;$AR$96,"",INDEX(AM$97:AM$106,MATCH($AT106,$AP$97:$AP$106,0)))</f>
        <v/>
      </c>
      <c r="AW106" s="448" t="str">
        <f t="array" ref="AW106">IF($AT106&gt;$AR$96,"",INDEX(AN$97:AN$106,MATCH($AT106,$AP$97:$AP$106,0)))</f>
        <v/>
      </c>
      <c r="AX106" s="448" t="str">
        <f t="array" ref="AX106">IF($AT106&gt;$AR$96,"",INDEX(AO$97:AO$106,MATCH($AT106,$AP$97:$AP$106,0)))</f>
        <v/>
      </c>
      <c r="BI106"/>
      <c r="BJ106"/>
      <c r="BM106" s="80">
        <f t="shared" si="31"/>
        <v>6</v>
      </c>
      <c r="BN106" s="80" t="str">
        <f>IF(BF106=$AP$14,BI106,"xxxxxxx")</f>
        <v>xxxxxxx</v>
      </c>
      <c r="BO106" s="80" t="e">
        <f t="shared" si="32"/>
        <v>#N/A</v>
      </c>
      <c r="BP106" s="79"/>
    </row>
    <row r="107" spans="3:68" ht="0.95" hidden="1" customHeight="1" x14ac:dyDescent="0.25">
      <c r="C107" s="113"/>
      <c r="D107" s="115"/>
      <c r="E107" s="115"/>
      <c r="F107" s="115"/>
      <c r="G107" s="115"/>
      <c r="H107" s="115"/>
      <c r="I107" s="115"/>
      <c r="J107" s="115"/>
      <c r="K107" s="127"/>
      <c r="L107" s="127"/>
      <c r="M107" s="127"/>
      <c r="N107" s="127"/>
      <c r="BI107"/>
      <c r="BJ107"/>
      <c r="BM107" s="80"/>
      <c r="BN107" s="79"/>
      <c r="BO107" s="79"/>
      <c r="BP107" s="79"/>
    </row>
    <row r="108" spans="3:68" ht="0.95" hidden="1" customHeight="1" x14ac:dyDescent="0.25">
      <c r="C108" s="259"/>
      <c r="D108" s="260"/>
      <c r="E108" s="260"/>
      <c r="F108" s="260"/>
      <c r="G108" s="260"/>
      <c r="H108" s="260"/>
      <c r="I108" s="260"/>
      <c r="J108" s="260"/>
      <c r="BI108"/>
      <c r="BJ108"/>
      <c r="BM108" s="80"/>
      <c r="BN108" s="79"/>
      <c r="BO108" s="79"/>
      <c r="BP108" s="79"/>
    </row>
    <row r="109" spans="3:68" hidden="1" x14ac:dyDescent="0.25">
      <c r="C109" s="259"/>
      <c r="D109" s="260"/>
      <c r="E109" s="260"/>
      <c r="F109" s="260"/>
      <c r="G109" s="260"/>
      <c r="H109" s="260"/>
      <c r="I109" s="260"/>
      <c r="J109" s="260"/>
      <c r="BI109"/>
      <c r="BJ109"/>
      <c r="BM109" s="80"/>
      <c r="BN109" s="79"/>
      <c r="BO109" s="79"/>
      <c r="BP109" s="79"/>
    </row>
    <row r="110" spans="3:68" hidden="1" x14ac:dyDescent="0.25">
      <c r="C110" s="113"/>
      <c r="D110" s="115"/>
      <c r="E110" s="115"/>
      <c r="F110" s="115"/>
      <c r="G110" s="115"/>
      <c r="H110" s="115"/>
      <c r="I110" s="115"/>
      <c r="J110" s="187"/>
      <c r="W110" s="455" t="s">
        <v>51</v>
      </c>
      <c r="X110" s="456"/>
      <c r="Y110" s="455" t="s">
        <v>52</v>
      </c>
      <c r="Z110" s="457"/>
      <c r="AA110" s="118"/>
      <c r="AC110" s="455" t="str">
        <f>W110</f>
        <v>BENEFITS SECTION</v>
      </c>
      <c r="AD110" s="458"/>
      <c r="AF110" s="455" t="s">
        <v>52</v>
      </c>
      <c r="AG110" s="459"/>
    </row>
    <row r="111" spans="3:68" ht="15" hidden="1" customHeight="1" x14ac:dyDescent="0.25">
      <c r="C111" s="113"/>
      <c r="D111" s="115"/>
      <c r="E111" s="115"/>
      <c r="F111" s="115"/>
      <c r="G111" s="115"/>
      <c r="H111" s="115"/>
      <c r="I111" s="115"/>
      <c r="J111" s="187"/>
      <c r="W111" s="456"/>
      <c r="X111" s="456"/>
      <c r="Y111" s="456"/>
      <c r="Z111" s="457"/>
      <c r="AA111" s="118"/>
      <c r="AC111" s="456"/>
      <c r="AD111" s="458"/>
      <c r="AF111" s="456"/>
      <c r="AG111" s="459"/>
    </row>
    <row r="112" spans="3:68" hidden="1" x14ac:dyDescent="0.25">
      <c r="C112" s="113"/>
      <c r="D112" s="115"/>
      <c r="E112" s="115"/>
      <c r="F112" s="115"/>
      <c r="G112" s="115"/>
      <c r="H112" s="115"/>
      <c r="I112" s="115"/>
      <c r="J112" s="115"/>
      <c r="W112" s="460" t="s">
        <v>2</v>
      </c>
      <c r="X112" s="460" t="s">
        <v>53</v>
      </c>
      <c r="Y112" s="460" t="s">
        <v>2</v>
      </c>
      <c r="Z112" s="460" t="s">
        <v>54</v>
      </c>
      <c r="AA112" s="118"/>
      <c r="AC112" s="461" t="str">
        <f>W112</f>
        <v>Sample REDD+ Actions</v>
      </c>
      <c r="AD112" s="461" t="str">
        <f>X112</f>
        <v>Sample Benefits</v>
      </c>
      <c r="AE112" s="410" t="s">
        <v>20</v>
      </c>
      <c r="AF112" s="461" t="s">
        <v>2</v>
      </c>
      <c r="AG112" s="377" t="s">
        <v>54</v>
      </c>
      <c r="AH112" s="462" t="s">
        <v>20</v>
      </c>
      <c r="AL112" s="335"/>
    </row>
    <row r="113" spans="3:72" hidden="1" x14ac:dyDescent="0.25">
      <c r="C113" s="113"/>
      <c r="D113" s="115"/>
      <c r="E113" s="115"/>
      <c r="F113" s="115"/>
      <c r="G113" s="115"/>
      <c r="H113" s="115"/>
      <c r="I113" s="115"/>
      <c r="J113" s="115"/>
      <c r="W113" s="594" t="s">
        <v>230</v>
      </c>
      <c r="X113" s="594" t="s">
        <v>232</v>
      </c>
      <c r="Y113" s="594" t="s">
        <v>230</v>
      </c>
      <c r="Z113" s="594" t="s">
        <v>231</v>
      </c>
      <c r="AA113" s="410" t="s">
        <v>20</v>
      </c>
      <c r="AC113" s="463" t="str">
        <f>W113</f>
        <v>PULSAR PARA VER UN EJEMPLO:</v>
      </c>
      <c r="AD113" s="464" t="str">
        <f>X113</f>
        <v>(Para ver un ejemplo de beneficio, seleccionar una acción REDD+ de la lista desplegable a la izquierda.)</v>
      </c>
      <c r="AE113" s="465">
        <v>1</v>
      </c>
      <c r="AF113" s="463" t="str">
        <f>Y113</f>
        <v>PULSAR PARA VER UN EJEMPLO:</v>
      </c>
      <c r="AG113" s="463" t="str">
        <f>Z113</f>
        <v>(Para ver un ejemplo de riesgo, seleccionar una acción REDD+ de la lista desplegable a la izquierda.)</v>
      </c>
      <c r="AH113" s="462" t="s">
        <v>20</v>
      </c>
    </row>
    <row r="114" spans="3:72" hidden="1" x14ac:dyDescent="0.25">
      <c r="W114" s="387" t="s">
        <v>233</v>
      </c>
      <c r="X114" s="387" t="s">
        <v>234</v>
      </c>
      <c r="Y114" s="387" t="s">
        <v>165</v>
      </c>
      <c r="Z114" s="387" t="s">
        <v>235</v>
      </c>
      <c r="AA114" s="466" t="s">
        <v>60</v>
      </c>
      <c r="AC114" s="467" t="str">
        <f>CONCATENATE(AA114,"     ", W114)</f>
        <v>e.g.:     Reforestación.</v>
      </c>
      <c r="AD114" s="467" t="str">
        <f>CONCATENATE(AA114,"     ", X114)</f>
        <v>e.g.:     Contribuye al objetivo de la Política Forestal Nacional sobre cobertura de bosques (p.ej. 33%  en India).</v>
      </c>
      <c r="AE114" s="465">
        <v>2</v>
      </c>
      <c r="AF114" s="467" t="str">
        <f>CONCATENATE(AA114,"     ", Y114)</f>
        <v>e.g.:     General.</v>
      </c>
      <c r="AG114" s="467" t="str">
        <f>CONCATENATE(AA114,"     ", Z114)</f>
        <v>e.g.:     Hay duplicaciones en las áreas designadas como bosques de producción y bosques  de protección. Los retrasos y la confusión consiguientes dificultan la efectividad de la gestión y generan conflictos locales.</v>
      </c>
      <c r="AH114" s="462" t="s">
        <v>20</v>
      </c>
    </row>
    <row r="115" spans="3:72" hidden="1" x14ac:dyDescent="0.25">
      <c r="F115" s="36" t="s">
        <v>20</v>
      </c>
      <c r="P115" s="52"/>
      <c r="S115" s="52"/>
      <c r="W115" s="387" t="s">
        <v>165</v>
      </c>
      <c r="X115" s="468" t="s">
        <v>236</v>
      </c>
      <c r="Y115" s="468" t="s">
        <v>237</v>
      </c>
      <c r="Z115" s="468" t="s">
        <v>238</v>
      </c>
      <c r="AA115" s="466" t="s">
        <v>60</v>
      </c>
      <c r="AC115" s="467" t="str">
        <f>CONCATENATE(AA115,"     ", W115)</f>
        <v>e.g.:     General.</v>
      </c>
      <c r="AD115" s="467" t="str">
        <f>CONCATENATE(AA115,"     ", X115)</f>
        <v>e.g.:     Los esfuerzos por una mejor coordinación iniciados con el proceso REDD+ redundan en una mejor comunicación entre ministerios y mayor coherencia entre las políticas sectoriales en general.</v>
      </c>
      <c r="AE115" s="465">
        <v>3</v>
      </c>
      <c r="AF115" s="467" t="str">
        <f>CONCATENATE(AA115,"     ", Y115)</f>
        <v>e.g.:     Gestión de incendios.</v>
      </c>
      <c r="AG115" s="467" t="str">
        <f>CONCATENATE(AA115,"     ", Z115)</f>
        <v>e.g.:     La reducción en la frecuencia de incendios hasta niveles muy inferiores a los que se producirían de forma natural da lugar a cambios en la estructura y la función de los ecosistemas (p.ej. de sabanas a bosques). Esto puede dificultar a su vez la consecución de los compromisos adoptados de acuerdo a la Convenio sobre la Diversidad Biológica (CDB).</v>
      </c>
      <c r="AH115" s="462" t="s">
        <v>20</v>
      </c>
    </row>
    <row r="116" spans="3:72" hidden="1" x14ac:dyDescent="0.25">
      <c r="F116" s="36" t="s">
        <v>20</v>
      </c>
      <c r="P116" s="52"/>
      <c r="S116" s="52"/>
    </row>
    <row r="117" spans="3:72" hidden="1" x14ac:dyDescent="0.25">
      <c r="F117" s="36" t="s">
        <v>20</v>
      </c>
      <c r="P117" s="52"/>
      <c r="S117" s="52"/>
    </row>
    <row r="118" spans="3:72" hidden="1" x14ac:dyDescent="0.25">
      <c r="F118" s="36" t="s">
        <v>20</v>
      </c>
      <c r="P118" s="52"/>
      <c r="S118" s="52"/>
      <c r="X118" s="469"/>
      <c r="Y118" s="470"/>
      <c r="AH118" s="462" t="s">
        <v>20</v>
      </c>
    </row>
    <row r="119" spans="3:72" hidden="1" x14ac:dyDescent="0.25">
      <c r="F119" s="36" t="s">
        <v>20</v>
      </c>
      <c r="P119" s="52"/>
      <c r="S119" s="52"/>
      <c r="W119" s="340"/>
      <c r="X119" s="340"/>
      <c r="Y119" s="340"/>
      <c r="Z119" s="340"/>
      <c r="AA119" s="340"/>
      <c r="AB119" s="340"/>
      <c r="AC119" s="471"/>
      <c r="AD119" s="471"/>
      <c r="AE119" s="471"/>
      <c r="AF119" s="471"/>
      <c r="AG119" s="471"/>
      <c r="AH119" s="462" t="s">
        <v>20</v>
      </c>
    </row>
    <row r="120" spans="3:72" hidden="1" x14ac:dyDescent="0.25">
      <c r="F120" s="36" t="s">
        <v>20</v>
      </c>
      <c r="P120" s="52"/>
      <c r="S120" s="52"/>
      <c r="W120" s="340"/>
      <c r="X120" s="340"/>
      <c r="Y120" s="340"/>
      <c r="Z120" s="340"/>
      <c r="AA120" s="340"/>
      <c r="AB120" s="340"/>
      <c r="AC120" s="471"/>
      <c r="AD120" s="471"/>
      <c r="AE120" s="471"/>
      <c r="AF120" s="471"/>
      <c r="AG120" s="471"/>
      <c r="AH120" s="462" t="s">
        <v>20</v>
      </c>
    </row>
    <row r="121" spans="3:72" hidden="1" x14ac:dyDescent="0.25">
      <c r="F121" s="36"/>
      <c r="P121" s="52"/>
      <c r="S121" s="52"/>
      <c r="W121" s="340"/>
      <c r="X121" s="340"/>
      <c r="Y121" s="340"/>
      <c r="Z121" s="340"/>
      <c r="AA121" s="340"/>
      <c r="AB121" s="340"/>
      <c r="AC121" s="471"/>
      <c r="AD121" s="471"/>
      <c r="AE121" s="340"/>
      <c r="AF121" s="471"/>
      <c r="AG121" s="471"/>
    </row>
    <row r="122" spans="3:72" hidden="1" x14ac:dyDescent="0.25">
      <c r="F122" s="36"/>
      <c r="P122" s="52"/>
      <c r="S122" s="52"/>
      <c r="W122" s="340"/>
      <c r="X122" s="340"/>
      <c r="Y122" s="340"/>
      <c r="Z122" s="340"/>
      <c r="AA122" s="340"/>
      <c r="AB122" s="340"/>
      <c r="AC122" s="471"/>
      <c r="AD122" s="471"/>
      <c r="AE122" s="340"/>
      <c r="AF122" s="471"/>
      <c r="AG122" s="471"/>
    </row>
    <row r="123" spans="3:72" hidden="1" x14ac:dyDescent="0.25">
      <c r="F123" s="36"/>
      <c r="P123" s="52"/>
      <c r="S123" s="52"/>
      <c r="W123" s="340"/>
      <c r="X123" s="340"/>
      <c r="Y123" s="340"/>
      <c r="Z123" s="340"/>
      <c r="AA123" s="340"/>
      <c r="AB123" s="340"/>
      <c r="AC123" s="471"/>
      <c r="AD123" s="471"/>
      <c r="AE123" s="340"/>
      <c r="AF123" s="471"/>
      <c r="AG123" s="471"/>
    </row>
    <row r="124" spans="3:72" hidden="1" x14ac:dyDescent="0.25">
      <c r="F124" s="36"/>
      <c r="P124" s="52"/>
      <c r="S124" s="52"/>
      <c r="W124" s="340"/>
      <c r="X124" s="340"/>
      <c r="Y124" s="340"/>
      <c r="Z124" s="340"/>
      <c r="AA124" s="340"/>
      <c r="AB124" s="340"/>
      <c r="AC124" s="471"/>
      <c r="AD124" s="471"/>
      <c r="AE124" s="340"/>
      <c r="AF124" s="471"/>
      <c r="AG124" s="471"/>
    </row>
    <row r="125" spans="3:72" hidden="1" x14ac:dyDescent="0.25">
      <c r="BN125" s="75"/>
      <c r="BO125" s="75"/>
      <c r="BP125" s="75"/>
      <c r="BQ125" s="75"/>
      <c r="BR125" s="75"/>
      <c r="BS125" s="75"/>
      <c r="BT125" s="75"/>
    </row>
    <row r="126" spans="3:72" ht="53.25" hidden="1" customHeight="1" x14ac:dyDescent="0.25">
      <c r="C126" s="687" t="str">
        <f>W126</f>
        <v>Salvaguarda (b) - La transparencia y eficacia de las estructuras de gobernanza forestal nacional, teniendo en cuenta la legislación y la soberanía nacionales.</v>
      </c>
      <c r="D126" s="687"/>
      <c r="E126" s="687"/>
      <c r="F126" s="687"/>
      <c r="G126" s="687"/>
      <c r="H126" s="687"/>
      <c r="I126" s="687"/>
      <c r="J126" s="687"/>
      <c r="K126" s="687"/>
      <c r="L126" s="687"/>
      <c r="M126" s="687"/>
      <c r="N126" s="687"/>
      <c r="W126" s="719" t="str">
        <f>CONCATENATE($W$15, " - ",$X$15)</f>
        <v>Salvaguarda (b) - La transparencia y eficacia de las estructuras de gobernanza forestal nacional, teniendo en cuenta la legislación y la soberanía nacionales.</v>
      </c>
      <c r="X126" s="719"/>
      <c r="Y126" s="719"/>
      <c r="Z126" s="719"/>
      <c r="AA126" s="719"/>
      <c r="AB126" s="719"/>
      <c r="AC126" s="719"/>
      <c r="AD126" s="719"/>
      <c r="AE126" s="719"/>
      <c r="AF126" s="719"/>
      <c r="AG126" s="719"/>
      <c r="AH126" s="719"/>
      <c r="BG126" s="36"/>
      <c r="BN126" s="75"/>
      <c r="BO126"/>
      <c r="BP126"/>
    </row>
    <row r="127" spans="3:72" hidden="1" x14ac:dyDescent="0.25">
      <c r="P127"/>
      <c r="S127" s="52"/>
      <c r="BN127" s="75"/>
      <c r="BO127"/>
      <c r="BP127"/>
    </row>
    <row r="128" spans="3:72" ht="18.75" hidden="1" x14ac:dyDescent="0.3">
      <c r="C128" s="7" t="str">
        <f>W128</f>
        <v>Modo de empleo:</v>
      </c>
      <c r="D128" s="134"/>
      <c r="E128" s="134"/>
      <c r="F128" s="134"/>
      <c r="G128" s="134"/>
      <c r="H128" s="134"/>
      <c r="I128" s="134"/>
      <c r="J128" s="134"/>
      <c r="W128" s="472" t="str">
        <f>$W$39</f>
        <v>Modo de empleo:</v>
      </c>
      <c r="BN128" s="75"/>
      <c r="BO128"/>
      <c r="BP128"/>
    </row>
    <row r="129" spans="3:68" ht="15" hidden="1" customHeight="1" x14ac:dyDescent="0.3">
      <c r="C129" s="7"/>
      <c r="D129" s="134"/>
      <c r="E129" s="134"/>
      <c r="F129" s="134"/>
      <c r="G129" s="134"/>
      <c r="H129" s="134"/>
      <c r="I129" s="134"/>
      <c r="J129" s="134"/>
      <c r="W129" s="384"/>
      <c r="BN129" s="75"/>
      <c r="BO129"/>
      <c r="BP129"/>
    </row>
    <row r="130" spans="3:68" ht="159.94999999999999" hidden="1" customHeight="1" x14ac:dyDescent="0.25">
      <c r="C130" s="707" t="str">
        <f>W130</f>
        <v>• Revisar los aspectos clave
•Contestar “Sí” o “No” a las Preguntas guía (según corresponda). En caso no se cuente con la información necesaria para responder a la pregunta, se puede elegir “No sabe”.
• Importar Beneficios y Riesgos a la Tabla 2. 
• Revisar y modificar los beneficios y riesgos generados automáticamente para asegurar que son apropiados al contexto nacional, y luego asignarlos a acciones REDD+ concretas. Si más de una acción está asociada con el beneficio o riesgo, copiar y pegar el texto del beneficio o riesgo en una de las líneas vacías. Si el beneficio o riesgo no pertenece a una acción REDD+ específica, se le puede clasificar como “General”.
• Añadir cualquier otro beneficio y riesgo pertinente para la salvaguarda.
• Asignar una probabilidad e impacto a cada beneficio o riesgo.</v>
      </c>
      <c r="D130" s="707"/>
      <c r="E130" s="707"/>
      <c r="F130" s="707"/>
      <c r="G130" s="707"/>
      <c r="H130" s="707"/>
      <c r="I130" s="707"/>
      <c r="J130" s="707"/>
      <c r="K130" s="707"/>
      <c r="L130" s="707"/>
      <c r="M130" s="282"/>
      <c r="W130" s="718" t="str">
        <f>$W$41</f>
        <v>• Revisar los aspectos clave
•Contestar “Sí” o “No” a las Preguntas guía (según corresponda). En caso no se cuente con la información necesaria para responder a la pregunta, se puede elegir “No sabe”.
• Importar Beneficios y Riesgos a la Tabla 2. 
• Revisar y modificar los beneficios y riesgos generados automáticamente para asegurar que son apropiados al contexto nacional, y luego asignarlos a acciones REDD+ concretas. Si más de una acción está asociada con el beneficio o riesgo, copiar y pegar el texto del beneficio o riesgo en una de las líneas vacías. Si el beneficio o riesgo no pertenece a una acción REDD+ específica, se le puede clasificar como “General”.
• Añadir cualquier otro beneficio y riesgo pertinente para la salvaguarda.
• Asignar una probabilidad e impacto a cada beneficio o riesgo.</v>
      </c>
      <c r="X130" s="718"/>
      <c r="Y130" s="718"/>
      <c r="Z130" s="718"/>
      <c r="AA130" s="718"/>
      <c r="AB130" s="718"/>
      <c r="AC130" s="718"/>
      <c r="AD130" s="718"/>
      <c r="AE130" s="718"/>
      <c r="AF130" s="385"/>
      <c r="AG130" s="385"/>
      <c r="BN130" s="75"/>
      <c r="BO130"/>
      <c r="BP130"/>
    </row>
    <row r="131" spans="3:68" ht="22.5" hidden="1" customHeight="1" x14ac:dyDescent="0.25">
      <c r="BN131" s="75"/>
      <c r="BO131"/>
      <c r="BP131"/>
    </row>
    <row r="132" spans="3:68" ht="18.75" hidden="1" x14ac:dyDescent="0.3">
      <c r="C132" s="7" t="str">
        <f>W132</f>
        <v>Asuntos clave:</v>
      </c>
      <c r="D132" s="136"/>
      <c r="E132" s="136"/>
      <c r="F132" s="136"/>
      <c r="G132" s="136"/>
      <c r="H132" s="136"/>
      <c r="I132" s="136"/>
      <c r="J132" s="136"/>
      <c r="W132" s="472" t="str">
        <f>$W$43</f>
        <v>Asuntos clave:</v>
      </c>
      <c r="BN132" s="75"/>
      <c r="BO132"/>
      <c r="BP132"/>
    </row>
    <row r="133" spans="3:68" hidden="1" x14ac:dyDescent="0.25">
      <c r="BN133" s="75"/>
      <c r="BO133"/>
      <c r="BP133"/>
    </row>
    <row r="134" spans="3:68" ht="15" hidden="1" customHeight="1" x14ac:dyDescent="0.25">
      <c r="C134" s="263" t="str">
        <f>W134</f>
        <v>1.</v>
      </c>
      <c r="D134" s="632" t="str">
        <f>X134</f>
        <v>Acceso a la información.</v>
      </c>
      <c r="E134" s="632"/>
      <c r="F134" s="632"/>
      <c r="G134" s="632"/>
      <c r="H134" s="632"/>
      <c r="I134" s="632"/>
      <c r="J134" s="632"/>
      <c r="K134" s="632"/>
      <c r="L134" s="632"/>
      <c r="M134" s="280"/>
      <c r="N134" s="261"/>
      <c r="W134" s="387" t="s">
        <v>106</v>
      </c>
      <c r="X134" s="387" t="s">
        <v>249</v>
      </c>
      <c r="Y134" s="388"/>
      <c r="Z134" s="388"/>
      <c r="AA134" s="388"/>
      <c r="AB134" s="388"/>
      <c r="BG134" s="36"/>
      <c r="BN134" s="75"/>
      <c r="BO134"/>
      <c r="BP134"/>
    </row>
    <row r="135" spans="3:68" ht="15" hidden="1" customHeight="1" x14ac:dyDescent="0.25">
      <c r="C135" s="263" t="str">
        <f t="shared" ref="C135:C144" si="41">W135</f>
        <v>2.</v>
      </c>
      <c r="D135" s="632" t="str">
        <f t="shared" ref="D135:D143" si="42">X135</f>
        <v>Rendición de cuentas.</v>
      </c>
      <c r="E135" s="632"/>
      <c r="F135" s="632"/>
      <c r="G135" s="632"/>
      <c r="H135" s="632"/>
      <c r="I135" s="632"/>
      <c r="J135" s="632"/>
      <c r="K135" s="632"/>
      <c r="L135" s="632"/>
      <c r="M135" s="280"/>
      <c r="N135" s="261"/>
      <c r="W135" s="387" t="s">
        <v>107</v>
      </c>
      <c r="X135" s="387" t="s">
        <v>250</v>
      </c>
      <c r="Y135" s="388"/>
      <c r="Z135" s="388"/>
      <c r="AA135" s="388"/>
      <c r="AB135" s="388"/>
      <c r="BG135" s="36"/>
      <c r="BN135" s="75"/>
      <c r="BO135"/>
      <c r="BP135"/>
    </row>
    <row r="136" spans="3:68" ht="15" hidden="1" customHeight="1" x14ac:dyDescent="0.25">
      <c r="C136" s="263" t="str">
        <f t="shared" si="41"/>
        <v>3.</v>
      </c>
      <c r="D136" s="632" t="str">
        <f t="shared" si="42"/>
        <v>Tenencia de la tierra.</v>
      </c>
      <c r="E136" s="632"/>
      <c r="F136" s="632"/>
      <c r="G136" s="632"/>
      <c r="H136" s="632"/>
      <c r="I136" s="632"/>
      <c r="J136" s="632"/>
      <c r="K136" s="632"/>
      <c r="L136" s="632"/>
      <c r="M136" s="280"/>
      <c r="N136" s="261"/>
      <c r="W136" s="387" t="s">
        <v>112</v>
      </c>
      <c r="X136" s="387" t="s">
        <v>251</v>
      </c>
      <c r="Y136" s="388"/>
      <c r="Z136" s="388"/>
      <c r="AA136" s="388"/>
      <c r="AB136" s="388"/>
      <c r="BG136" s="36"/>
      <c r="BN136" s="75"/>
      <c r="BO136"/>
      <c r="BP136"/>
    </row>
    <row r="137" spans="3:68" ht="15" hidden="1" customHeight="1" x14ac:dyDescent="0.25">
      <c r="C137" s="263" t="str">
        <f t="shared" si="41"/>
        <v>4.</v>
      </c>
      <c r="D137" s="632" t="str">
        <f t="shared" si="42"/>
        <v>Distribución equitativa de beneficios.</v>
      </c>
      <c r="E137" s="632"/>
      <c r="F137" s="632"/>
      <c r="G137" s="632"/>
      <c r="H137" s="632"/>
      <c r="I137" s="632"/>
      <c r="J137" s="632"/>
      <c r="K137" s="632"/>
      <c r="L137" s="632"/>
      <c r="M137" s="280"/>
      <c r="N137" s="261"/>
      <c r="W137" s="387" t="s">
        <v>108</v>
      </c>
      <c r="X137" s="387" t="s">
        <v>252</v>
      </c>
      <c r="Y137" s="388"/>
      <c r="Z137" s="388"/>
      <c r="AA137" s="388"/>
      <c r="AB137" s="388"/>
      <c r="BG137" s="36"/>
      <c r="BN137" s="75"/>
      <c r="BO137"/>
      <c r="BP137"/>
    </row>
    <row r="138" spans="3:68" ht="15" hidden="1" customHeight="1" x14ac:dyDescent="0.25">
      <c r="C138" s="263" t="str">
        <f t="shared" si="41"/>
        <v>5.</v>
      </c>
      <c r="D138" s="632" t="str">
        <f t="shared" si="42"/>
        <v>La aplicación del estado de derecho.</v>
      </c>
      <c r="E138" s="632"/>
      <c r="F138" s="632"/>
      <c r="G138" s="632"/>
      <c r="H138" s="632"/>
      <c r="I138" s="632"/>
      <c r="J138" s="632"/>
      <c r="K138" s="632"/>
      <c r="L138" s="632"/>
      <c r="M138" s="280"/>
      <c r="N138" s="261"/>
      <c r="W138" s="387" t="s">
        <v>109</v>
      </c>
      <c r="X138" s="387" t="s">
        <v>253</v>
      </c>
      <c r="Y138" s="388"/>
      <c r="Z138" s="388"/>
      <c r="AA138" s="388"/>
      <c r="AB138" s="388"/>
      <c r="BG138" s="36"/>
      <c r="BN138" s="75"/>
      <c r="BO138"/>
      <c r="BP138"/>
    </row>
    <row r="139" spans="3:68" ht="30" hidden="1" customHeight="1" x14ac:dyDescent="0.25">
      <c r="C139" s="263" t="str">
        <f t="shared" si="41"/>
        <v>6.</v>
      </c>
      <c r="D139" s="632" t="str">
        <f t="shared" si="42"/>
        <v>Acceso adecuado a la justicia, incluyendo procedimientos que pueden proporcionar un recurso efectivo en caso de infracción de los derechos, y para resolver conflictos (mecanismos de reclamos).</v>
      </c>
      <c r="E139" s="632"/>
      <c r="F139" s="632"/>
      <c r="G139" s="632"/>
      <c r="H139" s="632"/>
      <c r="I139" s="632"/>
      <c r="J139" s="632"/>
      <c r="K139" s="632"/>
      <c r="L139" s="632"/>
      <c r="M139" s="280"/>
      <c r="N139" s="261"/>
      <c r="W139" s="387" t="s">
        <v>110</v>
      </c>
      <c r="X139" s="387" t="s">
        <v>254</v>
      </c>
      <c r="Y139" s="388"/>
      <c r="Z139" s="388"/>
      <c r="AA139" s="388"/>
      <c r="AB139" s="388"/>
      <c r="BG139" s="36"/>
      <c r="BN139" s="75"/>
      <c r="BO139"/>
      <c r="BP139"/>
    </row>
    <row r="140" spans="3:68" ht="15" hidden="1" customHeight="1" x14ac:dyDescent="0.25">
      <c r="C140" s="263" t="str">
        <f t="shared" si="41"/>
        <v>7.</v>
      </c>
      <c r="D140" s="632" t="str">
        <f t="shared" si="42"/>
        <v>La igualdad de género.</v>
      </c>
      <c r="E140" s="632"/>
      <c r="F140" s="632"/>
      <c r="G140" s="632"/>
      <c r="H140" s="632"/>
      <c r="I140" s="632"/>
      <c r="J140" s="632"/>
      <c r="K140" s="632"/>
      <c r="L140" s="632"/>
      <c r="M140" s="280"/>
      <c r="N140" s="261"/>
      <c r="W140" s="387" t="s">
        <v>111</v>
      </c>
      <c r="X140" s="387" t="s">
        <v>255</v>
      </c>
      <c r="Y140" s="388"/>
      <c r="Z140" s="388"/>
      <c r="AA140" s="388"/>
      <c r="AB140" s="388"/>
      <c r="BG140" s="36"/>
      <c r="BN140" s="75"/>
      <c r="BO140"/>
      <c r="BP140"/>
    </row>
    <row r="141" spans="3:68" ht="30" hidden="1" customHeight="1" x14ac:dyDescent="0.25">
      <c r="C141" s="263" t="str">
        <f t="shared" si="41"/>
        <v>8.</v>
      </c>
      <c r="D141" s="632" t="str">
        <f t="shared" si="42"/>
        <v>Coherencia del marco jurídico, político y regulatorio al nivel nacional y sub-nacional, para la gobernanza forestal transparente y eficaz.</v>
      </c>
      <c r="E141" s="632"/>
      <c r="F141" s="632"/>
      <c r="G141" s="632"/>
      <c r="H141" s="632"/>
      <c r="I141" s="632"/>
      <c r="J141" s="632"/>
      <c r="K141" s="632"/>
      <c r="L141" s="632"/>
      <c r="M141" s="280"/>
      <c r="N141" s="261"/>
      <c r="W141" s="387" t="s">
        <v>113</v>
      </c>
      <c r="X141" s="387" t="s">
        <v>256</v>
      </c>
      <c r="Y141" s="388"/>
      <c r="Z141" s="388"/>
      <c r="AA141" s="388"/>
      <c r="AB141" s="388"/>
      <c r="BG141" s="36"/>
      <c r="BN141" s="75"/>
      <c r="BO141"/>
      <c r="BP141"/>
    </row>
    <row r="142" spans="3:68" ht="15" hidden="1" customHeight="1" x14ac:dyDescent="0.25">
      <c r="C142" s="263" t="str">
        <f t="shared" si="41"/>
        <v>9.</v>
      </c>
      <c r="D142" s="632" t="str">
        <f t="shared" si="42"/>
        <v>Los riesgos de corrupción.</v>
      </c>
      <c r="E142" s="632"/>
      <c r="F142" s="632"/>
      <c r="G142" s="632"/>
      <c r="H142" s="632"/>
      <c r="I142" s="632"/>
      <c r="J142" s="632"/>
      <c r="K142" s="632"/>
      <c r="L142" s="632"/>
      <c r="M142" s="280"/>
      <c r="N142" s="261"/>
      <c r="W142" s="387" t="s">
        <v>114</v>
      </c>
      <c r="X142" s="387" t="s">
        <v>257</v>
      </c>
      <c r="Y142" s="388"/>
      <c r="Z142" s="388"/>
      <c r="AA142" s="388"/>
      <c r="AB142" s="388"/>
      <c r="BG142" s="36"/>
      <c r="BN142" s="75"/>
      <c r="BO142"/>
      <c r="BP142"/>
    </row>
    <row r="143" spans="3:68" ht="15" hidden="1" customHeight="1" x14ac:dyDescent="0.25">
      <c r="C143" s="263" t="str">
        <f t="shared" si="41"/>
        <v>10.</v>
      </c>
      <c r="D143" s="632" t="str">
        <f t="shared" si="42"/>
        <v>Asignación de recursos/capacidad de cumplir el mandato institucional.</v>
      </c>
      <c r="E143" s="632"/>
      <c r="F143" s="632"/>
      <c r="G143" s="632"/>
      <c r="H143" s="632"/>
      <c r="I143" s="632"/>
      <c r="J143" s="632"/>
      <c r="K143" s="632"/>
      <c r="L143" s="632"/>
      <c r="M143" s="280"/>
      <c r="N143" s="261"/>
      <c r="W143" s="387" t="s">
        <v>115</v>
      </c>
      <c r="X143" s="387" t="s">
        <v>258</v>
      </c>
      <c r="Y143" s="388"/>
      <c r="Z143" s="388"/>
      <c r="AA143" s="388"/>
      <c r="AB143" s="388"/>
      <c r="BG143" s="36"/>
      <c r="BN143" s="75"/>
      <c r="BO143"/>
      <c r="BP143"/>
    </row>
    <row r="144" spans="3:68" ht="15" hidden="1" customHeight="1" x14ac:dyDescent="0.25">
      <c r="C144" s="263">
        <f t="shared" si="41"/>
        <v>11</v>
      </c>
      <c r="D144" s="632" t="str">
        <f t="shared" ref="D144" si="43">X144</f>
        <v>La participación en los procesos de toma de decisiones.</v>
      </c>
      <c r="E144" s="632"/>
      <c r="F144" s="632"/>
      <c r="G144" s="632"/>
      <c r="H144" s="632"/>
      <c r="I144" s="632"/>
      <c r="J144" s="632"/>
      <c r="K144" s="632"/>
      <c r="L144" s="632"/>
      <c r="M144" s="280"/>
      <c r="N144" s="261"/>
      <c r="W144" s="387">
        <v>11</v>
      </c>
      <c r="X144" s="387" t="s">
        <v>259</v>
      </c>
      <c r="Y144" s="388"/>
      <c r="Z144" s="388"/>
      <c r="AA144" s="388"/>
      <c r="AB144" s="388"/>
      <c r="BG144" s="36"/>
      <c r="BN144" s="75"/>
      <c r="BO144"/>
      <c r="BP144"/>
    </row>
    <row r="145" spans="3:72" ht="0.95" hidden="1" customHeight="1" x14ac:dyDescent="0.25">
      <c r="C145" s="263"/>
      <c r="D145" s="262"/>
      <c r="E145" s="262"/>
      <c r="F145" s="262"/>
      <c r="G145" s="262"/>
      <c r="H145" s="262"/>
      <c r="I145" s="262"/>
      <c r="J145" s="262"/>
      <c r="K145" s="262"/>
      <c r="L145" s="262"/>
      <c r="M145" s="280"/>
      <c r="N145" s="261"/>
      <c r="W145" s="390"/>
      <c r="X145" s="390"/>
      <c r="Y145" s="388"/>
      <c r="Z145" s="388"/>
      <c r="AA145" s="388"/>
      <c r="AB145" s="388"/>
      <c r="BG145" s="36"/>
      <c r="BN145" s="75"/>
      <c r="BO145"/>
      <c r="BP145"/>
    </row>
    <row r="146" spans="3:72" ht="7.5" hidden="1" customHeight="1" x14ac:dyDescent="0.25">
      <c r="C146" s="135"/>
      <c r="D146" s="135"/>
      <c r="E146" s="135"/>
      <c r="F146" s="135"/>
      <c r="G146" s="135"/>
      <c r="H146" s="135"/>
      <c r="I146" s="135"/>
      <c r="J146" s="135"/>
      <c r="W146" s="391"/>
      <c r="X146" s="392"/>
      <c r="Y146" s="392"/>
      <c r="Z146" s="392"/>
      <c r="AA146" s="392"/>
      <c r="AB146" s="392"/>
      <c r="BG146" s="36"/>
      <c r="BN146" s="83"/>
      <c r="BO146" s="75"/>
      <c r="BP146" s="75"/>
      <c r="BQ146" s="75"/>
      <c r="BR146" s="75"/>
      <c r="BS146" s="75"/>
      <c r="BT146" s="75"/>
    </row>
    <row r="147" spans="3:72" ht="15" hidden="1" customHeight="1" x14ac:dyDescent="0.25">
      <c r="C147" s="644"/>
      <c r="D147" s="644"/>
      <c r="E147" s="644"/>
      <c r="F147" s="644"/>
      <c r="G147" s="644"/>
      <c r="H147" s="644"/>
      <c r="I147" s="644"/>
      <c r="J147" s="644"/>
      <c r="W147" s="473" t="str">
        <f>$W$55</f>
        <v>Pulsar en el icono "-" a la izquierda para minimizar el texto.</v>
      </c>
      <c r="X147" s="394"/>
      <c r="Y147" s="394"/>
      <c r="Z147" s="394"/>
      <c r="AA147" s="394"/>
      <c r="AB147" s="394"/>
      <c r="AC147" s="394"/>
      <c r="AD147" s="394"/>
      <c r="BN147" s="75"/>
      <c r="BO147" s="75"/>
      <c r="BP147" s="75"/>
      <c r="BQ147" s="75"/>
      <c r="BR147" s="75"/>
      <c r="BS147" s="75"/>
      <c r="BT147" s="75"/>
    </row>
    <row r="148" spans="3:72" ht="15" hidden="1" customHeight="1" x14ac:dyDescent="0.25">
      <c r="C148" s="633"/>
      <c r="D148" s="633"/>
      <c r="E148" s="633"/>
      <c r="F148" s="633"/>
      <c r="G148" s="633"/>
      <c r="H148" s="633"/>
      <c r="I148" s="633"/>
      <c r="J148" s="633"/>
      <c r="W148" s="474" t="str">
        <f>$W$56</f>
        <v>Pulsar en el icono "+" a la izquierda para ampliar el texto y repasar los aspectos clave.</v>
      </c>
      <c r="X148" s="396"/>
      <c r="Y148" s="396"/>
      <c r="Z148" s="396"/>
      <c r="AA148" s="396"/>
      <c r="AB148" s="396"/>
      <c r="AC148" s="396"/>
      <c r="AD148" s="396"/>
      <c r="BN148" s="75"/>
      <c r="BO148" s="75"/>
      <c r="BP148" s="75"/>
      <c r="BQ148" s="75"/>
      <c r="BR148" s="75"/>
      <c r="BS148" s="75"/>
      <c r="BT148" s="75"/>
    </row>
    <row r="149" spans="3:72" ht="22.5" hidden="1" customHeight="1" x14ac:dyDescent="0.25">
      <c r="P149"/>
      <c r="S149" s="52"/>
      <c r="X149" s="397"/>
      <c r="Y149" s="398"/>
      <c r="Z149" s="398"/>
      <c r="AA149" s="388"/>
      <c r="AB149" s="388"/>
      <c r="BN149" s="75"/>
      <c r="BO149" s="75"/>
      <c r="BP149" s="75"/>
      <c r="BQ149" s="75"/>
      <c r="BR149" s="75"/>
      <c r="BS149" s="75"/>
      <c r="BT149" s="75"/>
    </row>
    <row r="150" spans="3:72" ht="18.75" hidden="1" x14ac:dyDescent="0.3">
      <c r="C150" s="7" t="str">
        <f>W150</f>
        <v>Preguntas guía:</v>
      </c>
      <c r="D150" s="136"/>
      <c r="E150" s="136"/>
      <c r="F150" s="136"/>
      <c r="G150" s="136"/>
      <c r="H150" s="136"/>
      <c r="I150" s="136"/>
      <c r="J150" s="136"/>
      <c r="W150" s="472" t="str">
        <f>$W$58</f>
        <v>Preguntas guía:</v>
      </c>
      <c r="X150" s="398"/>
      <c r="Y150" s="475"/>
      <c r="Z150" s="398"/>
      <c r="AA150" s="388"/>
      <c r="AB150" s="388"/>
      <c r="BN150" s="75"/>
      <c r="BO150" s="75"/>
      <c r="BP150" s="75"/>
      <c r="BQ150" s="75"/>
      <c r="BR150" s="75"/>
      <c r="BS150" s="75"/>
      <c r="BT150" s="75"/>
    </row>
    <row r="151" spans="3:72" ht="15" hidden="1" customHeight="1" x14ac:dyDescent="0.3">
      <c r="C151" s="7"/>
      <c r="D151" s="136"/>
      <c r="E151" s="136"/>
      <c r="F151" s="136"/>
      <c r="G151" s="136"/>
      <c r="H151" s="136"/>
      <c r="I151" s="136"/>
      <c r="J151" s="136"/>
      <c r="W151" s="384"/>
      <c r="X151" s="398"/>
      <c r="Y151" s="398"/>
      <c r="Z151" s="398"/>
      <c r="AA151" s="388"/>
      <c r="AB151" s="476"/>
      <c r="BN151" s="75"/>
      <c r="BO151" s="75"/>
      <c r="BP151" s="75"/>
      <c r="BQ151" s="75"/>
      <c r="BR151" s="75"/>
      <c r="BS151" s="75"/>
      <c r="BT151" s="75"/>
    </row>
    <row r="152" spans="3:72" ht="18.75" hidden="1" customHeight="1" thickBot="1" x14ac:dyDescent="0.35">
      <c r="C152" s="615" t="str">
        <f>$C$60</f>
        <v>Contestar a cada una de las preguntas siguientes pulsando en la respuesta que corresponda:</v>
      </c>
      <c r="D152" s="615"/>
      <c r="E152" s="615"/>
      <c r="F152" s="615"/>
      <c r="G152" s="615"/>
      <c r="H152" s="615"/>
      <c r="I152" s="615"/>
      <c r="J152" s="615"/>
      <c r="K152" s="615"/>
      <c r="L152" s="615"/>
      <c r="M152" s="279"/>
      <c r="W152" s="384"/>
      <c r="X152" s="706" t="str">
        <f>$X$60</f>
        <v>RELATED TO</v>
      </c>
      <c r="Y152" s="706" t="str">
        <f>$Y$60</f>
        <v>NUMBER</v>
      </c>
      <c r="Z152" s="706" t="str">
        <f>$Z$60</f>
        <v>TRANSLATED VALUE</v>
      </c>
      <c r="AA152" s="706" t="str">
        <f>$AA$60</f>
        <v>IF YES (Benefit)</v>
      </c>
      <c r="AB152" s="706" t="str">
        <f>$AB$60</f>
        <v>IF YES (Risk)</v>
      </c>
      <c r="AC152" s="706" t="str">
        <f>$AC$60</f>
        <v>IF NO (Benefit)</v>
      </c>
      <c r="AD152" s="706" t="str">
        <f>$AD$60</f>
        <v>IF NO (Risk)</v>
      </c>
      <c r="AE152" s="706" t="str">
        <f>$AE$60</f>
        <v>CLASIFIED TEXT</v>
      </c>
      <c r="AF152" s="706"/>
      <c r="AG152" s="706" t="str">
        <f>$AG$60</f>
        <v>SORTED TEXT</v>
      </c>
      <c r="AH152" s="706"/>
      <c r="AJ152" s="706" t="str">
        <f>$AJ$60</f>
        <v>IF "DON'T KNOW"</v>
      </c>
      <c r="AK152" s="706" t="str">
        <f>$AK$60</f>
        <v>AUTOPOPULATED TEXT</v>
      </c>
      <c r="AL152" s="706" t="str">
        <f>$AL$60</f>
        <v>SORTED TEXT</v>
      </c>
      <c r="BH152" s="75"/>
      <c r="BN152" s="75"/>
      <c r="BO152" s="75"/>
      <c r="BP152" s="75"/>
      <c r="BQ152" s="75"/>
      <c r="BR152" s="75"/>
      <c r="BS152" s="75"/>
    </row>
    <row r="153" spans="3:72" ht="26.25" hidden="1" customHeight="1" thickBot="1" x14ac:dyDescent="0.3">
      <c r="K153" s="290" t="str">
        <f>$K$61</f>
        <v>Sí</v>
      </c>
      <c r="L153" s="590" t="str">
        <f>$L$61</f>
        <v>No</v>
      </c>
      <c r="M153" s="591" t="str">
        <f>$M$61</f>
        <v>No sabe</v>
      </c>
      <c r="Q153" s="137" t="s">
        <v>78</v>
      </c>
      <c r="S153" s="137" t="s">
        <v>78</v>
      </c>
      <c r="X153" s="706"/>
      <c r="Y153" s="706"/>
      <c r="Z153" s="706"/>
      <c r="AA153" s="706"/>
      <c r="AB153" s="706"/>
      <c r="AC153" s="706"/>
      <c r="AD153" s="706"/>
      <c r="AE153" s="477" t="str">
        <f>$AE$61</f>
        <v>Benefits</v>
      </c>
      <c r="AF153" s="477" t="str">
        <f>$AF$61</f>
        <v>Risks</v>
      </c>
      <c r="AG153" s="478" t="str">
        <f>$AG$61</f>
        <v>Benefits</v>
      </c>
      <c r="AH153" s="478" t="str">
        <f>$AH$61</f>
        <v>Risks</v>
      </c>
      <c r="AJ153" s="706"/>
      <c r="AK153" s="706"/>
      <c r="AL153" s="706"/>
      <c r="BF153" s="36"/>
      <c r="BH153" s="75"/>
      <c r="BM153"/>
      <c r="BN153"/>
      <c r="BO153"/>
      <c r="BP153"/>
    </row>
    <row r="154" spans="3:72" ht="20.100000000000001" hidden="1" customHeight="1" x14ac:dyDescent="0.25">
      <c r="C154" s="676" t="str">
        <f>W154</f>
        <v>1.       ¿Existe la probabilidad de que algunas de las acciones REDD+ identificadas en el Módulo 1:</v>
      </c>
      <c r="D154" s="677"/>
      <c r="E154" s="677"/>
      <c r="F154" s="677"/>
      <c r="G154" s="677"/>
      <c r="H154" s="677"/>
      <c r="I154" s="677"/>
      <c r="J154" s="678"/>
      <c r="K154" s="657"/>
      <c r="L154" s="657"/>
      <c r="M154" s="658"/>
      <c r="Q154" s="162"/>
      <c r="R154" s="400"/>
      <c r="S154" s="138" t="str">
        <f>LOOKUP(Q154,$AG$31:$AH$34)</f>
        <v/>
      </c>
      <c r="W154" s="383" t="s">
        <v>572</v>
      </c>
      <c r="X154" s="401" t="s">
        <v>20</v>
      </c>
      <c r="Y154" s="402">
        <v>1</v>
      </c>
      <c r="Z154" s="403" t="str">
        <f>S154</f>
        <v/>
      </c>
      <c r="AA154" s="404" t="s">
        <v>20</v>
      </c>
      <c r="AB154" s="404" t="s">
        <v>20</v>
      </c>
      <c r="AC154" s="404" t="s">
        <v>20</v>
      </c>
      <c r="AD154" s="404" t="s">
        <v>20</v>
      </c>
      <c r="AE154" s="405" t="str">
        <f>IF(Z154=TRUE,AA154,AC154)</f>
        <v/>
      </c>
      <c r="AF154" s="405" t="str">
        <f>IF(Z154=TRUE,AB154,AD154)</f>
        <v/>
      </c>
      <c r="AG154" s="406" t="str">
        <f t="array" ref="AG154">IFERROR((IF(ROWS(AG$154:AG154)&gt;COUNTA(AE:AE),"",INDEX(AE:AE,SMALL(IF(AE$154:AE$164&lt;&gt;"",ROW(AE$154:AE$164)),ROWS(AG$154:AG154))))),"")</f>
        <v/>
      </c>
      <c r="AH154" s="479" t="str">
        <f t="array" ref="AH154">IFERROR((IF(ROWS(AH$154:AH154)&gt;COUNTA(AF:AF),"",INDEX(AF:AF,SMALL(IF(AF$154:AF$164&lt;&gt;"",ROW(AF$154:AF$164)),ROWS(AH$154:AH154))))),"")</f>
        <v>La falta de intercambio de información oportuna y en el formato adecuado con las partes interesadas puede generar ineficacias, abuso de poder y conflictos. Favor proporcionar más detalles.</v>
      </c>
      <c r="AI154" s="408">
        <v>1</v>
      </c>
      <c r="AJ154" s="480" t="str">
        <f>W154</f>
        <v>1.       ¿Existe la probabilidad de que algunas de las acciones REDD+ identificadas en el Módulo 1:</v>
      </c>
      <c r="AK154" s="409" t="str">
        <f>IF(((COUNTIF(Z155:Z164,"DK"))&gt;0),AJ154,"")</f>
        <v/>
      </c>
      <c r="AL154" s="405" t="str">
        <f t="array" ref="AL154">IFERROR((IF(ROWS(AL$154:AL154)&gt;COUNTA(AK:AK),"",INDEX(AK:AK,SMALL(IF(AK$154:AK$164&lt;&gt;"",ROW(AK$154:AK$164)),ROWS(AL$154:AL154))))),"")</f>
        <v/>
      </c>
      <c r="AM154" s="410" t="s">
        <v>20</v>
      </c>
      <c r="BH154" s="75"/>
      <c r="BM154"/>
      <c r="BN154"/>
      <c r="BO154"/>
      <c r="BP154"/>
    </row>
    <row r="155" spans="3:72" s="76" customFormat="1" ht="45" hidden="1" customHeight="1" x14ac:dyDescent="0.25">
      <c r="C155" s="640" t="str">
        <f>W155</f>
        <v>1.1.    Generen y compartan información relevante y oportuna (información financiera, información sobre los procesos de toma de decisiones, procesos de licitación y adquisiciones, etc.) con partes interesadas en el idioma y el formato adecuados?</v>
      </c>
      <c r="D155" s="641"/>
      <c r="E155" s="641"/>
      <c r="F155" s="641"/>
      <c r="G155" s="641"/>
      <c r="H155" s="641"/>
      <c r="I155" s="641"/>
      <c r="J155" s="642"/>
      <c r="K155" s="172"/>
      <c r="L155" s="163"/>
      <c r="M155" s="163"/>
      <c r="Q155" s="138">
        <v>0</v>
      </c>
      <c r="R155" s="52"/>
      <c r="S155" s="138" t="str">
        <f>LOOKUP(Q155,$AG$31:$AH$34)</f>
        <v/>
      </c>
      <c r="T155" s="400"/>
      <c r="U155" s="400"/>
      <c r="V155" s="411"/>
      <c r="W155" s="412" t="s">
        <v>260</v>
      </c>
      <c r="X155" s="401" t="s">
        <v>86</v>
      </c>
      <c r="Y155" s="413">
        <v>2</v>
      </c>
      <c r="Z155" s="403" t="str">
        <f>S155</f>
        <v/>
      </c>
      <c r="AA155" s="254" t="s">
        <v>580</v>
      </c>
      <c r="AB155" s="254" t="s">
        <v>20</v>
      </c>
      <c r="AC155" s="254" t="s">
        <v>20</v>
      </c>
      <c r="AD155" s="254" t="s">
        <v>274</v>
      </c>
      <c r="AE155" s="405" t="str">
        <f t="shared" ref="AE155:AE164" si="44">IF(Z155=TRUE,AA155,AC155)</f>
        <v/>
      </c>
      <c r="AF155" s="405" t="str">
        <f t="shared" ref="AF155:AF164" si="45">IF(Z155=TRUE,AB155,AD155)</f>
        <v>La falta de intercambio de información oportuna y en el formato adecuado con las partes interesadas puede generar ineficacias, abuso de poder y conflictos. Favor proporcionar más detalles.</v>
      </c>
      <c r="AG155" s="481" t="str">
        <f t="array" ref="AG155">IFERROR((IF(ROWS(AG$154:AG155)&gt;COUNTA(AE:AE),"",INDEX(AE:AE,SMALL(IF(AE$154:AE$164&lt;&gt;"",ROW(AE$154:AE$164)),ROWS(AG$154:AG155))))),"")</f>
        <v/>
      </c>
      <c r="AH155" s="415" t="str">
        <f t="array" ref="AH155">IFERROR((IF(ROWS(AH$154:AH155)&gt;COUNTA(AF:AF),"",INDEX(AF:AF,SMALL(IF(AF$154:AF$164&lt;&gt;"",ROW(AF$154:AF$164)),ROWS(AH$154:AH155))))),"")</f>
        <v>Riesgo potencial de duplicidades y la perpetuación de estructuras de toma de decisiones no transparentes. Favor proporcionar más detalles.</v>
      </c>
      <c r="AI155" s="408">
        <v>2</v>
      </c>
      <c r="AJ155" s="480" t="str">
        <f t="shared" ref="AJ155:AJ164" si="46">W155</f>
        <v>1.1.    Generen y compartan información relevante y oportuna (información financiera, información sobre los procesos de toma de decisiones, procesos de licitación y adquisiciones, etc.) con partes interesadas en el idioma y el formato adecuados?</v>
      </c>
      <c r="AK155" s="405" t="str">
        <f>IF(Z155="DK",AJ155,"")</f>
        <v/>
      </c>
      <c r="AL155" s="405" t="str">
        <f t="array" ref="AL155">IFERROR((IF(ROWS(AL$154:AL155)&gt;COUNTA(AK:AK),"",INDEX(AK:AK,SMALL(IF(AK$154:AK$164&lt;&gt;"",ROW(AK$154:AK$164)),ROWS(AL$154:AL155))))),"")</f>
        <v/>
      </c>
      <c r="AM155" s="416" t="s">
        <v>20</v>
      </c>
      <c r="AN155" s="411"/>
      <c r="AO155" s="411"/>
      <c r="AP155" s="411"/>
      <c r="AQ155" s="411"/>
      <c r="AR155" s="52"/>
      <c r="AS155" s="411"/>
      <c r="AT155" s="411"/>
      <c r="AU155" s="52"/>
      <c r="AV155" s="411"/>
      <c r="AW155" s="411"/>
      <c r="AX155" s="411"/>
      <c r="AY155" s="411"/>
    </row>
    <row r="156" spans="3:72" s="76" customFormat="1" ht="30" hidden="1" customHeight="1" x14ac:dyDescent="0.25">
      <c r="C156" s="640" t="str">
        <f>W156</f>
        <v>1.2.    Creen estructuras de toma de decisiones sobre organización forestal nuevas o mejoradas, con roles y responsabilidades claros y claramente definidos?</v>
      </c>
      <c r="D156" s="641"/>
      <c r="E156" s="641"/>
      <c r="F156" s="641"/>
      <c r="G156" s="641"/>
      <c r="H156" s="641"/>
      <c r="I156" s="641"/>
      <c r="J156" s="642"/>
      <c r="K156" s="172"/>
      <c r="L156" s="163"/>
      <c r="M156" s="163"/>
      <c r="Q156" s="138">
        <v>0</v>
      </c>
      <c r="R156" s="52"/>
      <c r="S156" s="138" t="str">
        <f>LOOKUP(Q156,$AG$31:$AH$34)</f>
        <v/>
      </c>
      <c r="T156" s="400"/>
      <c r="U156" s="400"/>
      <c r="V156" s="411"/>
      <c r="W156" s="412" t="s">
        <v>261</v>
      </c>
      <c r="X156" s="401" t="s">
        <v>86</v>
      </c>
      <c r="Y156" s="402">
        <v>3</v>
      </c>
      <c r="Z156" s="403" t="str">
        <f t="shared" ref="Z156:Z164" si="47">S156</f>
        <v/>
      </c>
      <c r="AA156" s="254" t="s">
        <v>270</v>
      </c>
      <c r="AB156" s="254" t="s">
        <v>20</v>
      </c>
      <c r="AC156" s="254" t="s">
        <v>20</v>
      </c>
      <c r="AD156" s="254" t="s">
        <v>275</v>
      </c>
      <c r="AE156" s="405" t="str">
        <f t="shared" si="44"/>
        <v/>
      </c>
      <c r="AF156" s="405" t="str">
        <f t="shared" si="45"/>
        <v>Riesgo potencial de duplicidades y la perpetuación de estructuras de toma de decisiones no transparentes. Favor proporcionar más detalles.</v>
      </c>
      <c r="AG156" s="482" t="str">
        <f t="array" ref="AG156">IFERROR((IF(ROWS(AG$154:AG156)&gt;COUNTA(AE:AE),"",INDEX(AE:AE,SMALL(IF(AE$154:AE$164&lt;&gt;"",ROW(AE$154:AE$164)),ROWS(AG$154:AG156))))),"")</f>
        <v/>
      </c>
      <c r="AH156" s="483" t="str">
        <f t="array" ref="AH156">IFERROR((IF(ROWS(AH$154:AH156)&gt;COUNTA(AF:AF),"",INDEX(AF:AF,SMALL(IF(AF$154:AF$164&lt;&gt;"",ROW(AF$154:AF$164)),ROWS(AH$154:AH156))))),"")</f>
        <v>Posible falta de seguimiento de que las distintas acciones REDD+ están contribuyendo a los objetivos fijados, e imposibilidad de reorientar el proceso para corregir este aspecto. Favor proporcionar más detalles.</v>
      </c>
      <c r="AI156" s="408">
        <v>3</v>
      </c>
      <c r="AJ156" s="480" t="str">
        <f t="shared" si="46"/>
        <v>1.2.    Creen estructuras de toma de decisiones sobre organización forestal nuevas o mejoradas, con roles y responsabilidades claros y claramente definidos?</v>
      </c>
      <c r="AK156" s="405" t="str">
        <f t="shared" ref="AK156:AK164" si="48">IF(Z156="DK",AJ156,"")</f>
        <v/>
      </c>
      <c r="AL156" s="405" t="str">
        <f t="array" ref="AL156">IFERROR((IF(ROWS(AL$154:AL156)&gt;COUNTA(AK:AK),"",INDEX(AK:AK,SMALL(IF(AK$154:AK$164&lt;&gt;"",ROW(AK$154:AK$164)),ROWS(AL$154:AL156))))),"")</f>
        <v/>
      </c>
      <c r="AM156" s="416" t="s">
        <v>20</v>
      </c>
      <c r="AN156" s="411"/>
      <c r="AO156" s="411"/>
      <c r="AP156" s="411"/>
      <c r="AQ156" s="411"/>
      <c r="AR156" s="52"/>
      <c r="AS156" s="411"/>
      <c r="AT156" s="411"/>
      <c r="AU156" s="52"/>
      <c r="AV156" s="411"/>
      <c r="AW156" s="411"/>
      <c r="AX156" s="411"/>
      <c r="AY156" s="411"/>
    </row>
    <row r="157" spans="3:72" s="76" customFormat="1" ht="20.100000000000001" hidden="1" customHeight="1" x14ac:dyDescent="0.25">
      <c r="C157" s="640" t="str">
        <f t="shared" ref="C157:C164" si="49">W157</f>
        <v>1.3.    Se vigilen en base a un conjunto de objetivos claros, mensurables y acotados en el tiempo?</v>
      </c>
      <c r="D157" s="641"/>
      <c r="E157" s="641"/>
      <c r="F157" s="641"/>
      <c r="G157" s="641"/>
      <c r="H157" s="641"/>
      <c r="I157" s="641"/>
      <c r="J157" s="642"/>
      <c r="K157" s="172"/>
      <c r="L157" s="163"/>
      <c r="M157" s="163"/>
      <c r="Q157" s="138">
        <v>0</v>
      </c>
      <c r="R157" s="52"/>
      <c r="S157" s="138" t="str">
        <f t="shared" ref="S157:S164" si="50">LOOKUP(Q157,$AG$31:$AH$34)</f>
        <v/>
      </c>
      <c r="T157" s="400"/>
      <c r="U157" s="400"/>
      <c r="V157" s="411"/>
      <c r="W157" s="412" t="s">
        <v>262</v>
      </c>
      <c r="X157" s="401" t="s">
        <v>86</v>
      </c>
      <c r="Y157" s="402">
        <v>4</v>
      </c>
      <c r="Z157" s="403" t="str">
        <f t="shared" si="47"/>
        <v/>
      </c>
      <c r="AA157" s="254" t="s">
        <v>581</v>
      </c>
      <c r="AB157" s="254" t="s">
        <v>20</v>
      </c>
      <c r="AC157" s="254" t="s">
        <v>20</v>
      </c>
      <c r="AD157" s="254" t="s">
        <v>585</v>
      </c>
      <c r="AE157" s="405" t="str">
        <f t="shared" si="44"/>
        <v/>
      </c>
      <c r="AF157" s="405" t="str">
        <f t="shared" si="45"/>
        <v>Posible falta de seguimiento de que las distintas acciones REDD+ están contribuyendo a los objetivos fijados, e imposibilidad de reorientar el proceso para corregir este aspecto. Favor proporcionar más detalles.</v>
      </c>
      <c r="AG157" s="482" t="str">
        <f t="array" ref="AG157">IFERROR((IF(ROWS(AG$154:AG157)&gt;COUNTA(AE:AE),"",INDEX(AE:AE,SMALL(IF(AE$154:AE$164&lt;&gt;"",ROW(AE$154:AE$164)),ROWS(AG$154:AG157))))),"")</f>
        <v/>
      </c>
      <c r="AH157" s="483" t="str">
        <f t="array" ref="AH157">IFERROR((IF(ROWS(AH$154:AH157)&gt;COUNTA(AF:AF),"",INDEX(AF:AF,SMALL(IF(AF$154:AF$164&lt;&gt;"",ROW(AF$154:AF$164)),ROWS(AH$154:AH157))))),"")</f>
        <v>Posibles vacíos y abuso de poder debido a la falta de claridad en las normas que enmarcan las acciones REDD+. Favor proporcionar más detalles.</v>
      </c>
      <c r="AI157" s="408">
        <v>4</v>
      </c>
      <c r="AJ157" s="480" t="str">
        <f t="shared" si="46"/>
        <v>1.3.    Se vigilen en base a un conjunto de objetivos claros, mensurables y acotados en el tiempo?</v>
      </c>
      <c r="AK157" s="405" t="str">
        <f t="shared" si="48"/>
        <v/>
      </c>
      <c r="AL157" s="405" t="str">
        <f t="array" ref="AL157">IFERROR((IF(ROWS(AL$154:AL157)&gt;COUNTA(AK:AK),"",INDEX(AK:AK,SMALL(IF(AK$154:AK$164&lt;&gt;"",ROW(AK$154:AK$164)),ROWS(AL$154:AL157))))),"")</f>
        <v/>
      </c>
      <c r="AM157" s="416" t="s">
        <v>20</v>
      </c>
      <c r="AN157" s="411"/>
      <c r="AO157" s="411"/>
      <c r="AP157" s="411"/>
      <c r="AQ157" s="411"/>
      <c r="AR157" s="52"/>
      <c r="AS157" s="411"/>
      <c r="AT157" s="411"/>
      <c r="AU157" s="52"/>
      <c r="AV157" s="411"/>
      <c r="AW157" s="411"/>
      <c r="AX157" s="411"/>
      <c r="AY157" s="411"/>
    </row>
    <row r="158" spans="3:72" s="76" customFormat="1" ht="30" hidden="1" customHeight="1" x14ac:dyDescent="0.25">
      <c r="C158" s="640" t="str">
        <f t="shared" si="49"/>
        <v>1.4.    Se vean enmarcadas o codificadas por sistemas legales o normativos dotados de los medios necesarios para poder ser aplicados?</v>
      </c>
      <c r="D158" s="641"/>
      <c r="E158" s="641"/>
      <c r="F158" s="641"/>
      <c r="G158" s="641"/>
      <c r="H158" s="641"/>
      <c r="I158" s="641"/>
      <c r="J158" s="642"/>
      <c r="K158" s="172"/>
      <c r="L158" s="163"/>
      <c r="M158" s="163"/>
      <c r="Q158" s="138">
        <v>0</v>
      </c>
      <c r="R158" s="52"/>
      <c r="S158" s="138" t="str">
        <f t="shared" si="50"/>
        <v/>
      </c>
      <c r="T158" s="400"/>
      <c r="U158" s="400"/>
      <c r="V158" s="411"/>
      <c r="W158" s="412" t="s">
        <v>263</v>
      </c>
      <c r="X158" s="401" t="s">
        <v>86</v>
      </c>
      <c r="Y158" s="413">
        <v>5</v>
      </c>
      <c r="Z158" s="403" t="str">
        <f t="shared" si="47"/>
        <v/>
      </c>
      <c r="AA158" s="254" t="s">
        <v>271</v>
      </c>
      <c r="AB158" s="254" t="s">
        <v>20</v>
      </c>
      <c r="AC158" s="254" t="s">
        <v>20</v>
      </c>
      <c r="AD158" s="254" t="s">
        <v>586</v>
      </c>
      <c r="AE158" s="405" t="str">
        <f t="shared" si="44"/>
        <v/>
      </c>
      <c r="AF158" s="405" t="str">
        <f t="shared" si="45"/>
        <v>Posibles vacíos y abuso de poder debido a la falta de claridad en las normas que enmarcan las acciones REDD+. Favor proporcionar más detalles.</v>
      </c>
      <c r="AG158" s="482" t="str">
        <f t="array" ref="AG158">IFERROR((IF(ROWS(AG$154:AG158)&gt;COUNTA(AE:AE),"",INDEX(AE:AE,SMALL(IF(AE$154:AE$164&lt;&gt;"",ROW(AE$154:AE$164)),ROWS(AG$154:AG158))))),"")</f>
        <v/>
      </c>
      <c r="AH158" s="483" t="str">
        <f t="array" ref="AH158">IFERROR((IF(ROWS(AH$154:AH158)&gt;COUNTA(AF:AF),"",INDEX(AF:AF,SMALL(IF(AF$154:AF$164&lt;&gt;"",ROW(AF$154:AF$164)),ROWS(AH$154:AH158))))),"")</f>
        <v>Posibles abusos de poder para ganancia personal por falta de sanciones adecuadas. Favor proporcionar más detalles.</v>
      </c>
      <c r="AI158" s="408">
        <v>5</v>
      </c>
      <c r="AJ158" s="480" t="str">
        <f t="shared" si="46"/>
        <v>1.4.    Se vean enmarcadas o codificadas por sistemas legales o normativos dotados de los medios necesarios para poder ser aplicados?</v>
      </c>
      <c r="AK158" s="405" t="str">
        <f t="shared" si="48"/>
        <v/>
      </c>
      <c r="AL158" s="405" t="str">
        <f t="array" ref="AL158">IFERROR((IF(ROWS(AL$154:AL158)&gt;COUNTA(AK:AK),"",INDEX(AK:AK,SMALL(IF(AK$154:AK$164&lt;&gt;"",ROW(AK$154:AK$164)),ROWS(AL$154:AL158))))),"")</f>
        <v/>
      </c>
      <c r="AM158" s="416" t="s">
        <v>20</v>
      </c>
      <c r="AN158" s="411"/>
      <c r="AO158" s="411"/>
      <c r="AP158" s="411"/>
      <c r="AQ158" s="411"/>
      <c r="AR158" s="52"/>
      <c r="AS158" s="411"/>
      <c r="AT158" s="411"/>
      <c r="AU158" s="52"/>
      <c r="AV158" s="411"/>
      <c r="AW158" s="411"/>
      <c r="AX158" s="411"/>
      <c r="AY158" s="411"/>
    </row>
    <row r="159" spans="3:72" s="76" customFormat="1" ht="20.100000000000001" hidden="1" customHeight="1" x14ac:dyDescent="0.25">
      <c r="C159" s="640" t="str">
        <f t="shared" si="49"/>
        <v>1.5.    Crear y aplicar sanciones adecuadas?</v>
      </c>
      <c r="D159" s="641"/>
      <c r="E159" s="641"/>
      <c r="F159" s="641"/>
      <c r="G159" s="641"/>
      <c r="H159" s="641"/>
      <c r="I159" s="641"/>
      <c r="J159" s="642"/>
      <c r="K159" s="172"/>
      <c r="L159" s="163"/>
      <c r="M159" s="163"/>
      <c r="Q159" s="138">
        <v>0</v>
      </c>
      <c r="R159" s="52"/>
      <c r="S159" s="138" t="str">
        <f t="shared" si="50"/>
        <v/>
      </c>
      <c r="T159" s="400"/>
      <c r="U159" s="400"/>
      <c r="V159" s="411"/>
      <c r="W159" s="412" t="s">
        <v>264</v>
      </c>
      <c r="X159" s="401" t="s">
        <v>86</v>
      </c>
      <c r="Y159" s="402">
        <v>6</v>
      </c>
      <c r="Z159" s="403" t="str">
        <f t="shared" si="47"/>
        <v/>
      </c>
      <c r="AA159" s="254" t="s">
        <v>272</v>
      </c>
      <c r="AB159" s="254" t="s">
        <v>20</v>
      </c>
      <c r="AC159" s="254" t="s">
        <v>20</v>
      </c>
      <c r="AD159" s="254" t="s">
        <v>276</v>
      </c>
      <c r="AE159" s="405" t="str">
        <f t="shared" si="44"/>
        <v/>
      </c>
      <c r="AF159" s="405" t="str">
        <f t="shared" si="45"/>
        <v>Posibles abusos de poder para ganancia personal por falta de sanciones adecuadas. Favor proporcionar más detalles.</v>
      </c>
      <c r="AG159" s="482" t="str">
        <f t="array" ref="AG159">IFERROR((IF(ROWS(AG$154:AG159)&gt;COUNTA(AE:AE),"",INDEX(AE:AE,SMALL(IF(AE$154:AE$164&lt;&gt;"",ROW(AE$154:AE$164)),ROWS(AG$154:AG159))))),"")</f>
        <v/>
      </c>
      <c r="AH159" s="483" t="str">
        <f t="array" ref="AH159">IFERROR((IF(ROWS(AH$154:AH159)&gt;COUNTA(AF:AF),"",INDEX(AF:AF,SMALL(IF(AF$154:AF$164&lt;&gt;"",ROW(AF$154:AF$164)),ROWS(AH$154:AH159))))),"")</f>
        <v>Posibilidad de abuso de poder, reparto inequitativo de beneficios, y desconfianza a nivel local y de financiación. Favor proporcionar más detalles.</v>
      </c>
      <c r="AI159" s="408">
        <v>6</v>
      </c>
      <c r="AJ159" s="480" t="str">
        <f t="shared" si="46"/>
        <v>1.5.    Crear y aplicar sanciones adecuadas?</v>
      </c>
      <c r="AK159" s="405" t="str">
        <f t="shared" si="48"/>
        <v/>
      </c>
      <c r="AL159" s="405" t="str">
        <f t="array" ref="AL159">IFERROR((IF(ROWS(AL$154:AL159)&gt;COUNTA(AK:AK),"",INDEX(AK:AK,SMALL(IF(AK$154:AK$164&lt;&gt;"",ROW(AK$154:AK$164)),ROWS(AL$154:AL159))))),"")</f>
        <v/>
      </c>
      <c r="AM159" s="416" t="s">
        <v>20</v>
      </c>
      <c r="AN159" s="411"/>
      <c r="AO159" s="411"/>
      <c r="AP159" s="411"/>
      <c r="AQ159" s="411"/>
      <c r="AR159" s="52"/>
      <c r="AS159" s="411"/>
      <c r="AT159" s="411"/>
      <c r="AU159" s="52"/>
      <c r="AV159" s="411"/>
      <c r="AW159" s="411"/>
      <c r="AX159" s="411"/>
      <c r="AY159" s="411"/>
    </row>
    <row r="160" spans="3:72" s="76" customFormat="1" ht="30" hidden="1" customHeight="1" thickBot="1" x14ac:dyDescent="0.3">
      <c r="C160" s="640" t="str">
        <f t="shared" si="49"/>
        <v>1.6.    Estén salvaguardadas frente a los riesgos de corrupción mediante medidas adicionales específicas de detección, prevención y sanción?</v>
      </c>
      <c r="D160" s="641"/>
      <c r="E160" s="641"/>
      <c r="F160" s="641"/>
      <c r="G160" s="641"/>
      <c r="H160" s="641"/>
      <c r="I160" s="641"/>
      <c r="J160" s="642"/>
      <c r="K160" s="172"/>
      <c r="L160" s="163"/>
      <c r="M160" s="163"/>
      <c r="Q160" s="138">
        <v>0</v>
      </c>
      <c r="R160" s="52"/>
      <c r="S160" s="138" t="str">
        <f t="shared" si="50"/>
        <v/>
      </c>
      <c r="T160" s="400"/>
      <c r="U160" s="400"/>
      <c r="V160" s="411"/>
      <c r="W160" s="412" t="s">
        <v>265</v>
      </c>
      <c r="X160" s="401" t="s">
        <v>86</v>
      </c>
      <c r="Y160" s="402">
        <v>7</v>
      </c>
      <c r="Z160" s="403" t="str">
        <f t="shared" si="47"/>
        <v/>
      </c>
      <c r="AA160" s="254" t="s">
        <v>273</v>
      </c>
      <c r="AB160" s="254" t="s">
        <v>20</v>
      </c>
      <c r="AC160" s="254" t="s">
        <v>20</v>
      </c>
      <c r="AD160" s="254" t="s">
        <v>277</v>
      </c>
      <c r="AE160" s="405" t="str">
        <f t="shared" si="44"/>
        <v/>
      </c>
      <c r="AF160" s="405" t="str">
        <f t="shared" si="45"/>
        <v>Posibilidad de abuso de poder, reparto inequitativo de beneficios, y desconfianza a nivel local y de financiación. Favor proporcionar más detalles.</v>
      </c>
      <c r="AG160" s="484" t="str">
        <f t="array" ref="AG160">IFERROR((IF(ROWS(AG$154:AG160)&gt;COUNTA(AE:AE),"",INDEX(AE:AE,SMALL(IF(AE$154:AE$164&lt;&gt;"",ROW(AE$154:AE$164)),ROWS(AG$154:AG160))))),"")</f>
        <v/>
      </c>
      <c r="AH160" s="483" t="str">
        <f t="array" ref="AH160">IFERROR((IF(ROWS(AH$154:AH160)&gt;COUNTA(AF:AF),"",INDEX(AF:AF,SMALL(IF(AF$154:AF$164&lt;&gt;"",ROW(AF$154:AF$164)),ROWS(AH$154:AH160))))),"")</f>
        <v>Posibilidad de crear expectativas que luego no puedan cumplirse por falta de capacidad, generando desconfianza. Favor proporcionar más detalles.</v>
      </c>
      <c r="AI160" s="408">
        <v>7</v>
      </c>
      <c r="AJ160" s="480" t="str">
        <f t="shared" si="46"/>
        <v>1.6.    Estén salvaguardadas frente a los riesgos de corrupción mediante medidas adicionales específicas de detección, prevención y sanción?</v>
      </c>
      <c r="AK160" s="405" t="str">
        <f t="shared" si="48"/>
        <v/>
      </c>
      <c r="AL160" s="405" t="str">
        <f t="array" ref="AL160">IFERROR((IF(ROWS(AL$154:AL160)&gt;COUNTA(AK:AK),"",INDEX(AK:AK,SMALL(IF(AK$154:AK$164&lt;&gt;"",ROW(AK$154:AK$164)),ROWS(AL$154:AL160))))),"")</f>
        <v/>
      </c>
      <c r="AM160" s="416" t="s">
        <v>20</v>
      </c>
      <c r="AN160" s="411"/>
      <c r="AO160" s="411"/>
      <c r="AP160" s="411"/>
      <c r="AQ160" s="411"/>
      <c r="AR160" s="52"/>
      <c r="AS160" s="411"/>
      <c r="AT160" s="411"/>
      <c r="AU160" s="52"/>
      <c r="AV160" s="411"/>
      <c r="AW160" s="411"/>
      <c r="AX160" s="411"/>
      <c r="AY160" s="411"/>
    </row>
    <row r="161" spans="3:68" s="76" customFormat="1" ht="30" hidden="1" customHeight="1" x14ac:dyDescent="0.25">
      <c r="C161" s="640" t="str">
        <f t="shared" si="49"/>
        <v>1.7.    Tengan las capacidades adecuadas (individuales, institucionales, colaborativas, y financieras) para ser implementadas de manera efectiva?</v>
      </c>
      <c r="D161" s="641"/>
      <c r="E161" s="641"/>
      <c r="F161" s="641"/>
      <c r="G161" s="641"/>
      <c r="H161" s="641"/>
      <c r="I161" s="641"/>
      <c r="J161" s="642"/>
      <c r="K161" s="172"/>
      <c r="L161" s="163"/>
      <c r="M161" s="163"/>
      <c r="Q161" s="138">
        <v>0</v>
      </c>
      <c r="R161" s="52"/>
      <c r="S161" s="138" t="str">
        <f t="shared" si="50"/>
        <v/>
      </c>
      <c r="T161" s="400"/>
      <c r="U161" s="400"/>
      <c r="V161" s="411"/>
      <c r="W161" s="412" t="s">
        <v>266</v>
      </c>
      <c r="X161" s="401" t="s">
        <v>86</v>
      </c>
      <c r="Y161" s="413">
        <v>8</v>
      </c>
      <c r="Z161" s="403" t="str">
        <f t="shared" si="47"/>
        <v/>
      </c>
      <c r="AA161" s="254" t="s">
        <v>582</v>
      </c>
      <c r="AB161" s="254" t="s">
        <v>20</v>
      </c>
      <c r="AC161" s="254" t="s">
        <v>20</v>
      </c>
      <c r="AD161" s="254" t="s">
        <v>278</v>
      </c>
      <c r="AE161" s="405" t="str">
        <f t="shared" si="44"/>
        <v/>
      </c>
      <c r="AF161" s="485" t="str">
        <f t="shared" si="45"/>
        <v>Posibilidad de crear expectativas que luego no puedan cumplirse por falta de capacidad, generando desconfianza. Favor proporcionar más detalles.</v>
      </c>
      <c r="AG161" s="486" t="s">
        <v>20</v>
      </c>
      <c r="AH161" s="487" t="str">
        <f t="array" ref="AH161">IFERROR((IF(ROWS(AH$154:AH161)&gt;COUNTA(AF:AF),"",INDEX(AF:AF,SMALL(IF(AF$154:AF$164&lt;&gt;"",ROW(AF$154:AF$164)),ROWS(AH$154:AH161))))),"")</f>
        <v/>
      </c>
      <c r="AI161" s="408">
        <v>8</v>
      </c>
      <c r="AJ161" s="480" t="str">
        <f t="shared" si="46"/>
        <v>1.7.    Tengan las capacidades adecuadas (individuales, institucionales, colaborativas, y financieras) para ser implementadas de manera efectiva?</v>
      </c>
      <c r="AK161" s="405" t="str">
        <f t="shared" si="48"/>
        <v/>
      </c>
      <c r="AL161" s="405" t="str">
        <f t="array" ref="AL161">IFERROR((IF(ROWS(AL$154:AL161)&gt;COUNTA(AK:AK),"",INDEX(AK:AK,SMALL(IF(AK$154:AK$164&lt;&gt;"",ROW(AK$154:AK$164)),ROWS(AL$154:AL161))))),"")</f>
        <v/>
      </c>
      <c r="AM161" s="416" t="s">
        <v>20</v>
      </c>
      <c r="AN161" s="411"/>
      <c r="AO161" s="411"/>
      <c r="AP161" s="411"/>
      <c r="AQ161" s="411"/>
      <c r="AR161" s="52"/>
      <c r="AS161" s="411"/>
      <c r="AT161" s="411"/>
      <c r="AU161" s="52"/>
      <c r="AV161" s="411"/>
      <c r="AW161" s="411"/>
      <c r="AX161" s="411"/>
      <c r="AY161" s="411"/>
    </row>
    <row r="162" spans="3:68" s="76" customFormat="1" ht="20.100000000000001" hidden="1" customHeight="1" x14ac:dyDescent="0.25">
      <c r="C162" s="640" t="str">
        <f t="shared" si="49"/>
        <v>1.8.    Tengan impactos adversos inequitativos sobre igualdad de género y/o la situación de las mujeres y las niñas?</v>
      </c>
      <c r="D162" s="641"/>
      <c r="E162" s="641"/>
      <c r="F162" s="641"/>
      <c r="G162" s="641"/>
      <c r="H162" s="641"/>
      <c r="I162" s="641"/>
      <c r="J162" s="642"/>
      <c r="K162" s="172"/>
      <c r="L162" s="163"/>
      <c r="M162" s="163"/>
      <c r="Q162" s="138">
        <v>0</v>
      </c>
      <c r="R162" s="400"/>
      <c r="S162" s="138" t="str">
        <f t="shared" si="50"/>
        <v/>
      </c>
      <c r="T162" s="400"/>
      <c r="U162" s="400"/>
      <c r="V162" s="411"/>
      <c r="W162" s="412" t="s">
        <v>267</v>
      </c>
      <c r="X162" s="401" t="s">
        <v>1</v>
      </c>
      <c r="Y162" s="402">
        <v>9</v>
      </c>
      <c r="Z162" s="403" t="str">
        <f t="shared" si="47"/>
        <v/>
      </c>
      <c r="AA162" s="228" t="s">
        <v>20</v>
      </c>
      <c r="AB162" s="228" t="s">
        <v>279</v>
      </c>
      <c r="AC162" s="228" t="s">
        <v>20</v>
      </c>
      <c r="AD162" s="228" t="s">
        <v>20</v>
      </c>
      <c r="AE162" s="405" t="str">
        <f t="shared" si="44"/>
        <v/>
      </c>
      <c r="AF162" s="485" t="str">
        <f t="shared" si="45"/>
        <v/>
      </c>
      <c r="AG162" s="486" t="s">
        <v>20</v>
      </c>
      <c r="AH162" s="488" t="str">
        <f t="array" ref="AH162">IFERROR((IF(ROWS(AH$154:AH162)&gt;COUNTA(AF:AF),"",INDEX(AF:AF,SMALL(IF(AF$154:AF$164&lt;&gt;"",ROW(AF$154:AF$164)),ROWS(AH$154:AH162))))),"")</f>
        <v/>
      </c>
      <c r="AI162" s="408">
        <v>9</v>
      </c>
      <c r="AJ162" s="480" t="str">
        <f t="shared" si="46"/>
        <v>1.8.    Tengan impactos adversos inequitativos sobre igualdad de género y/o la situación de las mujeres y las niñas?</v>
      </c>
      <c r="AK162" s="405" t="str">
        <f t="shared" si="48"/>
        <v/>
      </c>
      <c r="AL162" s="405" t="str">
        <f t="array" ref="AL162">IFERROR((IF(ROWS(AL$154:AL162)&gt;COUNTA(AK:AK),"",INDEX(AK:AK,SMALL(IF(AK$154:AK$164&lt;&gt;"",ROW(AK$154:AK$164)),ROWS(AL$154:AL162))))),"")</f>
        <v/>
      </c>
      <c r="AM162" s="416" t="s">
        <v>20</v>
      </c>
      <c r="AN162" s="411"/>
      <c r="AO162" s="411"/>
      <c r="AP162" s="411"/>
      <c r="AQ162" s="411"/>
      <c r="AR162" s="52"/>
      <c r="AS162" s="411"/>
      <c r="AT162" s="411"/>
      <c r="AU162" s="52"/>
      <c r="AV162" s="411"/>
      <c r="AW162" s="411"/>
      <c r="AX162" s="411"/>
      <c r="AY162" s="411"/>
    </row>
    <row r="163" spans="3:68" s="76" customFormat="1" ht="30" hidden="1" customHeight="1" thickBot="1" x14ac:dyDescent="0.3">
      <c r="C163" s="640" t="str">
        <f t="shared" ref="C163" si="51">W163</f>
        <v>1.9.    Discriminen a las mujeres u otros grupos por razones de género, especialmente en relación a la participación en el diseño e implementación, o en el acceso a oportunidades y beneficios?</v>
      </c>
      <c r="D163" s="641"/>
      <c r="E163" s="641"/>
      <c r="F163" s="641"/>
      <c r="G163" s="641"/>
      <c r="H163" s="641"/>
      <c r="I163" s="641"/>
      <c r="J163" s="642"/>
      <c r="K163" s="253"/>
      <c r="L163" s="252"/>
      <c r="M163" s="252"/>
      <c r="Q163" s="138">
        <v>0</v>
      </c>
      <c r="R163" s="400"/>
      <c r="S163" s="138" t="str">
        <f t="shared" si="50"/>
        <v/>
      </c>
      <c r="T163" s="400"/>
      <c r="U163" s="400"/>
      <c r="V163" s="411"/>
      <c r="W163" s="412" t="s">
        <v>268</v>
      </c>
      <c r="X163" s="401" t="s">
        <v>1</v>
      </c>
      <c r="Y163" s="402">
        <v>10</v>
      </c>
      <c r="Z163" s="403" t="str">
        <f t="shared" si="47"/>
        <v/>
      </c>
      <c r="AA163" s="228" t="s">
        <v>20</v>
      </c>
      <c r="AB163" s="228" t="s">
        <v>583</v>
      </c>
      <c r="AC163" s="228" t="s">
        <v>20</v>
      </c>
      <c r="AD163" s="228" t="s">
        <v>20</v>
      </c>
      <c r="AE163" s="405" t="str">
        <f t="shared" si="44"/>
        <v/>
      </c>
      <c r="AF163" s="405" t="str">
        <f t="shared" si="45"/>
        <v/>
      </c>
      <c r="AG163" s="486" t="s">
        <v>20</v>
      </c>
      <c r="AH163" s="489" t="str">
        <f t="array" ref="AH163">IFERROR((IF(ROWS(AH$154:AH163)&gt;COUNTA(AF:AF),"",INDEX(AF:AF,SMALL(IF(AF$154:AF$164&lt;&gt;"",ROW(AF$154:AF$164)),ROWS(AH$154:AH163))))),"")</f>
        <v/>
      </c>
      <c r="AI163" s="408">
        <v>10</v>
      </c>
      <c r="AJ163" s="480" t="str">
        <f t="shared" si="46"/>
        <v>1.9.    Discriminen a las mujeres u otros grupos por razones de género, especialmente en relación a la participación en el diseño e implementación, o en el acceso a oportunidades y beneficios?</v>
      </c>
      <c r="AK163" s="405" t="str">
        <f t="shared" si="48"/>
        <v/>
      </c>
      <c r="AL163" s="405" t="str">
        <f t="array" ref="AL163">IFERROR((IF(ROWS(AL$154:AL163)&gt;COUNTA(AK:AK),"",INDEX(AK:AK,SMALL(IF(AK$154:AK$164&lt;&gt;"",ROW(AK$154:AK$164)),ROWS(AL$154:AL163))))),"")</f>
        <v/>
      </c>
      <c r="AM163" s="416" t="s">
        <v>20</v>
      </c>
      <c r="AN163" s="411"/>
      <c r="AO163" s="411"/>
      <c r="AP163" s="411"/>
      <c r="AQ163" s="411"/>
      <c r="AR163" s="52"/>
      <c r="AS163" s="411"/>
      <c r="AT163" s="411"/>
      <c r="AU163" s="52"/>
      <c r="AV163" s="411"/>
      <c r="AW163" s="411"/>
      <c r="AX163" s="411"/>
      <c r="AY163" s="411"/>
    </row>
    <row r="164" spans="3:68" s="76" customFormat="1" ht="45" hidden="1" customHeight="1" thickBot="1" x14ac:dyDescent="0.3">
      <c r="C164" s="628" t="str">
        <f t="shared" si="49"/>
        <v>1.10.     Tengan impactos que puedan afectar adversamente la capacidad de las mujeres y hombres de utilizar, desarrollar, y proteger los recursos naturales, teniendo en cuenta los diferentes roles y posiciones de las mujeres y hombres para acceder a bienes y servicios ambientales?</v>
      </c>
      <c r="D164" s="629"/>
      <c r="E164" s="629"/>
      <c r="F164" s="629"/>
      <c r="G164" s="629"/>
      <c r="H164" s="629"/>
      <c r="I164" s="629"/>
      <c r="J164" s="630"/>
      <c r="K164" s="173"/>
      <c r="L164" s="164"/>
      <c r="M164" s="164"/>
      <c r="Q164" s="138">
        <v>0</v>
      </c>
      <c r="R164" s="400"/>
      <c r="S164" s="138" t="str">
        <f t="shared" si="50"/>
        <v/>
      </c>
      <c r="T164" s="400"/>
      <c r="U164" s="400"/>
      <c r="V164" s="411"/>
      <c r="W164" s="412" t="s">
        <v>269</v>
      </c>
      <c r="X164" s="401" t="s">
        <v>1</v>
      </c>
      <c r="Y164" s="413">
        <v>11</v>
      </c>
      <c r="Z164" s="403" t="str">
        <f t="shared" si="47"/>
        <v/>
      </c>
      <c r="AA164" s="228" t="s">
        <v>20</v>
      </c>
      <c r="AB164" s="228" t="s">
        <v>584</v>
      </c>
      <c r="AC164" s="228" t="s">
        <v>20</v>
      </c>
      <c r="AD164" s="228" t="s">
        <v>20</v>
      </c>
      <c r="AE164" s="405" t="str">
        <f t="shared" si="44"/>
        <v/>
      </c>
      <c r="AF164" s="405" t="str">
        <f t="shared" si="45"/>
        <v/>
      </c>
      <c r="AG164" s="419" t="s">
        <v>20</v>
      </c>
      <c r="AH164" s="490" t="s">
        <v>20</v>
      </c>
      <c r="AI164" s="462" t="s">
        <v>20</v>
      </c>
      <c r="AJ164" s="480" t="str">
        <f t="shared" si="46"/>
        <v>1.10.     Tengan impactos que puedan afectar adversamente la capacidad de las mujeres y hombres de utilizar, desarrollar, y proteger los recursos naturales, teniendo en cuenta los diferentes roles y posiciones de las mujeres y hombres para acceder a bienes y servicios ambientales?</v>
      </c>
      <c r="AK164" s="405" t="str">
        <f t="shared" si="48"/>
        <v/>
      </c>
      <c r="AL164" s="405" t="str">
        <f t="array" ref="AL164">IFERROR((IF(ROWS(AL$154:AL164)&gt;COUNTA(AK:AK),"",INDEX(AK:AK,SMALL(IF(AK$154:AK$164&lt;&gt;"",ROW(AK$154:AK$164)),ROWS(AL$154:AL164))))),"")</f>
        <v/>
      </c>
      <c r="AM164" s="416" t="s">
        <v>20</v>
      </c>
      <c r="AN164" s="411"/>
      <c r="AO164" s="411"/>
      <c r="AP164" s="411"/>
      <c r="AQ164" s="411"/>
      <c r="AR164" s="52"/>
      <c r="AS164" s="411"/>
      <c r="AT164" s="411"/>
      <c r="AU164" s="52"/>
      <c r="AV164" s="411"/>
      <c r="AW164" s="411"/>
      <c r="AX164" s="411"/>
      <c r="AY164" s="411"/>
    </row>
    <row r="165" spans="3:68" s="76" customFormat="1" ht="0.95" hidden="1" customHeight="1" x14ac:dyDescent="0.25">
      <c r="C165" s="266"/>
      <c r="D165" s="266"/>
      <c r="E165" s="266"/>
      <c r="F165" s="266"/>
      <c r="G165" s="266"/>
      <c r="H165" s="266"/>
      <c r="I165" s="266"/>
      <c r="J165" s="266"/>
      <c r="K165" s="267"/>
      <c r="L165" s="267"/>
      <c r="M165" s="267"/>
      <c r="N165" s="267"/>
      <c r="P165" s="268"/>
      <c r="Q165" s="411"/>
      <c r="R165" s="400"/>
      <c r="S165" s="268"/>
      <c r="T165" s="400"/>
      <c r="U165" s="400"/>
      <c r="V165" s="411"/>
      <c r="W165" s="421"/>
      <c r="X165" s="422"/>
      <c r="Y165" s="423"/>
      <c r="Z165" s="424"/>
      <c r="AA165" s="269"/>
      <c r="AB165" s="270"/>
      <c r="AC165" s="269"/>
      <c r="AD165" s="425"/>
      <c r="AE165" s="425"/>
      <c r="AF165" s="419"/>
      <c r="AG165" s="419"/>
      <c r="AH165" s="419"/>
      <c r="AI165" s="462"/>
      <c r="AJ165" s="491"/>
      <c r="AK165" s="425"/>
      <c r="AL165" s="425"/>
      <c r="AM165" s="416"/>
      <c r="AN165" s="411"/>
      <c r="AO165" s="411"/>
      <c r="AP165" s="411"/>
      <c r="AQ165" s="411"/>
      <c r="AR165" s="52"/>
      <c r="AS165" s="411"/>
      <c r="AT165" s="411"/>
      <c r="AU165" s="52"/>
      <c r="AV165" s="411"/>
      <c r="AW165" s="411"/>
      <c r="AX165" s="411"/>
      <c r="AY165" s="411"/>
    </row>
    <row r="166" spans="3:68" s="76" customFormat="1" ht="0.95" hidden="1" customHeight="1" x14ac:dyDescent="0.25">
      <c r="C166" s="266"/>
      <c r="D166" s="266"/>
      <c r="E166" s="266"/>
      <c r="F166" s="266"/>
      <c r="G166" s="266"/>
      <c r="H166" s="266"/>
      <c r="I166" s="266"/>
      <c r="J166" s="266"/>
      <c r="K166" s="267"/>
      <c r="L166" s="267"/>
      <c r="M166" s="267"/>
      <c r="N166" s="267"/>
      <c r="P166" s="268"/>
      <c r="Q166" s="411"/>
      <c r="R166" s="400"/>
      <c r="S166" s="268"/>
      <c r="T166" s="400"/>
      <c r="U166" s="400"/>
      <c r="V166" s="411"/>
      <c r="W166" s="421"/>
      <c r="X166" s="422"/>
      <c r="Y166" s="423"/>
      <c r="Z166" s="424"/>
      <c r="AA166" s="269"/>
      <c r="AB166" s="270"/>
      <c r="AC166" s="269"/>
      <c r="AD166" s="425"/>
      <c r="AE166" s="425"/>
      <c r="AF166" s="419"/>
      <c r="AG166" s="419"/>
      <c r="AH166" s="419"/>
      <c r="AI166" s="462"/>
      <c r="AJ166" s="491"/>
      <c r="AK166" s="425"/>
      <c r="AL166" s="425"/>
      <c r="AM166" s="416"/>
      <c r="AN166" s="411"/>
      <c r="AO166" s="411"/>
      <c r="AP166" s="411"/>
      <c r="AQ166" s="411"/>
      <c r="AR166" s="52"/>
      <c r="AS166" s="411"/>
      <c r="AT166" s="411"/>
      <c r="AU166" s="52"/>
      <c r="AV166" s="411"/>
      <c r="AW166" s="411"/>
      <c r="AX166" s="411"/>
      <c r="AY166" s="411"/>
    </row>
    <row r="167" spans="3:68" ht="66" hidden="1" customHeight="1" x14ac:dyDescent="0.25">
      <c r="S167" s="52"/>
      <c r="X167" s="388"/>
      <c r="Y167" s="427"/>
      <c r="Z167" s="427"/>
      <c r="AA167" s="128">
        <f>$V$22</f>
        <v>0</v>
      </c>
      <c r="AB167" s="121"/>
      <c r="AC167" s="427"/>
      <c r="AD167" s="410" t="s">
        <v>20</v>
      </c>
      <c r="BN167"/>
      <c r="BO167"/>
      <c r="BP167"/>
    </row>
    <row r="168" spans="3:68" hidden="1" x14ac:dyDescent="0.25">
      <c r="C168" s="644"/>
      <c r="D168" s="644"/>
      <c r="E168" s="644"/>
      <c r="F168" s="644"/>
      <c r="G168" s="644"/>
      <c r="H168" s="644"/>
      <c r="I168" s="644"/>
      <c r="J168" s="644"/>
      <c r="P168" s="34"/>
      <c r="R168" s="428"/>
      <c r="S168" s="428"/>
      <c r="T168" s="428"/>
      <c r="U168" s="428"/>
      <c r="W168" s="473" t="str">
        <f>$W$76</f>
        <v>Pulsar en el icono "-" a la izquierda para minimizar el texto.</v>
      </c>
      <c r="X168" s="388"/>
      <c r="Y168" s="427"/>
      <c r="Z168" s="427"/>
      <c r="AA168" s="128"/>
      <c r="AB168" s="121"/>
      <c r="AC168" s="427"/>
      <c r="AD168" s="410"/>
      <c r="BN168"/>
      <c r="BO168"/>
      <c r="BP168"/>
    </row>
    <row r="169" spans="3:68" ht="15" hidden="1" customHeight="1" x14ac:dyDescent="0.25">
      <c r="C169" s="633"/>
      <c r="D169" s="633"/>
      <c r="E169" s="633"/>
      <c r="F169" s="633"/>
      <c r="G169" s="633"/>
      <c r="H169" s="633"/>
      <c r="I169" s="633"/>
      <c r="J169" s="633"/>
      <c r="P169" s="34"/>
      <c r="R169" s="428"/>
      <c r="S169" s="428"/>
      <c r="T169" s="428"/>
      <c r="U169" s="428"/>
      <c r="W169" s="474" t="str">
        <f>$W$77</f>
        <v>Pulsar en el icono "+" a la izquierda para ampliar el texto y repasar las preguntas guía.</v>
      </c>
      <c r="X169" s="429"/>
      <c r="Y169" s="429"/>
      <c r="Z169" s="429"/>
      <c r="AA169" s="429"/>
      <c r="AB169" s="429"/>
      <c r="AC169" s="429"/>
      <c r="AD169" s="429"/>
    </row>
    <row r="170" spans="3:68" hidden="1" x14ac:dyDescent="0.25">
      <c r="C170" s="134"/>
      <c r="D170" s="136"/>
      <c r="E170" s="136"/>
      <c r="F170" s="136"/>
      <c r="G170" s="136"/>
      <c r="H170" s="136"/>
      <c r="I170" s="136"/>
      <c r="J170" s="136"/>
      <c r="P170" s="34"/>
      <c r="R170" s="428"/>
      <c r="S170" s="428"/>
      <c r="T170" s="428"/>
      <c r="U170" s="428"/>
    </row>
    <row r="171" spans="3:68" hidden="1" x14ac:dyDescent="0.25">
      <c r="C171" s="134"/>
      <c r="D171" s="136"/>
      <c r="E171" s="136"/>
      <c r="F171" s="136"/>
      <c r="G171" s="136"/>
      <c r="H171" s="136"/>
      <c r="I171" s="136"/>
      <c r="J171" s="136"/>
      <c r="P171" s="34"/>
      <c r="R171" s="428"/>
      <c r="S171" s="428"/>
      <c r="T171" s="428"/>
      <c r="U171" s="428"/>
    </row>
    <row r="172" spans="3:68" hidden="1" x14ac:dyDescent="0.25">
      <c r="C172" s="134"/>
      <c r="D172" s="136"/>
      <c r="E172" s="136"/>
      <c r="F172" s="136"/>
      <c r="G172" s="136"/>
      <c r="H172" s="136"/>
      <c r="I172" s="136"/>
      <c r="J172" s="136"/>
      <c r="P172" s="34"/>
      <c r="R172" s="428"/>
      <c r="S172" s="428"/>
      <c r="T172" s="428"/>
      <c r="U172" s="428"/>
      <c r="W172" s="430" t="str">
        <f>$W$80</f>
        <v xml:space="preserve">(Draft) OUTPUT TABLE </v>
      </c>
    </row>
    <row r="173" spans="3:68" ht="15.75" hidden="1" x14ac:dyDescent="0.25">
      <c r="C173" s="92" t="str">
        <f>W173</f>
        <v>Tabla 2:</v>
      </c>
      <c r="D173" s="8" t="str">
        <f>X173</f>
        <v>Beneficios y Riesgos relevantes para la</v>
      </c>
      <c r="G173" s="8"/>
      <c r="I173" s="8"/>
      <c r="P173" s="34"/>
      <c r="R173" s="428"/>
      <c r="S173" s="428"/>
      <c r="T173" s="428"/>
      <c r="U173" s="428"/>
      <c r="W173" s="492" t="str">
        <f>$W$81</f>
        <v>Tabla 2:</v>
      </c>
      <c r="X173" s="492" t="str">
        <f>$X$81</f>
        <v>Beneficios y Riesgos relevantes para la</v>
      </c>
    </row>
    <row r="174" spans="3:68" ht="15.75" hidden="1" customHeight="1" x14ac:dyDescent="0.25">
      <c r="D174" s="95" t="str">
        <f>X174</f>
        <v>Salvaguarda (b) - Transparencia y eficacia de las estructuras de gobernanza nacional y soberanía.</v>
      </c>
      <c r="F174" s="93"/>
      <c r="G174" s="93"/>
      <c r="H174" s="93"/>
      <c r="I174" s="93"/>
      <c r="J174" s="93"/>
      <c r="K174" s="93"/>
      <c r="L174" s="93"/>
      <c r="M174" s="93"/>
      <c r="P174" s="34"/>
      <c r="R174" s="428"/>
      <c r="S174" s="428"/>
      <c r="T174" s="428"/>
      <c r="U174" s="428"/>
      <c r="W174" s="432"/>
      <c r="X174" s="433" t="str">
        <f>$AA$15</f>
        <v>Salvaguarda (b) - Transparencia y eficacia de las estructuras de gobernanza nacional y soberanía.</v>
      </c>
    </row>
    <row r="175" spans="3:68" hidden="1" x14ac:dyDescent="0.25"/>
    <row r="176" spans="3:68" ht="39.950000000000003" hidden="1" customHeight="1" x14ac:dyDescent="0.25">
      <c r="C176" s="667" t="str">
        <f>W176</f>
        <v>Beneficios relevantes para la salvaguarda</v>
      </c>
      <c r="D176" s="710" t="str">
        <f>X176</f>
        <v>Acciones REDD+ del Módulo 1 (puede que no todas las acciones tengan beneficios para esta salvaguarda)</v>
      </c>
      <c r="E176" s="711"/>
      <c r="F176" s="711"/>
      <c r="G176" s="711"/>
      <c r="H176" s="712"/>
      <c r="I176" s="288"/>
      <c r="J176" s="281" t="str">
        <f>AC176</f>
        <v>Beneficios</v>
      </c>
      <c r="K176" s="645" t="str">
        <f>AH176</f>
        <v>Clasificación de beneficios</v>
      </c>
      <c r="L176" s="646"/>
      <c r="M176" s="646"/>
      <c r="N176" s="647"/>
      <c r="O176" s="58"/>
      <c r="P176"/>
      <c r="Q176" s="137" t="s">
        <v>78</v>
      </c>
      <c r="S176" s="137" t="s">
        <v>78</v>
      </c>
      <c r="W176" s="715" t="str">
        <f>$W$84</f>
        <v>Beneficios relevantes para la salvaguarda</v>
      </c>
      <c r="X176" s="692" t="str">
        <f>$X$84</f>
        <v>Acciones REDD+ del Módulo 1 (puede que no todas las acciones tengan beneficios para esta salvaguarda)</v>
      </c>
      <c r="Y176" s="694"/>
      <c r="Z176" s="694"/>
      <c r="AA176" s="694"/>
      <c r="AB176" s="693"/>
      <c r="AC176" s="692" t="str">
        <f>$AC$84</f>
        <v>Beneficios</v>
      </c>
      <c r="AD176" s="694"/>
      <c r="AE176" s="694"/>
      <c r="AF176" s="694"/>
      <c r="AG176" s="693"/>
      <c r="AH176" s="726" t="str">
        <f>$AH$84</f>
        <v>Clasificación de beneficios</v>
      </c>
      <c r="AI176" s="726"/>
      <c r="AL176" s="137" t="s">
        <v>82</v>
      </c>
      <c r="AR176" s="137" t="s">
        <v>80</v>
      </c>
      <c r="AU176" s="137" t="s">
        <v>76</v>
      </c>
    </row>
    <row r="177" spans="3:68" ht="65.099999999999994" hidden="1" customHeight="1" x14ac:dyDescent="0.25">
      <c r="C177" s="668"/>
      <c r="D177" s="648" t="str">
        <f>LOOKUP($Q$177,$AE$213:$AE$215,$AC$213:$AC$215)</f>
        <v>PULSAR PARA VER UN EJEMPLO:</v>
      </c>
      <c r="E177" s="649"/>
      <c r="F177" s="649"/>
      <c r="G177" s="649"/>
      <c r="H177" s="650"/>
      <c r="I177" s="285"/>
      <c r="J177" s="323" t="str">
        <f>LOOKUP($Q$177,$AE$213:$AE$219,$AD$213:$AD$219)</f>
        <v>(Para ver un ejemplo de beneficio, seleccionar una acción REDD+ de la lista desplegable a la izquierda.)</v>
      </c>
      <c r="K177" s="665" t="str">
        <f>AH177</f>
        <v>Probabilidad</v>
      </c>
      <c r="L177" s="666"/>
      <c r="M177" s="665" t="str">
        <f>AI177</f>
        <v>Impacto</v>
      </c>
      <c r="N177" s="666"/>
      <c r="O177" s="58"/>
      <c r="P177"/>
      <c r="Q177" s="435">
        <v>1</v>
      </c>
      <c r="R177" s="436" t="s">
        <v>58</v>
      </c>
      <c r="S177" s="437" t="s">
        <v>55</v>
      </c>
      <c r="T177" s="437" t="s">
        <v>56</v>
      </c>
      <c r="W177" s="716"/>
      <c r="X177" s="438"/>
      <c r="Y177" s="733"/>
      <c r="Z177" s="733"/>
      <c r="AA177" s="733"/>
      <c r="AB177" s="734"/>
      <c r="AC177" s="439"/>
      <c r="AD177" s="735"/>
      <c r="AE177" s="735"/>
      <c r="AF177" s="735"/>
      <c r="AG177" s="735"/>
      <c r="AH177" s="493" t="str">
        <f>$AH$85</f>
        <v>Probabilidad</v>
      </c>
      <c r="AI177" s="493" t="str">
        <f>$AI$85</f>
        <v>Impacto</v>
      </c>
      <c r="AL177" s="437" t="str">
        <f>$X$84</f>
        <v>Acciones REDD+ del Módulo 1 (puede que no todas las acciones tengan beneficios para esta salvaguarda)</v>
      </c>
      <c r="AM177" s="437" t="str">
        <f>$AC$84</f>
        <v>Beneficios</v>
      </c>
      <c r="AN177" s="437" t="str">
        <f t="shared" ref="AN177:AN183" si="52">AH177</f>
        <v>Probabilidad</v>
      </c>
      <c r="AO177" s="437" t="str">
        <f t="shared" ref="AO177:AO183" si="53">AI177</f>
        <v>Impacto</v>
      </c>
      <c r="AP177" s="441" t="s">
        <v>79</v>
      </c>
      <c r="AR177" s="138">
        <f>MAX(AP178:AP189)</f>
        <v>0</v>
      </c>
      <c r="AT177" s="441" t="s">
        <v>81</v>
      </c>
      <c r="AU177" s="437" t="str">
        <f>$X$84</f>
        <v>Acciones REDD+ del Módulo 1 (puede que no todas las acciones tengan beneficios para esta salvaguarda)</v>
      </c>
      <c r="AV177" s="437" t="str">
        <f>$AC$84</f>
        <v>Beneficios</v>
      </c>
      <c r="AW177" s="437" t="str">
        <f>AN177</f>
        <v>Probabilidad</v>
      </c>
      <c r="AX177" s="437" t="str">
        <f>AO177</f>
        <v>Impacto</v>
      </c>
      <c r="BI177"/>
      <c r="BJ177"/>
      <c r="BM177" s="78" t="s">
        <v>28</v>
      </c>
      <c r="BN177" s="78" t="s">
        <v>36</v>
      </c>
      <c r="BO177" s="78" t="s">
        <v>35</v>
      </c>
      <c r="BP177" s="79"/>
    </row>
    <row r="178" spans="3:68" ht="38.25" hidden="1" customHeight="1" x14ac:dyDescent="0.25">
      <c r="C178" s="668"/>
      <c r="D178" s="74"/>
      <c r="E178" s="631"/>
      <c r="F178" s="631"/>
      <c r="G178" s="631"/>
      <c r="H178" s="631"/>
      <c r="I178" s="74" t="s">
        <v>25</v>
      </c>
      <c r="J178" s="284"/>
      <c r="K178" s="579"/>
      <c r="L178" s="581"/>
      <c r="M178" s="581"/>
      <c r="N178" s="581"/>
      <c r="O178" s="58"/>
      <c r="P178"/>
      <c r="Q178" s="138">
        <v>1</v>
      </c>
      <c r="S178" s="138">
        <v>1</v>
      </c>
      <c r="T178" s="138">
        <v>1</v>
      </c>
      <c r="W178" s="716"/>
      <c r="X178" s="442" t="s">
        <v>25</v>
      </c>
      <c r="Y178" s="672" t="str">
        <f>LOOKUP(Q178,$AG$13:$AG$29,$AH$13:$AH$29)</f>
        <v/>
      </c>
      <c r="Z178" s="672"/>
      <c r="AA178" s="672"/>
      <c r="AB178" s="673"/>
      <c r="AC178" s="442" t="s">
        <v>25</v>
      </c>
      <c r="AD178" s="672" t="str">
        <f t="shared" ref="AD178:AD189" si="54">IF(J178=0,"",J178)</f>
        <v/>
      </c>
      <c r="AE178" s="672"/>
      <c r="AF178" s="672"/>
      <c r="AG178" s="673"/>
      <c r="AH178" s="443" t="str">
        <f t="shared" ref="AH178" si="55">LOOKUP(S178,$AL$13:$AL$16,$AM$13:$AM$16)</f>
        <v/>
      </c>
      <c r="AI178" s="443" t="str">
        <f>LOOKUP(T178,$AL$13:$AL$16,$AN$13:$AN$16)</f>
        <v/>
      </c>
      <c r="AL178" s="444" t="str">
        <f t="shared" ref="AL178:AL183" si="56">Y178</f>
        <v/>
      </c>
      <c r="AM178" s="444" t="str">
        <f t="shared" ref="AM178:AM183" si="57">AD178</f>
        <v/>
      </c>
      <c r="AN178" s="445" t="str">
        <f t="shared" si="52"/>
        <v/>
      </c>
      <c r="AO178" s="446" t="str">
        <f t="shared" si="53"/>
        <v/>
      </c>
      <c r="AP178" s="447">
        <f t="shared" ref="AP178:AP188" si="58">SUM(AND(AN178=$AL$34, AO178=$AM$34),AP177)</f>
        <v>0</v>
      </c>
      <c r="AT178" s="447">
        <v>1</v>
      </c>
      <c r="AU178" s="448" t="str">
        <f t="array" ref="AU178">IF($AT178&gt;$AR$177,"",INDEX(AL$178:AL$189,MATCH($AT178,$AP$178:$AP$189,0)))</f>
        <v/>
      </c>
      <c r="AV178" s="448" t="str">
        <f t="array" ref="AV178">IF($AT178&gt;$AR$177,"",INDEX(AM$178:AM$189,MATCH($AT178,$AP$178:$AP$189,0)))</f>
        <v/>
      </c>
      <c r="AW178" s="448" t="str">
        <f t="array" ref="AW178">IF($AT178&gt;$AR$177,"",INDEX(AN$178:AN$189,MATCH($AT178,$AP$178:$AP$189,0)))</f>
        <v/>
      </c>
      <c r="AX178" s="448" t="str">
        <f t="array" ref="AX178">IF($AT178&gt;$AR$177,"",INDEX(AO$178:AO$189,MATCH($AT178,$AP$178:$AP$189,0)))</f>
        <v/>
      </c>
      <c r="BI178"/>
      <c r="BJ178"/>
      <c r="BM178" s="80">
        <f t="shared" ref="BM178:BM184" si="59">COUNTIF($BN$86:$BN$91,"&lt;="&amp;BN178)</f>
        <v>1</v>
      </c>
      <c r="BN178" s="80" t="str">
        <f>IF(BF178=$AP$14,BI178,"xx")</f>
        <v>xx</v>
      </c>
      <c r="BO178" s="80" t="e">
        <f t="shared" ref="BO178:BO184" si="60">VLOOKUP(ROW()-ROW($BO$85),$BM$86:$BN$91,2,FALSE)</f>
        <v>#N/A</v>
      </c>
      <c r="BP178" s="81" t="e">
        <f>IF(COUNT(SEARCH({"xx";"xxx";"xxxx";"xxxxx";"xxxxxx";"xxxxxxx"},A82)),"-",BO178)</f>
        <v>#N/A</v>
      </c>
    </row>
    <row r="179" spans="3:68" ht="37.5" hidden="1" customHeight="1" x14ac:dyDescent="0.25">
      <c r="C179" s="668"/>
      <c r="D179" s="27"/>
      <c r="E179" s="643"/>
      <c r="F179" s="643"/>
      <c r="G179" s="643"/>
      <c r="H179" s="643"/>
      <c r="I179" s="27" t="s">
        <v>25</v>
      </c>
      <c r="J179" s="284" t="s">
        <v>20</v>
      </c>
      <c r="K179" s="579"/>
      <c r="L179" s="584"/>
      <c r="M179" s="584"/>
      <c r="N179" s="584"/>
      <c r="O179" s="58"/>
      <c r="P179"/>
      <c r="Q179" s="138">
        <v>1</v>
      </c>
      <c r="S179" s="138">
        <v>1</v>
      </c>
      <c r="T179" s="138">
        <v>1</v>
      </c>
      <c r="W179" s="716"/>
      <c r="X179" s="442" t="s">
        <v>25</v>
      </c>
      <c r="Y179" s="672" t="str">
        <f t="shared" ref="Y179:Y189" si="61">LOOKUP(Q179,$AG$13:$AG$29,$AH$13:$AH$29)</f>
        <v/>
      </c>
      <c r="Z179" s="672"/>
      <c r="AA179" s="672"/>
      <c r="AB179" s="673"/>
      <c r="AC179" s="442" t="s">
        <v>25</v>
      </c>
      <c r="AD179" s="672" t="str">
        <f t="shared" si="54"/>
        <v/>
      </c>
      <c r="AE179" s="672"/>
      <c r="AF179" s="672"/>
      <c r="AG179" s="673"/>
      <c r="AH179" s="443" t="str">
        <f t="shared" ref="AH179:AH189" si="62">LOOKUP(S179,$AL$13:$AL$16,$AM$13:$AM$16)</f>
        <v/>
      </c>
      <c r="AI179" s="443" t="str">
        <f t="shared" ref="AI179:AI189" si="63">LOOKUP(T179,$AL$13:$AL$16,$AN$13:$AN$16)</f>
        <v/>
      </c>
      <c r="AL179" s="449" t="str">
        <f t="shared" si="56"/>
        <v/>
      </c>
      <c r="AM179" s="449" t="str">
        <f t="shared" si="57"/>
        <v/>
      </c>
      <c r="AN179" s="450" t="str">
        <f t="shared" si="52"/>
        <v/>
      </c>
      <c r="AO179" s="451" t="str">
        <f t="shared" si="53"/>
        <v/>
      </c>
      <c r="AP179" s="447">
        <f t="shared" si="58"/>
        <v>0</v>
      </c>
      <c r="AT179" s="447">
        <v>2</v>
      </c>
      <c r="AU179" s="448" t="str">
        <f t="array" ref="AU179">IF($AT179&gt;$AR$177,"",INDEX(AL$178:AL$189,MATCH($AT179,$AP$178:$AP$189,0)))</f>
        <v/>
      </c>
      <c r="AV179" s="448" t="str">
        <f t="array" ref="AV179">IF($AT179&gt;$AR$177,"",INDEX(AM$178:AM$189,MATCH($AT179,$AP$178:$AP$189,0)))</f>
        <v/>
      </c>
      <c r="AW179" s="448" t="str">
        <f t="array" ref="AW179">IF($AT179&gt;$AR$177,"",INDEX(AN$178:AN$189,MATCH($AT179,$AP$178:$AP$189,0)))</f>
        <v/>
      </c>
      <c r="AX179" s="448" t="str">
        <f t="array" ref="AX179">IF($AT179&gt;$AR$177,"",INDEX(AO$178:AO$189,MATCH($AT179,$AP$178:$AP$189,0)))</f>
        <v/>
      </c>
      <c r="BI179"/>
      <c r="BJ179"/>
      <c r="BM179" s="80">
        <f t="shared" si="59"/>
        <v>2</v>
      </c>
      <c r="BN179" s="80" t="str">
        <f>IF(BF179=$AP$14,BI179,"xxx")</f>
        <v>xxx</v>
      </c>
      <c r="BO179" s="80" t="e">
        <f t="shared" si="60"/>
        <v>#N/A</v>
      </c>
      <c r="BP179" s="81" t="e">
        <f>IF(COUNT(SEARCH({"xx";"xxx";"xxxx";"xxxxx";"xxxxxx";"xxxxxxx"},A83)),"-",BO179)</f>
        <v>#N/A</v>
      </c>
    </row>
    <row r="180" spans="3:68" ht="37.5" hidden="1" customHeight="1" x14ac:dyDescent="0.25">
      <c r="C180" s="668"/>
      <c r="D180" s="27"/>
      <c r="E180" s="643"/>
      <c r="F180" s="643"/>
      <c r="G180" s="643"/>
      <c r="H180" s="643"/>
      <c r="I180" s="27" t="s">
        <v>25</v>
      </c>
      <c r="J180" s="284" t="s">
        <v>20</v>
      </c>
      <c r="K180" s="579"/>
      <c r="L180" s="584"/>
      <c r="M180" s="584"/>
      <c r="N180" s="584"/>
      <c r="O180" s="58"/>
      <c r="P180"/>
      <c r="Q180" s="138">
        <v>1</v>
      </c>
      <c r="S180" s="138">
        <v>1</v>
      </c>
      <c r="T180" s="138">
        <v>1</v>
      </c>
      <c r="W180" s="716"/>
      <c r="X180" s="442" t="s">
        <v>25</v>
      </c>
      <c r="Y180" s="672" t="str">
        <f t="shared" si="61"/>
        <v/>
      </c>
      <c r="Z180" s="672"/>
      <c r="AA180" s="672"/>
      <c r="AB180" s="673"/>
      <c r="AC180" s="442" t="s">
        <v>25</v>
      </c>
      <c r="AD180" s="672" t="str">
        <f t="shared" si="54"/>
        <v/>
      </c>
      <c r="AE180" s="672"/>
      <c r="AF180" s="672"/>
      <c r="AG180" s="673"/>
      <c r="AH180" s="443" t="str">
        <f t="shared" si="62"/>
        <v/>
      </c>
      <c r="AI180" s="443" t="str">
        <f t="shared" si="63"/>
        <v/>
      </c>
      <c r="AL180" s="449" t="str">
        <f t="shared" si="56"/>
        <v/>
      </c>
      <c r="AM180" s="449" t="str">
        <f t="shared" si="57"/>
        <v/>
      </c>
      <c r="AN180" s="450" t="str">
        <f t="shared" si="52"/>
        <v/>
      </c>
      <c r="AO180" s="451" t="str">
        <f t="shared" si="53"/>
        <v/>
      </c>
      <c r="AP180" s="447">
        <f t="shared" si="58"/>
        <v>0</v>
      </c>
      <c r="AT180" s="447">
        <v>3</v>
      </c>
      <c r="AU180" s="448" t="str">
        <f t="array" ref="AU180">IF($AT180&gt;$AR$177,"",INDEX(AL$178:AL$189,MATCH($AT180,$AP$178:$AP$189,0)))</f>
        <v/>
      </c>
      <c r="AV180" s="448" t="str">
        <f t="array" ref="AV180">IF($AT180&gt;$AR$177,"",INDEX(AM$178:AM$189,MATCH($AT180,$AP$178:$AP$189,0)))</f>
        <v/>
      </c>
      <c r="AW180" s="448" t="str">
        <f t="array" ref="AW180">IF($AT180&gt;$AR$177,"",INDEX(AN$178:AN$189,MATCH($AT180,$AP$178:$AP$189,0)))</f>
        <v/>
      </c>
      <c r="AX180" s="448" t="str">
        <f t="array" ref="AX180">IF($AT180&gt;$AR$177,"",INDEX(AO$178:AO$189,MATCH($AT180,$AP$178:$AP$189,0)))</f>
        <v/>
      </c>
      <c r="BI180"/>
      <c r="BJ180"/>
      <c r="BM180" s="80">
        <f t="shared" si="59"/>
        <v>3</v>
      </c>
      <c r="BN180" s="80" t="str">
        <f>IF(BF180=$AP$14,BI180,"xxxx")</f>
        <v>xxxx</v>
      </c>
      <c r="BO180" s="80" t="e">
        <f t="shared" si="60"/>
        <v>#N/A</v>
      </c>
      <c r="BP180" s="81" t="e">
        <f>IF(COUNT(SEARCH({"xx";"xxx";"xxxx";"xxxxx";"xxxxxx";"xxxxxxx"},A84)),"-",BO180)</f>
        <v>#N/A</v>
      </c>
    </row>
    <row r="181" spans="3:68" ht="37.5" hidden="1" customHeight="1" x14ac:dyDescent="0.25">
      <c r="C181" s="668"/>
      <c r="D181" s="27"/>
      <c r="E181" s="643"/>
      <c r="F181" s="643"/>
      <c r="G181" s="643"/>
      <c r="H181" s="643"/>
      <c r="I181" s="27" t="s">
        <v>25</v>
      </c>
      <c r="J181" s="284" t="s">
        <v>20</v>
      </c>
      <c r="K181" s="579"/>
      <c r="L181" s="584"/>
      <c r="M181" s="584"/>
      <c r="N181" s="584"/>
      <c r="O181" s="58"/>
      <c r="P181"/>
      <c r="Q181" s="138">
        <v>1</v>
      </c>
      <c r="S181" s="138">
        <v>1</v>
      </c>
      <c r="T181" s="138">
        <v>1</v>
      </c>
      <c r="W181" s="716"/>
      <c r="X181" s="442" t="s">
        <v>25</v>
      </c>
      <c r="Y181" s="672" t="str">
        <f t="shared" si="61"/>
        <v/>
      </c>
      <c r="Z181" s="672"/>
      <c r="AA181" s="672"/>
      <c r="AB181" s="673"/>
      <c r="AC181" s="442" t="s">
        <v>25</v>
      </c>
      <c r="AD181" s="672" t="str">
        <f t="shared" si="54"/>
        <v/>
      </c>
      <c r="AE181" s="672"/>
      <c r="AF181" s="672"/>
      <c r="AG181" s="673"/>
      <c r="AH181" s="443" t="str">
        <f t="shared" si="62"/>
        <v/>
      </c>
      <c r="AI181" s="443" t="str">
        <f t="shared" si="63"/>
        <v/>
      </c>
      <c r="AL181" s="449" t="str">
        <f t="shared" si="56"/>
        <v/>
      </c>
      <c r="AM181" s="449" t="str">
        <f t="shared" si="57"/>
        <v/>
      </c>
      <c r="AN181" s="450" t="str">
        <f t="shared" si="52"/>
        <v/>
      </c>
      <c r="AO181" s="451" t="str">
        <f t="shared" si="53"/>
        <v/>
      </c>
      <c r="AP181" s="447">
        <f t="shared" si="58"/>
        <v>0</v>
      </c>
      <c r="AT181" s="447">
        <v>4</v>
      </c>
      <c r="AU181" s="448" t="str">
        <f t="array" ref="AU181">IF($AT181&gt;$AR$177,"",INDEX(AL$178:AL$189,MATCH($AT181,$AP$178:$AP$189,0)))</f>
        <v/>
      </c>
      <c r="AV181" s="448" t="str">
        <f t="array" ref="AV181">IF($AT181&gt;$AR$177,"",INDEX(AM$178:AM$189,MATCH($AT181,$AP$178:$AP$189,0)))</f>
        <v/>
      </c>
      <c r="AW181" s="448" t="str">
        <f t="array" ref="AW181">IF($AT181&gt;$AR$177,"",INDEX(AN$178:AN$189,MATCH($AT181,$AP$178:$AP$189,0)))</f>
        <v/>
      </c>
      <c r="AX181" s="448" t="str">
        <f t="array" ref="AX181">IF($AT181&gt;$AR$177,"",INDEX(AO$178:AO$189,MATCH($AT181,$AP$178:$AP$189,0)))</f>
        <v/>
      </c>
      <c r="BI181"/>
      <c r="BJ181"/>
      <c r="BM181" s="80">
        <f t="shared" si="59"/>
        <v>4</v>
      </c>
      <c r="BN181" s="80" t="str">
        <f>IF(BF181=$AP$14,BI181,"xxxxx")</f>
        <v>xxxxx</v>
      </c>
      <c r="BO181" s="80" t="e">
        <f t="shared" si="60"/>
        <v>#N/A</v>
      </c>
      <c r="BP181" s="81" t="e">
        <f>IF(COUNT(SEARCH({"xx";"xxx";"xxxx";"xxxxx";"xxxxxx";"xxxxxxx"},A85)),"-",BO181)</f>
        <v>#N/A</v>
      </c>
    </row>
    <row r="182" spans="3:68" ht="37.5" hidden="1" customHeight="1" x14ac:dyDescent="0.25">
      <c r="C182" s="668"/>
      <c r="D182" s="27"/>
      <c r="E182" s="643"/>
      <c r="F182" s="643"/>
      <c r="G182" s="643"/>
      <c r="H182" s="643"/>
      <c r="I182" s="27" t="s">
        <v>25</v>
      </c>
      <c r="J182" s="284" t="s">
        <v>20</v>
      </c>
      <c r="K182" s="579"/>
      <c r="L182" s="584"/>
      <c r="M182" s="584"/>
      <c r="N182" s="584"/>
      <c r="O182" s="58"/>
      <c r="P182"/>
      <c r="Q182" s="138">
        <v>1</v>
      </c>
      <c r="S182" s="138">
        <v>1</v>
      </c>
      <c r="T182" s="138">
        <v>1</v>
      </c>
      <c r="W182" s="716"/>
      <c r="X182" s="442" t="s">
        <v>25</v>
      </c>
      <c r="Y182" s="672" t="str">
        <f t="shared" si="61"/>
        <v/>
      </c>
      <c r="Z182" s="672"/>
      <c r="AA182" s="672"/>
      <c r="AB182" s="673"/>
      <c r="AC182" s="442" t="s">
        <v>25</v>
      </c>
      <c r="AD182" s="672" t="str">
        <f t="shared" si="54"/>
        <v/>
      </c>
      <c r="AE182" s="672"/>
      <c r="AF182" s="672"/>
      <c r="AG182" s="673"/>
      <c r="AH182" s="443" t="str">
        <f t="shared" si="62"/>
        <v/>
      </c>
      <c r="AI182" s="443" t="str">
        <f t="shared" si="63"/>
        <v/>
      </c>
      <c r="AL182" s="449" t="str">
        <f t="shared" si="56"/>
        <v/>
      </c>
      <c r="AM182" s="449" t="str">
        <f t="shared" si="57"/>
        <v/>
      </c>
      <c r="AN182" s="450" t="str">
        <f t="shared" si="52"/>
        <v/>
      </c>
      <c r="AO182" s="451" t="str">
        <f t="shared" si="53"/>
        <v/>
      </c>
      <c r="AP182" s="447">
        <f t="shared" si="58"/>
        <v>0</v>
      </c>
      <c r="AT182" s="447">
        <v>5</v>
      </c>
      <c r="AU182" s="448" t="str">
        <f t="array" ref="AU182">IF($AT182&gt;$AR$177,"",INDEX(AL$178:AL$189,MATCH($AT182,$AP$178:$AP$189,0)))</f>
        <v/>
      </c>
      <c r="AV182" s="448" t="str">
        <f t="array" ref="AV182">IF($AT182&gt;$AR$177,"",INDEX(AM$178:AM$189,MATCH($AT182,$AP$178:$AP$189,0)))</f>
        <v/>
      </c>
      <c r="AW182" s="448" t="str">
        <f t="array" ref="AW182">IF($AT182&gt;$AR$177,"",INDEX(AN$178:AN$189,MATCH($AT182,$AP$178:$AP$189,0)))</f>
        <v/>
      </c>
      <c r="AX182" s="448" t="str">
        <f t="array" ref="AX182">IF($AT182&gt;$AR$177,"",INDEX(AO$178:AO$189,MATCH($AT182,$AP$178:$AP$189,0)))</f>
        <v/>
      </c>
      <c r="BI182"/>
      <c r="BJ182"/>
      <c r="BM182" s="80">
        <f t="shared" si="59"/>
        <v>5</v>
      </c>
      <c r="BN182" s="80" t="str">
        <f>IF(BF182=$AP$14,BI182,"xxxxxx")</f>
        <v>xxxxxx</v>
      </c>
      <c r="BO182" s="80" t="e">
        <f t="shared" si="60"/>
        <v>#N/A</v>
      </c>
      <c r="BP182" s="81" t="e">
        <f>IF(COUNT(SEARCH({"xx";"xxx";"xxxx";"xxxxx";"xxxxxx";"xxxxxxx"},A86)),"-",BO182)</f>
        <v>#N/A</v>
      </c>
    </row>
    <row r="183" spans="3:68" ht="37.5" hidden="1" customHeight="1" x14ac:dyDescent="0.25">
      <c r="C183" s="668"/>
      <c r="D183" s="27"/>
      <c r="E183" s="643"/>
      <c r="F183" s="643"/>
      <c r="G183" s="643"/>
      <c r="H183" s="643"/>
      <c r="I183" s="27" t="s">
        <v>25</v>
      </c>
      <c r="J183" s="284" t="s">
        <v>20</v>
      </c>
      <c r="K183" s="579"/>
      <c r="L183" s="584"/>
      <c r="M183" s="584"/>
      <c r="N183" s="584"/>
      <c r="O183" s="58"/>
      <c r="P183"/>
      <c r="Q183" s="138">
        <v>1</v>
      </c>
      <c r="S183" s="138">
        <v>1</v>
      </c>
      <c r="T183" s="138">
        <v>1</v>
      </c>
      <c r="W183" s="716"/>
      <c r="X183" s="452" t="s">
        <v>25</v>
      </c>
      <c r="Y183" s="672" t="str">
        <f t="shared" si="61"/>
        <v/>
      </c>
      <c r="Z183" s="672"/>
      <c r="AA183" s="672"/>
      <c r="AB183" s="673"/>
      <c r="AC183" s="452" t="s">
        <v>25</v>
      </c>
      <c r="AD183" s="670" t="str">
        <f t="shared" si="54"/>
        <v/>
      </c>
      <c r="AE183" s="670"/>
      <c r="AF183" s="670"/>
      <c r="AG183" s="671"/>
      <c r="AH183" s="443" t="str">
        <f t="shared" si="62"/>
        <v/>
      </c>
      <c r="AI183" s="443" t="str">
        <f t="shared" si="63"/>
        <v/>
      </c>
      <c r="AL183" s="449" t="str">
        <f t="shared" si="56"/>
        <v/>
      </c>
      <c r="AM183" s="449" t="str">
        <f t="shared" si="57"/>
        <v/>
      </c>
      <c r="AN183" s="450" t="str">
        <f t="shared" si="52"/>
        <v/>
      </c>
      <c r="AO183" s="451" t="str">
        <f t="shared" si="53"/>
        <v/>
      </c>
      <c r="AP183" s="447">
        <f t="shared" si="58"/>
        <v>0</v>
      </c>
      <c r="AT183" s="447">
        <v>6</v>
      </c>
      <c r="AU183" s="448" t="str">
        <f t="array" ref="AU183">IF($AT183&gt;$AR$177,"",INDEX(AL$178:AL$189,MATCH($AT183,$AP$178:$AP$189,0)))</f>
        <v/>
      </c>
      <c r="AV183" s="448" t="str">
        <f t="array" ref="AV183">IF($AT183&gt;$AR$177,"",INDEX(AM$178:AM$189,MATCH($AT183,$AP$178:$AP$189,0)))</f>
        <v/>
      </c>
      <c r="AW183" s="448" t="str">
        <f t="array" ref="AW183">IF($AT183&gt;$AR$177,"",INDEX(AN$178:AN$189,MATCH($AT183,$AP$178:$AP$189,0)))</f>
        <v/>
      </c>
      <c r="AX183" s="448" t="str">
        <f t="array" ref="AX183">IF($AT183&gt;$AR$177,"",INDEX(AO$178:AO$189,MATCH($AT183,$AP$178:$AP$189,0)))</f>
        <v/>
      </c>
      <c r="BI183"/>
      <c r="BJ183"/>
      <c r="BM183" s="80">
        <f t="shared" si="59"/>
        <v>6</v>
      </c>
      <c r="BN183" s="80" t="str">
        <f>IF(BF183=$AP$14,BI183,"xxxxxxx")</f>
        <v>xxxxxxx</v>
      </c>
      <c r="BO183" s="80" t="e">
        <f t="shared" si="60"/>
        <v>#N/A</v>
      </c>
      <c r="BP183" s="81" t="b">
        <f>IF(COUNT(SEARCH({"XX";"XXX";"XXXX";"XXXXX";"XXXXXX";"XXXXXXX"},BO183)),BO183)</f>
        <v>0</v>
      </c>
    </row>
    <row r="184" spans="3:68" ht="37.5" hidden="1" customHeight="1" x14ac:dyDescent="0.25">
      <c r="C184" s="668"/>
      <c r="D184" s="27"/>
      <c r="E184" s="643"/>
      <c r="F184" s="643"/>
      <c r="G184" s="643"/>
      <c r="H184" s="643"/>
      <c r="I184" s="27" t="s">
        <v>25</v>
      </c>
      <c r="J184" s="284" t="s">
        <v>20</v>
      </c>
      <c r="K184" s="579"/>
      <c r="L184" s="584"/>
      <c r="M184" s="584"/>
      <c r="N184" s="584"/>
      <c r="O184" s="58"/>
      <c r="P184"/>
      <c r="Q184" s="138">
        <v>1</v>
      </c>
      <c r="S184" s="138">
        <v>1</v>
      </c>
      <c r="T184" s="138">
        <v>1</v>
      </c>
      <c r="W184" s="716"/>
      <c r="X184" s="452" t="s">
        <v>25</v>
      </c>
      <c r="Y184" s="672" t="str">
        <f t="shared" si="61"/>
        <v/>
      </c>
      <c r="Z184" s="672"/>
      <c r="AA184" s="672"/>
      <c r="AB184" s="673"/>
      <c r="AC184" s="452" t="s">
        <v>25</v>
      </c>
      <c r="AD184" s="670" t="str">
        <f t="shared" si="54"/>
        <v/>
      </c>
      <c r="AE184" s="670"/>
      <c r="AF184" s="670"/>
      <c r="AG184" s="671"/>
      <c r="AH184" s="443" t="str">
        <f t="shared" si="62"/>
        <v/>
      </c>
      <c r="AI184" s="443" t="str">
        <f t="shared" si="63"/>
        <v/>
      </c>
      <c r="AL184" s="449" t="str">
        <f>Y184</f>
        <v/>
      </c>
      <c r="AM184" s="449" t="str">
        <f>AD184</f>
        <v/>
      </c>
      <c r="AN184" s="450" t="str">
        <f>AH184</f>
        <v/>
      </c>
      <c r="AO184" s="451" t="str">
        <f>AI184</f>
        <v/>
      </c>
      <c r="AP184" s="447">
        <f t="shared" si="58"/>
        <v>0</v>
      </c>
      <c r="AT184" s="447">
        <v>7</v>
      </c>
      <c r="AU184" s="448" t="str">
        <f t="array" ref="AU184">IF($AT184&gt;$AR$177,"",INDEX(AL$178:AL$189,MATCH($AT184,$AP$178:$AP$189,0)))</f>
        <v/>
      </c>
      <c r="AV184" s="448" t="str">
        <f t="array" ref="AV184">IF($AT184&gt;$AR$177,"",INDEX(AM$178:AM$189,MATCH($AT184,$AP$178:$AP$189,0)))</f>
        <v/>
      </c>
      <c r="AW184" s="448" t="str">
        <f t="array" ref="AW184">IF($AT184&gt;$AR$177,"",INDEX(AN$178:AN$189,MATCH($AT184,$AP$178:$AP$189,0)))</f>
        <v/>
      </c>
      <c r="AX184" s="448" t="str">
        <f t="array" ref="AX184">IF($AT184&gt;$AR$177,"",INDEX(AO$178:AO$189,MATCH($AT184,$AP$178:$AP$189,0)))</f>
        <v/>
      </c>
      <c r="BI184"/>
      <c r="BJ184"/>
      <c r="BM184" s="80">
        <f t="shared" si="59"/>
        <v>6</v>
      </c>
      <c r="BN184" s="80" t="str">
        <f>IF(BF184=$AP$14,BI184,"xxxxxxx")</f>
        <v>xxxxxxx</v>
      </c>
      <c r="BO184" s="80" t="e">
        <f t="shared" si="60"/>
        <v>#N/A</v>
      </c>
      <c r="BP184" s="81" t="b">
        <f>IF(COUNT(SEARCH({"XX";"XXX";"XXXX";"XXXXX";"XXXXXX";"XXXXXXX"},BO184)),BO184)</f>
        <v>0</v>
      </c>
    </row>
    <row r="185" spans="3:68" ht="37.5" hidden="1" customHeight="1" x14ac:dyDescent="0.25">
      <c r="C185" s="668"/>
      <c r="D185" s="27"/>
      <c r="E185" s="585"/>
      <c r="F185" s="585"/>
      <c r="G185" s="585"/>
      <c r="H185" s="585"/>
      <c r="I185" s="27" t="s">
        <v>25</v>
      </c>
      <c r="J185" s="284" t="s">
        <v>20</v>
      </c>
      <c r="K185" s="579"/>
      <c r="L185" s="584"/>
      <c r="M185" s="584"/>
      <c r="N185" s="584"/>
      <c r="O185" s="58"/>
      <c r="P185"/>
      <c r="Q185" s="138">
        <v>1</v>
      </c>
      <c r="S185" s="138">
        <v>1</v>
      </c>
      <c r="T185" s="138">
        <v>1</v>
      </c>
      <c r="W185" s="716"/>
      <c r="X185" s="452" t="s">
        <v>25</v>
      </c>
      <c r="Y185" s="672" t="str">
        <f t="shared" si="61"/>
        <v/>
      </c>
      <c r="Z185" s="672"/>
      <c r="AA185" s="672"/>
      <c r="AB185" s="673"/>
      <c r="AC185" s="452" t="s">
        <v>25</v>
      </c>
      <c r="AD185" s="670" t="str">
        <f t="shared" si="54"/>
        <v/>
      </c>
      <c r="AE185" s="670"/>
      <c r="AF185" s="670"/>
      <c r="AG185" s="671"/>
      <c r="AH185" s="443" t="str">
        <f t="shared" si="62"/>
        <v/>
      </c>
      <c r="AI185" s="443" t="str">
        <f t="shared" si="63"/>
        <v/>
      </c>
      <c r="AL185" s="449" t="str">
        <f t="shared" ref="AL185:AL188" si="64">Y185</f>
        <v/>
      </c>
      <c r="AM185" s="449" t="str">
        <f t="shared" ref="AM185:AM188" si="65">AD185</f>
        <v/>
      </c>
      <c r="AN185" s="450" t="str">
        <f t="shared" ref="AN185:AN188" si="66">AH185</f>
        <v/>
      </c>
      <c r="AO185" s="451" t="str">
        <f t="shared" ref="AO185:AO188" si="67">AI185</f>
        <v/>
      </c>
      <c r="AP185" s="447">
        <f t="shared" si="58"/>
        <v>0</v>
      </c>
      <c r="AT185" s="447">
        <v>8</v>
      </c>
      <c r="AU185" s="448" t="str">
        <f t="array" ref="AU185">IF($AT185&gt;$AR$177,"",INDEX(AL$178:AL$189,MATCH($AT185,$AP$178:$AP$189,0)))</f>
        <v/>
      </c>
      <c r="AV185" s="448" t="str">
        <f t="array" ref="AV185">IF($AT185&gt;$AR$177,"",INDEX(AM$178:AM$189,MATCH($AT185,$AP$178:$AP$189,0)))</f>
        <v/>
      </c>
      <c r="AW185" s="448" t="str">
        <f t="array" ref="AW185">IF($AT185&gt;$AR$177,"",INDEX(AN$178:AN$189,MATCH($AT185,$AP$178:$AP$189,0)))</f>
        <v/>
      </c>
      <c r="AX185" s="448" t="str">
        <f t="array" ref="AX185">IF($AT185&gt;$AR$177,"",INDEX(AO$178:AO$189,MATCH($AT185,$AP$178:$AP$189,0)))</f>
        <v/>
      </c>
      <c r="BI185"/>
      <c r="BJ185"/>
      <c r="BM185" s="80"/>
      <c r="BN185" s="80"/>
      <c r="BO185" s="80"/>
      <c r="BP185" s="81"/>
    </row>
    <row r="186" spans="3:68" ht="37.5" hidden="1" customHeight="1" x14ac:dyDescent="0.25">
      <c r="C186" s="668"/>
      <c r="D186" s="27"/>
      <c r="E186" s="585"/>
      <c r="F186" s="585"/>
      <c r="G186" s="585"/>
      <c r="H186" s="585"/>
      <c r="I186" s="27" t="s">
        <v>25</v>
      </c>
      <c r="J186" s="284" t="s">
        <v>20</v>
      </c>
      <c r="K186" s="579"/>
      <c r="L186" s="584"/>
      <c r="M186" s="584"/>
      <c r="N186" s="584"/>
      <c r="O186" s="58"/>
      <c r="P186"/>
      <c r="Q186" s="138">
        <v>1</v>
      </c>
      <c r="S186" s="138">
        <v>1</v>
      </c>
      <c r="T186" s="138">
        <v>1</v>
      </c>
      <c r="W186" s="716"/>
      <c r="X186" s="452" t="s">
        <v>25</v>
      </c>
      <c r="Y186" s="672" t="str">
        <f t="shared" si="61"/>
        <v/>
      </c>
      <c r="Z186" s="672"/>
      <c r="AA186" s="672"/>
      <c r="AB186" s="673"/>
      <c r="AC186" s="452" t="s">
        <v>25</v>
      </c>
      <c r="AD186" s="670" t="str">
        <f t="shared" si="54"/>
        <v/>
      </c>
      <c r="AE186" s="670"/>
      <c r="AF186" s="670"/>
      <c r="AG186" s="671"/>
      <c r="AH186" s="443" t="str">
        <f t="shared" si="62"/>
        <v/>
      </c>
      <c r="AI186" s="443" t="str">
        <f t="shared" si="63"/>
        <v/>
      </c>
      <c r="AL186" s="449" t="str">
        <f t="shared" si="64"/>
        <v/>
      </c>
      <c r="AM186" s="449" t="str">
        <f t="shared" si="65"/>
        <v/>
      </c>
      <c r="AN186" s="450" t="str">
        <f t="shared" si="66"/>
        <v/>
      </c>
      <c r="AO186" s="451" t="str">
        <f t="shared" si="67"/>
        <v/>
      </c>
      <c r="AP186" s="447">
        <f t="shared" si="58"/>
        <v>0</v>
      </c>
      <c r="AT186" s="447">
        <v>9</v>
      </c>
      <c r="AU186" s="448" t="str">
        <f t="array" ref="AU186">IF($AT186&gt;$AR$177,"",INDEX(AL$178:AL$189,MATCH($AT186,$AP$178:$AP$189,0)))</f>
        <v/>
      </c>
      <c r="AV186" s="448" t="str">
        <f t="array" ref="AV186">IF($AT186&gt;$AR$177,"",INDEX(AM$178:AM$189,MATCH($AT186,$AP$178:$AP$189,0)))</f>
        <v/>
      </c>
      <c r="AW186" s="448" t="str">
        <f t="array" ref="AW186">IF($AT186&gt;$AR$177,"",INDEX(AN$178:AN$189,MATCH($AT186,$AP$178:$AP$189,0)))</f>
        <v/>
      </c>
      <c r="AX186" s="448" t="str">
        <f t="array" ref="AX186">IF($AT186&gt;$AR$177,"",INDEX(AO$178:AO$189,MATCH($AT186,$AP$178:$AP$189,0)))</f>
        <v/>
      </c>
      <c r="BI186"/>
      <c r="BJ186"/>
      <c r="BM186" s="80"/>
      <c r="BN186" s="80"/>
      <c r="BO186" s="80"/>
      <c r="BP186" s="81"/>
    </row>
    <row r="187" spans="3:68" ht="37.5" hidden="1" customHeight="1" x14ac:dyDescent="0.25">
      <c r="C187" s="668"/>
      <c r="D187" s="27"/>
      <c r="E187" s="585"/>
      <c r="F187" s="585"/>
      <c r="G187" s="585"/>
      <c r="H187" s="585"/>
      <c r="I187" s="27" t="s">
        <v>25</v>
      </c>
      <c r="J187" s="284"/>
      <c r="K187" s="579"/>
      <c r="L187" s="584"/>
      <c r="M187" s="584"/>
      <c r="N187" s="584"/>
      <c r="O187" s="58"/>
      <c r="P187"/>
      <c r="Q187" s="138">
        <v>1</v>
      </c>
      <c r="S187" s="138">
        <v>1</v>
      </c>
      <c r="T187" s="138">
        <v>1</v>
      </c>
      <c r="W187" s="716"/>
      <c r="X187" s="452" t="s">
        <v>25</v>
      </c>
      <c r="Y187" s="672" t="str">
        <f t="shared" si="61"/>
        <v/>
      </c>
      <c r="Z187" s="672"/>
      <c r="AA187" s="672"/>
      <c r="AB187" s="673"/>
      <c r="AC187" s="452" t="s">
        <v>25</v>
      </c>
      <c r="AD187" s="670" t="str">
        <f t="shared" si="54"/>
        <v/>
      </c>
      <c r="AE187" s="670"/>
      <c r="AF187" s="670"/>
      <c r="AG187" s="671"/>
      <c r="AH187" s="443" t="str">
        <f t="shared" si="62"/>
        <v/>
      </c>
      <c r="AI187" s="443" t="str">
        <f t="shared" si="63"/>
        <v/>
      </c>
      <c r="AL187" s="449" t="str">
        <f t="shared" si="64"/>
        <v/>
      </c>
      <c r="AM187" s="449" t="str">
        <f t="shared" si="65"/>
        <v/>
      </c>
      <c r="AN187" s="450" t="str">
        <f t="shared" si="66"/>
        <v/>
      </c>
      <c r="AO187" s="451" t="str">
        <f t="shared" si="67"/>
        <v/>
      </c>
      <c r="AP187" s="447">
        <f t="shared" si="58"/>
        <v>0</v>
      </c>
      <c r="AT187" s="447">
        <v>10</v>
      </c>
      <c r="AU187" s="448" t="str">
        <f t="array" ref="AU187">IF($AT187&gt;$AR$177,"",INDEX(AL$178:AL$189,MATCH($AT187,$AP$178:$AP$189,0)))</f>
        <v/>
      </c>
      <c r="AV187" s="448" t="str">
        <f t="array" ref="AV187">IF($AT187&gt;$AR$177,"",INDEX(AM$178:AM$189,MATCH($AT187,$AP$178:$AP$189,0)))</f>
        <v/>
      </c>
      <c r="AW187" s="448" t="str">
        <f t="array" ref="AW187">IF($AT187&gt;$AR$177,"",INDEX(AN$178:AN$189,MATCH($AT187,$AP$178:$AP$189,0)))</f>
        <v/>
      </c>
      <c r="AX187" s="448" t="str">
        <f t="array" ref="AX187">IF($AT187&gt;$AR$177,"",INDEX(AO$178:AO$189,MATCH($AT187,$AP$178:$AP$189,0)))</f>
        <v/>
      </c>
      <c r="BI187"/>
      <c r="BJ187"/>
      <c r="BM187" s="80"/>
      <c r="BN187" s="80"/>
      <c r="BO187" s="80"/>
      <c r="BP187" s="81"/>
    </row>
    <row r="188" spans="3:68" ht="37.5" hidden="1" customHeight="1" x14ac:dyDescent="0.25">
      <c r="C188" s="668"/>
      <c r="D188" s="27"/>
      <c r="E188" s="585"/>
      <c r="F188" s="585"/>
      <c r="G188" s="585"/>
      <c r="H188" s="585"/>
      <c r="I188" s="27" t="s">
        <v>25</v>
      </c>
      <c r="J188" s="284"/>
      <c r="K188" s="579"/>
      <c r="L188" s="584"/>
      <c r="M188" s="584"/>
      <c r="N188" s="584"/>
      <c r="O188" s="58"/>
      <c r="P188"/>
      <c r="Q188" s="138">
        <v>1</v>
      </c>
      <c r="S188" s="138">
        <v>1</v>
      </c>
      <c r="T188" s="138">
        <v>1</v>
      </c>
      <c r="W188" s="716"/>
      <c r="X188" s="452" t="s">
        <v>25</v>
      </c>
      <c r="Y188" s="672" t="str">
        <f t="shared" si="61"/>
        <v/>
      </c>
      <c r="Z188" s="672"/>
      <c r="AA188" s="672"/>
      <c r="AB188" s="673"/>
      <c r="AC188" s="452" t="s">
        <v>25</v>
      </c>
      <c r="AD188" s="670" t="str">
        <f t="shared" si="54"/>
        <v/>
      </c>
      <c r="AE188" s="670"/>
      <c r="AF188" s="670"/>
      <c r="AG188" s="671"/>
      <c r="AH188" s="443" t="str">
        <f t="shared" si="62"/>
        <v/>
      </c>
      <c r="AI188" s="443" t="str">
        <f t="shared" si="63"/>
        <v/>
      </c>
      <c r="AL188" s="449" t="str">
        <f t="shared" si="64"/>
        <v/>
      </c>
      <c r="AM188" s="449" t="str">
        <f t="shared" si="65"/>
        <v/>
      </c>
      <c r="AN188" s="450" t="str">
        <f t="shared" si="66"/>
        <v/>
      </c>
      <c r="AO188" s="451" t="str">
        <f t="shared" si="67"/>
        <v/>
      </c>
      <c r="AP188" s="447">
        <f t="shared" si="58"/>
        <v>0</v>
      </c>
      <c r="AT188" s="447">
        <v>11</v>
      </c>
      <c r="AU188" s="448" t="str">
        <f t="array" ref="AU188">IF($AT188&gt;$AR$177,"",INDEX(AL$178:AL$189,MATCH($AT188,$AP$178:$AP$189,0)))</f>
        <v/>
      </c>
      <c r="AV188" s="448" t="str">
        <f t="array" ref="AV188">IF($AT188&gt;$AR$177,"",INDEX(AM$178:AM$189,MATCH($AT188,$AP$178:$AP$189,0)))</f>
        <v/>
      </c>
      <c r="AW188" s="448" t="str">
        <f t="array" ref="AW188">IF($AT188&gt;$AR$177,"",INDEX(AN$178:AN$189,MATCH($AT188,$AP$178:$AP$189,0)))</f>
        <v/>
      </c>
      <c r="AX188" s="448" t="str">
        <f t="array" ref="AX188">IF($AT188&gt;$AR$177,"",INDEX(AO$178:AO$189,MATCH($AT188,$AP$178:$AP$189,0)))</f>
        <v/>
      </c>
      <c r="BI188"/>
      <c r="BJ188"/>
      <c r="BM188" s="80"/>
      <c r="BN188" s="80"/>
      <c r="BO188" s="80"/>
      <c r="BP188" s="81"/>
    </row>
    <row r="189" spans="3:68" ht="37.5" hidden="1" customHeight="1" x14ac:dyDescent="0.25">
      <c r="C189" s="669"/>
      <c r="D189" s="27"/>
      <c r="E189" s="643"/>
      <c r="F189" s="643"/>
      <c r="G189" s="643"/>
      <c r="H189" s="643"/>
      <c r="I189" s="27" t="s">
        <v>25</v>
      </c>
      <c r="J189" s="284"/>
      <c r="K189" s="579"/>
      <c r="L189" s="584"/>
      <c r="M189" s="584"/>
      <c r="N189" s="584"/>
      <c r="O189" s="58"/>
      <c r="P189"/>
      <c r="Q189" s="138">
        <v>1</v>
      </c>
      <c r="S189" s="138">
        <v>1</v>
      </c>
      <c r="T189" s="138">
        <v>1</v>
      </c>
      <c r="W189" s="717"/>
      <c r="X189" s="452" t="s">
        <v>25</v>
      </c>
      <c r="Y189" s="672" t="str">
        <f t="shared" si="61"/>
        <v/>
      </c>
      <c r="Z189" s="672"/>
      <c r="AA189" s="672"/>
      <c r="AB189" s="673"/>
      <c r="AC189" s="452" t="s">
        <v>25</v>
      </c>
      <c r="AD189" s="670" t="str">
        <f t="shared" si="54"/>
        <v/>
      </c>
      <c r="AE189" s="670"/>
      <c r="AF189" s="670"/>
      <c r="AG189" s="671"/>
      <c r="AH189" s="443" t="str">
        <f t="shared" si="62"/>
        <v/>
      </c>
      <c r="AI189" s="443" t="str">
        <f t="shared" si="63"/>
        <v/>
      </c>
      <c r="AL189" s="449" t="str">
        <f>Y189</f>
        <v/>
      </c>
      <c r="AM189" s="449" t="str">
        <f>AD189</f>
        <v/>
      </c>
      <c r="AN189" s="450" t="str">
        <f>AH189</f>
        <v/>
      </c>
      <c r="AO189" s="451" t="str">
        <f>AI189</f>
        <v/>
      </c>
      <c r="AP189" s="447">
        <f>SUM(AND(AN189=$AL$34, AO189=$AM$34),AP188)</f>
        <v>0</v>
      </c>
      <c r="AT189" s="447">
        <v>12</v>
      </c>
      <c r="AU189" s="448" t="str">
        <f t="array" ref="AU189">IF($AT189&gt;$AR$177,"",INDEX(AL$178:AL$189,MATCH($AT189,$AP$178:$AP$189,0)))</f>
        <v/>
      </c>
      <c r="AV189" s="448" t="str">
        <f t="array" ref="AV189">IF($AT189&gt;$AR$177,"",INDEX(AM$178:AM$189,MATCH($AT189,$AP$178:$AP$189,0)))</f>
        <v/>
      </c>
      <c r="AW189" s="448" t="str">
        <f t="array" ref="AW189">IF($AT189&gt;$AR$177,"",INDEX(AN$178:AN$189,MATCH($AT189,$AP$178:$AP$189,0)))</f>
        <v/>
      </c>
      <c r="AX189" s="448" t="str">
        <f t="array" ref="AX189">IF($AT189&gt;$AR$177,"",INDEX(AO$178:AO$189,MATCH($AT189,$AP$178:$AP$189,0)))</f>
        <v/>
      </c>
      <c r="BI189"/>
      <c r="BJ189"/>
      <c r="BM189" s="80">
        <f>COUNTIF($BN$86:$BN$91,"&lt;="&amp;BN189)</f>
        <v>6</v>
      </c>
      <c r="BN189" s="80" t="str">
        <f>IF(BF189=$AP$14,BI189,"xxxxxxx")</f>
        <v>xxxxxxx</v>
      </c>
      <c r="BO189" s="80" t="e">
        <f>VLOOKUP(ROW()-ROW($BO$85),$BM$86:$BN$91,2,FALSE)</f>
        <v>#N/A</v>
      </c>
      <c r="BP189" s="81" t="b">
        <f>IF(COUNT(SEARCH({"XX";"XXX";"XXXX";"XXXXX";"XXXXXX";"XXXXXXX"},BO189)),BO189)</f>
        <v>0</v>
      </c>
    </row>
    <row r="190" spans="3:68" ht="39.950000000000003" hidden="1" customHeight="1" x14ac:dyDescent="0.25">
      <c r="C190" s="729" t="str">
        <f>W190</f>
        <v>Riesgos relevantes para la salvaguarda</v>
      </c>
      <c r="D190" s="731" t="str">
        <f>X190</f>
        <v>Acciones REDD+ del Módulo 1 (puede que no todas las acciones tengan riesgos para esta salvaguarda)</v>
      </c>
      <c r="E190" s="731"/>
      <c r="F190" s="731"/>
      <c r="G190" s="731"/>
      <c r="H190" s="731"/>
      <c r="I190" s="288"/>
      <c r="J190" s="281" t="str">
        <f>AC190</f>
        <v>Riesgos</v>
      </c>
      <c r="K190" s="659" t="str">
        <f>AH190</f>
        <v>Clasificación de riesgos</v>
      </c>
      <c r="L190" s="660"/>
      <c r="M190" s="660"/>
      <c r="N190" s="661"/>
      <c r="O190" s="72"/>
      <c r="P190"/>
      <c r="Q190" s="137" t="s">
        <v>78</v>
      </c>
      <c r="S190" s="137" t="s">
        <v>78</v>
      </c>
      <c r="W190" s="720" t="str">
        <f>$W$95</f>
        <v>Riesgos relevantes para la salvaguarda</v>
      </c>
      <c r="X190" s="726" t="str">
        <f>$X$95</f>
        <v>Acciones REDD+ del Módulo 1 (puede que no todas las acciones tengan riesgos para esta salvaguarda)</v>
      </c>
      <c r="Y190" s="726"/>
      <c r="Z190" s="726"/>
      <c r="AA190" s="726"/>
      <c r="AB190" s="726"/>
      <c r="AC190" s="726" t="str">
        <f>$AC$95</f>
        <v>Riesgos</v>
      </c>
      <c r="AD190" s="726"/>
      <c r="AE190" s="726"/>
      <c r="AF190" s="726"/>
      <c r="AG190" s="726"/>
      <c r="AH190" s="726" t="str">
        <f>$AH$95</f>
        <v>Clasificación de riesgos</v>
      </c>
      <c r="AI190" s="726"/>
      <c r="AL190" s="137" t="s">
        <v>82</v>
      </c>
      <c r="AR190" s="137" t="s">
        <v>80</v>
      </c>
      <c r="AU190" s="137" t="s">
        <v>76</v>
      </c>
      <c r="BI190"/>
      <c r="BJ190"/>
      <c r="BM190" s="80"/>
      <c r="BN190" s="79"/>
      <c r="BO190" s="79"/>
      <c r="BP190" s="79"/>
    </row>
    <row r="191" spans="3:68" ht="65.099999999999994" hidden="1" customHeight="1" x14ac:dyDescent="0.25">
      <c r="C191" s="730"/>
      <c r="D191" s="648" t="str">
        <f>LOOKUP($Q$191,$AE$213:$AF$215)</f>
        <v>PULSAR PARA VER UN EJEMPLO:</v>
      </c>
      <c r="E191" s="649" t="str">
        <f>LOOKUP(Q191,AE213:AF215)</f>
        <v>PULSAR PARA VER UN EJEMPLO:</v>
      </c>
      <c r="F191" s="649"/>
      <c r="G191" s="649"/>
      <c r="H191" s="650"/>
      <c r="I191" s="285"/>
      <c r="J191" s="323" t="str">
        <f>LOOKUP($Q$191,$AE$213:$AE$219,$AG$213:$AG$219)</f>
        <v>(Para ver un ejemplo de riesgo, seleccionar una acción REDD+ de la lista desplegable a la izquierda.)</v>
      </c>
      <c r="K191" s="665" t="str">
        <f>AH191</f>
        <v>Probabilidad</v>
      </c>
      <c r="L191" s="666"/>
      <c r="M191" s="665" t="str">
        <f>AI191</f>
        <v>Impacto</v>
      </c>
      <c r="N191" s="666"/>
      <c r="O191" s="58"/>
      <c r="P191"/>
      <c r="Q191" s="435">
        <v>1</v>
      </c>
      <c r="R191" s="436" t="s">
        <v>58</v>
      </c>
      <c r="S191" s="437" t="str">
        <f>S177</f>
        <v>Probability</v>
      </c>
      <c r="T191" s="437" t="str">
        <f>T177</f>
        <v>Impact</v>
      </c>
      <c r="W191" s="721"/>
      <c r="X191" s="438"/>
      <c r="Y191" s="688"/>
      <c r="Z191" s="688"/>
      <c r="AA191" s="688"/>
      <c r="AB191" s="689"/>
      <c r="AC191" s="438"/>
      <c r="AD191" s="690"/>
      <c r="AE191" s="690"/>
      <c r="AF191" s="690"/>
      <c r="AG191" s="691"/>
      <c r="AH191" s="493" t="str">
        <f>$AH$96</f>
        <v>Probabilidad</v>
      </c>
      <c r="AI191" s="493" t="str">
        <f>$AI$96</f>
        <v>Impacto</v>
      </c>
      <c r="AL191" s="437" t="str">
        <f>$X$95</f>
        <v>Acciones REDD+ del Módulo 1 (puede que no todas las acciones tengan riesgos para esta salvaguarda)</v>
      </c>
      <c r="AM191" s="437" t="str">
        <f>$AC$95</f>
        <v>Riesgos</v>
      </c>
      <c r="AN191" s="437" t="str">
        <f>$AH$96</f>
        <v>Probabilidad</v>
      </c>
      <c r="AO191" s="437" t="str">
        <f>$AI$96</f>
        <v>Impacto</v>
      </c>
      <c r="AP191" s="441" t="s">
        <v>79</v>
      </c>
      <c r="AR191" s="138">
        <f>MAX(AP192:AP206)</f>
        <v>0</v>
      </c>
      <c r="AT191" s="441" t="s">
        <v>81</v>
      </c>
      <c r="AU191" s="437" t="str">
        <f>$X$95</f>
        <v>Acciones REDD+ del Módulo 1 (puede que no todas las acciones tengan riesgos para esta salvaguarda)</v>
      </c>
      <c r="AV191" s="437" t="str">
        <f>$AC$95</f>
        <v>Riesgos</v>
      </c>
      <c r="AW191" s="437" t="str">
        <f>$AH$96</f>
        <v>Probabilidad</v>
      </c>
      <c r="AX191" s="437" t="str">
        <f>$AI$96</f>
        <v>Impacto</v>
      </c>
      <c r="BI191"/>
      <c r="BJ191"/>
      <c r="BM191" s="78" t="s">
        <v>28</v>
      </c>
      <c r="BN191" s="78" t="s">
        <v>37</v>
      </c>
      <c r="BO191" s="78" t="s">
        <v>35</v>
      </c>
      <c r="BP191" s="79"/>
    </row>
    <row r="192" spans="3:68" ht="38.25" hidden="1" customHeight="1" x14ac:dyDescent="0.25">
      <c r="C192" s="730"/>
      <c r="D192" s="126"/>
      <c r="E192" s="631"/>
      <c r="F192" s="631"/>
      <c r="G192" s="631"/>
      <c r="H192" s="631"/>
      <c r="I192" s="306" t="s">
        <v>25</v>
      </c>
      <c r="J192" s="284"/>
      <c r="K192" s="579"/>
      <c r="L192" s="584"/>
      <c r="M192" s="584"/>
      <c r="N192" s="584"/>
      <c r="O192" s="58"/>
      <c r="P192"/>
      <c r="Q192" s="138">
        <v>1</v>
      </c>
      <c r="S192" s="139">
        <v>1</v>
      </c>
      <c r="T192" s="453">
        <v>1</v>
      </c>
      <c r="W192" s="721"/>
      <c r="X192" s="442" t="s">
        <v>25</v>
      </c>
      <c r="Y192" s="670" t="str">
        <f>LOOKUP(Q192,$AG$13:$AG$29,$AH$13:$AH$29)</f>
        <v/>
      </c>
      <c r="Z192" s="670"/>
      <c r="AA192" s="670"/>
      <c r="AB192" s="671"/>
      <c r="AC192" s="442" t="s">
        <v>25</v>
      </c>
      <c r="AD192" s="672" t="str">
        <f t="shared" ref="AD192:AD206" si="68">IF(J192=0,"",J192)</f>
        <v/>
      </c>
      <c r="AE192" s="672"/>
      <c r="AF192" s="672"/>
      <c r="AG192" s="673"/>
      <c r="AH192" s="454" t="str">
        <f>LOOKUP(S192,$AL$13:$AL$16,$AM$13:$AM$16)</f>
        <v/>
      </c>
      <c r="AI192" s="454" t="str">
        <f>LOOKUP(T192,$AL$13:$AL$16,$AN$13:$AN$16)</f>
        <v/>
      </c>
      <c r="AL192" s="444" t="str">
        <f t="shared" ref="AL192:AL197" si="69">Y192</f>
        <v/>
      </c>
      <c r="AM192" s="444" t="str">
        <f t="shared" ref="AM192:AM197" si="70">AD192</f>
        <v/>
      </c>
      <c r="AN192" s="446" t="str">
        <f t="shared" ref="AN192:AN197" si="71">AH192</f>
        <v/>
      </c>
      <c r="AO192" s="446" t="str">
        <f t="shared" ref="AO192:AO197" si="72">AI192</f>
        <v/>
      </c>
      <c r="AP192" s="447">
        <f t="shared" ref="AP192:AP204" si="73">SUM(AND(AN192=$AO$34, AO192=$AP$34),AP191)</f>
        <v>0</v>
      </c>
      <c r="AT192" s="447">
        <v>1</v>
      </c>
      <c r="AU192" s="448" t="str">
        <f t="array" ref="AU192">IF($AT192&gt;$AR$191,"",INDEX(AL$192:AL$206,MATCH($AT192,$AP$192:$AP$206,0)))</f>
        <v/>
      </c>
      <c r="AV192" s="448" t="str">
        <f t="array" ref="AV192">IF($AT192&gt;$AR$191,"",INDEX(AM$192:AM$206,MATCH($AT192,$AP$192:$AP$206,0)))</f>
        <v/>
      </c>
      <c r="AW192" s="448" t="str">
        <f t="array" ref="AW192">IF($AT192&gt;$AR$191,"",INDEX(AN$192:AN$206,MATCH($AT192,$AP$192:$AP$206,0)))</f>
        <v/>
      </c>
      <c r="AX192" s="448" t="str">
        <f t="array" ref="AX192">IF($AT192&gt;$AR$191,"",INDEX(AO$192:AO$206,MATCH($AT192,$AP$192:$AP$206,0)))</f>
        <v/>
      </c>
      <c r="BI192"/>
      <c r="BJ192"/>
      <c r="BM192" s="80">
        <f t="shared" ref="BM192:BM198" si="74">COUNTIF($BN$97:$BN$102,"&lt;="&amp;BN192)</f>
        <v>1</v>
      </c>
      <c r="BN192" s="80" t="str">
        <f>IF(BF192=$AP$14,BI192,"xx")</f>
        <v>xx</v>
      </c>
      <c r="BO192" s="80" t="e">
        <f t="shared" ref="BO192:BO198" si="75">VLOOKUP(ROW()-ROW($BO$96),$BM$97:$BN$102,2,FALSE)</f>
        <v>#N/A</v>
      </c>
      <c r="BP192" s="79"/>
    </row>
    <row r="193" spans="3:68" ht="37.5" hidden="1" customHeight="1" x14ac:dyDescent="0.25">
      <c r="C193" s="730"/>
      <c r="D193" s="27"/>
      <c r="E193" s="643"/>
      <c r="F193" s="643"/>
      <c r="G193" s="643"/>
      <c r="H193" s="643"/>
      <c r="I193" s="27" t="s">
        <v>25</v>
      </c>
      <c r="J193" s="284" t="s">
        <v>20</v>
      </c>
      <c r="K193" s="579"/>
      <c r="L193" s="584"/>
      <c r="M193" s="584"/>
      <c r="N193" s="584"/>
      <c r="O193" s="58"/>
      <c r="P193"/>
      <c r="Q193" s="138">
        <v>1</v>
      </c>
      <c r="S193" s="139">
        <v>1</v>
      </c>
      <c r="T193" s="453">
        <v>1</v>
      </c>
      <c r="W193" s="721"/>
      <c r="X193" s="442" t="s">
        <v>25</v>
      </c>
      <c r="Y193" s="670" t="str">
        <f t="shared" ref="Y193:Y206" si="76">LOOKUP(Q193,$AG$13:$AG$29,$AH$13:$AH$29)</f>
        <v/>
      </c>
      <c r="Z193" s="670"/>
      <c r="AA193" s="670"/>
      <c r="AB193" s="671"/>
      <c r="AC193" s="442" t="s">
        <v>25</v>
      </c>
      <c r="AD193" s="672" t="str">
        <f t="shared" si="68"/>
        <v/>
      </c>
      <c r="AE193" s="672"/>
      <c r="AF193" s="672"/>
      <c r="AG193" s="673"/>
      <c r="AH193" s="454" t="str">
        <f t="shared" ref="AH193:AH206" si="77">LOOKUP(S193,$AL$13:$AL$16,$AM$13:$AM$16)</f>
        <v/>
      </c>
      <c r="AI193" s="454" t="str">
        <f t="shared" ref="AI193:AI206" si="78">LOOKUP(T193,$AL$13:$AL$16,$AN$13:$AN$16)</f>
        <v/>
      </c>
      <c r="AL193" s="449" t="str">
        <f t="shared" si="69"/>
        <v/>
      </c>
      <c r="AM193" s="449" t="str">
        <f t="shared" si="70"/>
        <v/>
      </c>
      <c r="AN193" s="451" t="str">
        <f t="shared" si="71"/>
        <v/>
      </c>
      <c r="AO193" s="451" t="str">
        <f t="shared" si="72"/>
        <v/>
      </c>
      <c r="AP193" s="447">
        <f t="shared" si="73"/>
        <v>0</v>
      </c>
      <c r="AT193" s="447">
        <v>2</v>
      </c>
      <c r="AU193" s="448" t="str">
        <f t="array" ref="AU193">IF($AT193&gt;$AR$191,"",INDEX(AL$192:AL$206,MATCH($AT193,$AP$192:$AP$206,0)))</f>
        <v/>
      </c>
      <c r="AV193" s="448" t="str">
        <f t="array" ref="AV193">IF($AT193&gt;$AR$191,"",INDEX(AM$192:AM$206,MATCH($AT193,$AP$192:$AP$206,0)))</f>
        <v/>
      </c>
      <c r="AW193" s="448" t="str">
        <f t="array" ref="AW193">IF($AT193&gt;$AR$191,"",INDEX(AN$192:AN$206,MATCH($AT193,$AP$192:$AP$206,0)))</f>
        <v/>
      </c>
      <c r="AX193" s="448" t="str">
        <f t="array" ref="AX193">IF($AT193&gt;$AR$191,"",INDEX(AO$192:AO$206,MATCH($AT193,$AP$192:$AP$206,0)))</f>
        <v/>
      </c>
      <c r="BI193"/>
      <c r="BJ193"/>
      <c r="BM193" s="80">
        <f t="shared" si="74"/>
        <v>2</v>
      </c>
      <c r="BN193" s="80" t="str">
        <f>IF(BF193=$AP$14,BI193,"xxx")</f>
        <v>xxx</v>
      </c>
      <c r="BO193" s="80" t="e">
        <f t="shared" si="75"/>
        <v>#N/A</v>
      </c>
      <c r="BP193" s="79"/>
    </row>
    <row r="194" spans="3:68" ht="37.5" hidden="1" customHeight="1" x14ac:dyDescent="0.25">
      <c r="C194" s="730"/>
      <c r="D194" s="27"/>
      <c r="E194" s="643"/>
      <c r="F194" s="643"/>
      <c r="G194" s="643"/>
      <c r="H194" s="643"/>
      <c r="I194" s="27" t="s">
        <v>25</v>
      </c>
      <c r="J194" s="284" t="s">
        <v>20</v>
      </c>
      <c r="K194" s="579"/>
      <c r="L194" s="584"/>
      <c r="M194" s="584"/>
      <c r="N194" s="584"/>
      <c r="O194" s="58"/>
      <c r="P194"/>
      <c r="Q194" s="138">
        <v>1</v>
      </c>
      <c r="S194" s="139">
        <v>1</v>
      </c>
      <c r="T194" s="453">
        <v>1</v>
      </c>
      <c r="W194" s="721"/>
      <c r="X194" s="442" t="s">
        <v>25</v>
      </c>
      <c r="Y194" s="670" t="str">
        <f t="shared" si="76"/>
        <v/>
      </c>
      <c r="Z194" s="670"/>
      <c r="AA194" s="670"/>
      <c r="AB194" s="671"/>
      <c r="AC194" s="442" t="s">
        <v>25</v>
      </c>
      <c r="AD194" s="672" t="str">
        <f t="shared" si="68"/>
        <v/>
      </c>
      <c r="AE194" s="672"/>
      <c r="AF194" s="672"/>
      <c r="AG194" s="673"/>
      <c r="AH194" s="454" t="str">
        <f t="shared" si="77"/>
        <v/>
      </c>
      <c r="AI194" s="454" t="str">
        <f t="shared" si="78"/>
        <v/>
      </c>
      <c r="AL194" s="449" t="str">
        <f t="shared" si="69"/>
        <v/>
      </c>
      <c r="AM194" s="449" t="str">
        <f t="shared" si="70"/>
        <v/>
      </c>
      <c r="AN194" s="451" t="str">
        <f t="shared" si="71"/>
        <v/>
      </c>
      <c r="AO194" s="451" t="str">
        <f t="shared" si="72"/>
        <v/>
      </c>
      <c r="AP194" s="447">
        <f t="shared" si="73"/>
        <v>0</v>
      </c>
      <c r="AT194" s="447">
        <v>3</v>
      </c>
      <c r="AU194" s="448" t="str">
        <f t="array" ref="AU194">IF($AT194&gt;$AR$191,"",INDEX(AL$192:AL$206,MATCH($AT194,$AP$192:$AP$206,0)))</f>
        <v/>
      </c>
      <c r="AV194" s="448" t="str">
        <f t="array" ref="AV194">IF($AT194&gt;$AR$191,"",INDEX(AM$192:AM$206,MATCH($AT194,$AP$192:$AP$206,0)))</f>
        <v/>
      </c>
      <c r="AW194" s="448" t="str">
        <f t="array" ref="AW194">IF($AT194&gt;$AR$191,"",INDEX(AN$192:AN$206,MATCH($AT194,$AP$192:$AP$206,0)))</f>
        <v/>
      </c>
      <c r="AX194" s="448" t="str">
        <f t="array" ref="AX194">IF($AT194&gt;$AR$191,"",INDEX(AO$192:AO$206,MATCH($AT194,$AP$192:$AP$206,0)))</f>
        <v/>
      </c>
      <c r="BI194"/>
      <c r="BJ194"/>
      <c r="BM194" s="80">
        <f t="shared" si="74"/>
        <v>3</v>
      </c>
      <c r="BN194" s="80" t="str">
        <f>IF(BF194=$AP$14,BI194,"xxxx")</f>
        <v>xxxx</v>
      </c>
      <c r="BO194" s="80" t="e">
        <f t="shared" si="75"/>
        <v>#N/A</v>
      </c>
      <c r="BP194" s="79"/>
    </row>
    <row r="195" spans="3:68" ht="37.5" hidden="1" customHeight="1" x14ac:dyDescent="0.25">
      <c r="C195" s="730"/>
      <c r="D195" s="27"/>
      <c r="E195" s="643"/>
      <c r="F195" s="643"/>
      <c r="G195" s="643"/>
      <c r="H195" s="643"/>
      <c r="I195" s="27" t="s">
        <v>25</v>
      </c>
      <c r="J195" s="284" t="s">
        <v>20</v>
      </c>
      <c r="K195" s="579"/>
      <c r="L195" s="584"/>
      <c r="M195" s="584"/>
      <c r="N195" s="584"/>
      <c r="O195" s="58"/>
      <c r="P195"/>
      <c r="Q195" s="138">
        <v>1</v>
      </c>
      <c r="S195" s="139">
        <v>1</v>
      </c>
      <c r="T195" s="453">
        <v>1</v>
      </c>
      <c r="W195" s="721"/>
      <c r="X195" s="442" t="s">
        <v>25</v>
      </c>
      <c r="Y195" s="670" t="str">
        <f t="shared" si="76"/>
        <v/>
      </c>
      <c r="Z195" s="670"/>
      <c r="AA195" s="670"/>
      <c r="AB195" s="671"/>
      <c r="AC195" s="442" t="s">
        <v>25</v>
      </c>
      <c r="AD195" s="672" t="str">
        <f t="shared" si="68"/>
        <v/>
      </c>
      <c r="AE195" s="672"/>
      <c r="AF195" s="672"/>
      <c r="AG195" s="673"/>
      <c r="AH195" s="454" t="str">
        <f t="shared" si="77"/>
        <v/>
      </c>
      <c r="AI195" s="454" t="str">
        <f t="shared" si="78"/>
        <v/>
      </c>
      <c r="AL195" s="449" t="str">
        <f t="shared" si="69"/>
        <v/>
      </c>
      <c r="AM195" s="449" t="str">
        <f t="shared" si="70"/>
        <v/>
      </c>
      <c r="AN195" s="451" t="str">
        <f t="shared" si="71"/>
        <v/>
      </c>
      <c r="AO195" s="451" t="str">
        <f t="shared" si="72"/>
        <v/>
      </c>
      <c r="AP195" s="447">
        <f t="shared" si="73"/>
        <v>0</v>
      </c>
      <c r="AT195" s="447">
        <v>4</v>
      </c>
      <c r="AU195" s="448" t="str">
        <f t="array" ref="AU195">IF($AT195&gt;$AR$191,"",INDEX(AL$192:AL$206,MATCH($AT195,$AP$192:$AP$206,0)))</f>
        <v/>
      </c>
      <c r="AV195" s="448" t="str">
        <f t="array" ref="AV195">IF($AT195&gt;$AR$191,"",INDEX(AM$192:AM$206,MATCH($AT195,$AP$192:$AP$206,0)))</f>
        <v/>
      </c>
      <c r="AW195" s="448" t="str">
        <f t="array" ref="AW195">IF($AT195&gt;$AR$191,"",INDEX(AN$192:AN$206,MATCH($AT195,$AP$192:$AP$206,0)))</f>
        <v/>
      </c>
      <c r="AX195" s="448" t="str">
        <f t="array" ref="AX195">IF($AT195&gt;$AR$191,"",INDEX(AO$192:AO$206,MATCH($AT195,$AP$192:$AP$206,0)))</f>
        <v/>
      </c>
      <c r="BI195"/>
      <c r="BJ195"/>
      <c r="BM195" s="80">
        <f t="shared" si="74"/>
        <v>4</v>
      </c>
      <c r="BN195" s="80" t="str">
        <f>IF(BF195=$AP$14,BI195,"xxxxx")</f>
        <v>xxxxx</v>
      </c>
      <c r="BO195" s="80" t="e">
        <f t="shared" si="75"/>
        <v>#N/A</v>
      </c>
      <c r="BP195" s="79"/>
    </row>
    <row r="196" spans="3:68" ht="37.5" hidden="1" customHeight="1" x14ac:dyDescent="0.25">
      <c r="C196" s="730"/>
      <c r="D196" s="27"/>
      <c r="E196" s="643"/>
      <c r="F196" s="643"/>
      <c r="G196" s="643"/>
      <c r="H196" s="643"/>
      <c r="I196" s="27" t="s">
        <v>25</v>
      </c>
      <c r="J196" s="284" t="s">
        <v>20</v>
      </c>
      <c r="K196" s="579"/>
      <c r="L196" s="584"/>
      <c r="M196" s="584"/>
      <c r="N196" s="584"/>
      <c r="O196" s="58"/>
      <c r="P196"/>
      <c r="Q196" s="138">
        <v>1</v>
      </c>
      <c r="S196" s="139">
        <v>1</v>
      </c>
      <c r="T196" s="453">
        <v>1</v>
      </c>
      <c r="W196" s="721"/>
      <c r="X196" s="442" t="s">
        <v>25</v>
      </c>
      <c r="Y196" s="670" t="str">
        <f t="shared" si="76"/>
        <v/>
      </c>
      <c r="Z196" s="670"/>
      <c r="AA196" s="670"/>
      <c r="AB196" s="671"/>
      <c r="AC196" s="442" t="s">
        <v>25</v>
      </c>
      <c r="AD196" s="672" t="str">
        <f t="shared" si="68"/>
        <v/>
      </c>
      <c r="AE196" s="672"/>
      <c r="AF196" s="672"/>
      <c r="AG196" s="673"/>
      <c r="AH196" s="454" t="str">
        <f t="shared" si="77"/>
        <v/>
      </c>
      <c r="AI196" s="454" t="str">
        <f t="shared" si="78"/>
        <v/>
      </c>
      <c r="AL196" s="449" t="str">
        <f t="shared" si="69"/>
        <v/>
      </c>
      <c r="AM196" s="449" t="str">
        <f t="shared" si="70"/>
        <v/>
      </c>
      <c r="AN196" s="451" t="str">
        <f t="shared" si="71"/>
        <v/>
      </c>
      <c r="AO196" s="451" t="str">
        <f t="shared" si="72"/>
        <v/>
      </c>
      <c r="AP196" s="447">
        <f t="shared" si="73"/>
        <v>0</v>
      </c>
      <c r="AT196" s="447">
        <v>5</v>
      </c>
      <c r="AU196" s="448" t="str">
        <f t="array" ref="AU196">IF($AT196&gt;$AR$191,"",INDEX(AL$192:AL$206,MATCH($AT196,$AP$192:$AP$206,0)))</f>
        <v/>
      </c>
      <c r="AV196" s="448" t="str">
        <f t="array" ref="AV196">IF($AT196&gt;$AR$191,"",INDEX(AM$192:AM$206,MATCH($AT196,$AP$192:$AP$206,0)))</f>
        <v/>
      </c>
      <c r="AW196" s="448" t="str">
        <f t="array" ref="AW196">IF($AT196&gt;$AR$191,"",INDEX(AN$192:AN$206,MATCH($AT196,$AP$192:$AP$206,0)))</f>
        <v/>
      </c>
      <c r="AX196" s="448" t="str">
        <f t="array" ref="AX196">IF($AT196&gt;$AR$191,"",INDEX(AO$192:AO$206,MATCH($AT196,$AP$192:$AP$206,0)))</f>
        <v/>
      </c>
      <c r="BI196"/>
      <c r="BJ196"/>
      <c r="BM196" s="80">
        <f t="shared" si="74"/>
        <v>5</v>
      </c>
      <c r="BN196" s="80" t="str">
        <f>IF(BF196=$AP$14,BI196,"xxxxxx")</f>
        <v>xxxxxx</v>
      </c>
      <c r="BO196" s="80" t="e">
        <f t="shared" si="75"/>
        <v>#N/A</v>
      </c>
      <c r="BP196" s="79"/>
    </row>
    <row r="197" spans="3:68" ht="37.5" hidden="1" customHeight="1" x14ac:dyDescent="0.25">
      <c r="C197" s="730"/>
      <c r="D197" s="27"/>
      <c r="E197" s="643"/>
      <c r="F197" s="643"/>
      <c r="G197" s="643"/>
      <c r="H197" s="643"/>
      <c r="I197" s="27" t="s">
        <v>25</v>
      </c>
      <c r="J197" s="284" t="s">
        <v>20</v>
      </c>
      <c r="K197" s="579"/>
      <c r="L197" s="584"/>
      <c r="M197" s="584"/>
      <c r="N197" s="584"/>
      <c r="O197" s="58"/>
      <c r="P197"/>
      <c r="Q197" s="138">
        <v>1</v>
      </c>
      <c r="S197" s="139">
        <v>1</v>
      </c>
      <c r="T197" s="453">
        <v>1</v>
      </c>
      <c r="W197" s="721"/>
      <c r="X197" s="442" t="s">
        <v>25</v>
      </c>
      <c r="Y197" s="670" t="str">
        <f t="shared" si="76"/>
        <v/>
      </c>
      <c r="Z197" s="670"/>
      <c r="AA197" s="670"/>
      <c r="AB197" s="671"/>
      <c r="AC197" s="442" t="s">
        <v>25</v>
      </c>
      <c r="AD197" s="672" t="str">
        <f t="shared" si="68"/>
        <v/>
      </c>
      <c r="AE197" s="672"/>
      <c r="AF197" s="672"/>
      <c r="AG197" s="673"/>
      <c r="AH197" s="454" t="str">
        <f t="shared" si="77"/>
        <v/>
      </c>
      <c r="AI197" s="454" t="str">
        <f t="shared" si="78"/>
        <v/>
      </c>
      <c r="AL197" s="449" t="str">
        <f t="shared" si="69"/>
        <v/>
      </c>
      <c r="AM197" s="449" t="str">
        <f t="shared" si="70"/>
        <v/>
      </c>
      <c r="AN197" s="451" t="str">
        <f t="shared" si="71"/>
        <v/>
      </c>
      <c r="AO197" s="451" t="str">
        <f t="shared" si="72"/>
        <v/>
      </c>
      <c r="AP197" s="447">
        <f t="shared" si="73"/>
        <v>0</v>
      </c>
      <c r="AT197" s="447">
        <v>6</v>
      </c>
      <c r="AU197" s="448" t="str">
        <f t="array" ref="AU197">IF($AT197&gt;$AR$191,"",INDEX(AL$192:AL$206,MATCH($AT197,$AP$192:$AP$206,0)))</f>
        <v/>
      </c>
      <c r="AV197" s="448" t="str">
        <f t="array" ref="AV197">IF($AT197&gt;$AR$191,"",INDEX(AM$192:AM$206,MATCH($AT197,$AP$192:$AP$206,0)))</f>
        <v/>
      </c>
      <c r="AW197" s="448" t="str">
        <f t="array" ref="AW197">IF($AT197&gt;$AR$191,"",INDEX(AN$192:AN$206,MATCH($AT197,$AP$192:$AP$206,0)))</f>
        <v/>
      </c>
      <c r="AX197" s="448" t="str">
        <f t="array" ref="AX197">IF($AT197&gt;$AR$191,"",INDEX(AO$192:AO$206,MATCH($AT197,$AP$192:$AP$206,0)))</f>
        <v/>
      </c>
      <c r="BI197"/>
      <c r="BJ197"/>
      <c r="BM197" s="80">
        <f t="shared" si="74"/>
        <v>6</v>
      </c>
      <c r="BN197" s="80" t="str">
        <f>IF(BF197=$AP$14,BI197,"xxxxxxx")</f>
        <v>xxxxxxx</v>
      </c>
      <c r="BO197" s="80" t="e">
        <f t="shared" si="75"/>
        <v>#N/A</v>
      </c>
      <c r="BP197" s="79"/>
    </row>
    <row r="198" spans="3:68" ht="37.5" hidden="1" customHeight="1" x14ac:dyDescent="0.25">
      <c r="C198" s="730"/>
      <c r="D198" s="27"/>
      <c r="E198" s="643"/>
      <c r="F198" s="643"/>
      <c r="G198" s="643"/>
      <c r="H198" s="643"/>
      <c r="I198" s="27" t="s">
        <v>25</v>
      </c>
      <c r="J198" s="284" t="s">
        <v>20</v>
      </c>
      <c r="K198" s="579"/>
      <c r="L198" s="584"/>
      <c r="M198" s="584"/>
      <c r="N198" s="584"/>
      <c r="O198" s="58"/>
      <c r="P198"/>
      <c r="Q198" s="138">
        <v>1</v>
      </c>
      <c r="S198" s="139">
        <v>1</v>
      </c>
      <c r="T198" s="453">
        <v>1</v>
      </c>
      <c r="W198" s="721"/>
      <c r="X198" s="442" t="s">
        <v>25</v>
      </c>
      <c r="Y198" s="670" t="str">
        <f t="shared" si="76"/>
        <v/>
      </c>
      <c r="Z198" s="670"/>
      <c r="AA198" s="670"/>
      <c r="AB198" s="671"/>
      <c r="AC198" s="442" t="s">
        <v>25</v>
      </c>
      <c r="AD198" s="672" t="str">
        <f t="shared" si="68"/>
        <v/>
      </c>
      <c r="AE198" s="672"/>
      <c r="AF198" s="672"/>
      <c r="AG198" s="673"/>
      <c r="AH198" s="454" t="str">
        <f t="shared" si="77"/>
        <v/>
      </c>
      <c r="AI198" s="454" t="str">
        <f t="shared" si="78"/>
        <v/>
      </c>
      <c r="AL198" s="449" t="str">
        <f>Y198</f>
        <v/>
      </c>
      <c r="AM198" s="449" t="str">
        <f>AD198</f>
        <v/>
      </c>
      <c r="AN198" s="451" t="str">
        <f>AH198</f>
        <v/>
      </c>
      <c r="AO198" s="451" t="str">
        <f>AI198</f>
        <v/>
      </c>
      <c r="AP198" s="447">
        <f t="shared" si="73"/>
        <v>0</v>
      </c>
      <c r="AT198" s="447">
        <v>7</v>
      </c>
      <c r="AU198" s="448" t="str">
        <f t="array" ref="AU198">IF($AT198&gt;$AR$191,"",INDEX(AL$192:AL$206,MATCH($AT198,$AP$192:$AP$206,0)))</f>
        <v/>
      </c>
      <c r="AV198" s="448" t="str">
        <f t="array" ref="AV198">IF($AT198&gt;$AR$191,"",INDEX(AM$192:AM$206,MATCH($AT198,$AP$192:$AP$206,0)))</f>
        <v/>
      </c>
      <c r="AW198" s="448" t="str">
        <f t="array" ref="AW198">IF($AT198&gt;$AR$191,"",INDEX(AN$192:AN$206,MATCH($AT198,$AP$192:$AP$206,0)))</f>
        <v/>
      </c>
      <c r="AX198" s="448" t="str">
        <f t="array" ref="AX198">IF($AT198&gt;$AR$191,"",INDEX(AO$192:AO$206,MATCH($AT198,$AP$192:$AP$206,0)))</f>
        <v/>
      </c>
      <c r="BI198"/>
      <c r="BJ198"/>
      <c r="BM198" s="80">
        <f t="shared" si="74"/>
        <v>6</v>
      </c>
      <c r="BN198" s="80" t="str">
        <f>IF(BF198=$AP$14,BI198,"xxxxxxx")</f>
        <v>xxxxxxx</v>
      </c>
      <c r="BO198" s="80" t="e">
        <f t="shared" si="75"/>
        <v>#N/A</v>
      </c>
      <c r="BP198" s="79"/>
    </row>
    <row r="199" spans="3:68" ht="37.5" hidden="1" customHeight="1" x14ac:dyDescent="0.25">
      <c r="C199" s="730"/>
      <c r="D199" s="27"/>
      <c r="E199" s="585"/>
      <c r="F199" s="585"/>
      <c r="G199" s="585"/>
      <c r="H199" s="585"/>
      <c r="I199" s="27" t="s">
        <v>25</v>
      </c>
      <c r="J199" s="284" t="s">
        <v>20</v>
      </c>
      <c r="K199" s="579"/>
      <c r="L199" s="584"/>
      <c r="M199" s="584"/>
      <c r="N199" s="584"/>
      <c r="O199" s="58"/>
      <c r="P199"/>
      <c r="Q199" s="138">
        <v>1</v>
      </c>
      <c r="S199" s="139">
        <v>1</v>
      </c>
      <c r="T199" s="453">
        <v>1</v>
      </c>
      <c r="W199" s="721"/>
      <c r="X199" s="442" t="s">
        <v>25</v>
      </c>
      <c r="Y199" s="670" t="str">
        <f t="shared" si="76"/>
        <v/>
      </c>
      <c r="Z199" s="670"/>
      <c r="AA199" s="670"/>
      <c r="AB199" s="671"/>
      <c r="AC199" s="442" t="s">
        <v>25</v>
      </c>
      <c r="AD199" s="672" t="str">
        <f t="shared" si="68"/>
        <v/>
      </c>
      <c r="AE199" s="672"/>
      <c r="AF199" s="672"/>
      <c r="AG199" s="673"/>
      <c r="AH199" s="454" t="str">
        <f t="shared" si="77"/>
        <v/>
      </c>
      <c r="AI199" s="454" t="str">
        <f t="shared" si="78"/>
        <v/>
      </c>
      <c r="AL199" s="449" t="str">
        <f t="shared" ref="AL199:AL204" si="79">Y199</f>
        <v/>
      </c>
      <c r="AM199" s="449" t="str">
        <f t="shared" ref="AM199:AM204" si="80">AD199</f>
        <v/>
      </c>
      <c r="AN199" s="451" t="str">
        <f t="shared" ref="AN199:AN204" si="81">AH199</f>
        <v/>
      </c>
      <c r="AO199" s="451" t="str">
        <f t="shared" ref="AO199:AO204" si="82">AI199</f>
        <v/>
      </c>
      <c r="AP199" s="447">
        <f t="shared" si="73"/>
        <v>0</v>
      </c>
      <c r="AT199" s="447">
        <v>8</v>
      </c>
      <c r="AU199" s="448" t="str">
        <f t="array" ref="AU199">IF($AT199&gt;$AR$191,"",INDEX(AL$192:AL$206,MATCH($AT199,$AP$192:$AP$206,0)))</f>
        <v/>
      </c>
      <c r="AV199" s="448" t="str">
        <f t="array" ref="AV199">IF($AT199&gt;$AR$191,"",INDEX(AM$192:AM$206,MATCH($AT199,$AP$192:$AP$206,0)))</f>
        <v/>
      </c>
      <c r="AW199" s="448" t="str">
        <f t="array" ref="AW199">IF($AT199&gt;$AR$191,"",INDEX(AN$192:AN$206,MATCH($AT199,$AP$192:$AP$206,0)))</f>
        <v/>
      </c>
      <c r="AX199" s="448" t="str">
        <f t="array" ref="AX199">IF($AT199&gt;$AR$191,"",INDEX(AO$192:AO$206,MATCH($AT199,$AP$192:$AP$206,0)))</f>
        <v/>
      </c>
      <c r="BI199"/>
      <c r="BJ199"/>
      <c r="BM199" s="80"/>
      <c r="BN199" s="80"/>
      <c r="BO199" s="80"/>
      <c r="BP199" s="79"/>
    </row>
    <row r="200" spans="3:68" ht="37.5" hidden="1" customHeight="1" x14ac:dyDescent="0.25">
      <c r="C200" s="730"/>
      <c r="D200" s="27"/>
      <c r="E200" s="585"/>
      <c r="F200" s="585"/>
      <c r="G200" s="585"/>
      <c r="H200" s="585"/>
      <c r="I200" s="27" t="s">
        <v>25</v>
      </c>
      <c r="J200" s="284" t="s">
        <v>20</v>
      </c>
      <c r="K200" s="579"/>
      <c r="L200" s="584"/>
      <c r="M200" s="584"/>
      <c r="N200" s="584"/>
      <c r="O200" s="58"/>
      <c r="P200"/>
      <c r="Q200" s="138">
        <v>1</v>
      </c>
      <c r="S200" s="139">
        <v>1</v>
      </c>
      <c r="T200" s="453">
        <v>1</v>
      </c>
      <c r="W200" s="721"/>
      <c r="X200" s="442" t="s">
        <v>25</v>
      </c>
      <c r="Y200" s="670" t="str">
        <f t="shared" si="76"/>
        <v/>
      </c>
      <c r="Z200" s="670"/>
      <c r="AA200" s="670"/>
      <c r="AB200" s="671"/>
      <c r="AC200" s="442" t="s">
        <v>25</v>
      </c>
      <c r="AD200" s="672" t="str">
        <f t="shared" si="68"/>
        <v/>
      </c>
      <c r="AE200" s="672"/>
      <c r="AF200" s="672"/>
      <c r="AG200" s="673"/>
      <c r="AH200" s="454" t="str">
        <f t="shared" si="77"/>
        <v/>
      </c>
      <c r="AI200" s="454" t="str">
        <f t="shared" si="78"/>
        <v/>
      </c>
      <c r="AL200" s="449" t="str">
        <f t="shared" si="79"/>
        <v/>
      </c>
      <c r="AM200" s="449" t="str">
        <f t="shared" si="80"/>
        <v/>
      </c>
      <c r="AN200" s="451" t="str">
        <f t="shared" si="81"/>
        <v/>
      </c>
      <c r="AO200" s="451" t="str">
        <f t="shared" si="82"/>
        <v/>
      </c>
      <c r="AP200" s="447">
        <f t="shared" si="73"/>
        <v>0</v>
      </c>
      <c r="AT200" s="447">
        <v>9</v>
      </c>
      <c r="AU200" s="448" t="str">
        <f t="array" ref="AU200">IF($AT200&gt;$AR$191,"",INDEX(AL$192:AL$206,MATCH($AT200,$AP$192:$AP$206,0)))</f>
        <v/>
      </c>
      <c r="AV200" s="448" t="str">
        <f t="array" ref="AV200">IF($AT200&gt;$AR$191,"",INDEX(AM$192:AM$206,MATCH($AT200,$AP$192:$AP$206,0)))</f>
        <v/>
      </c>
      <c r="AW200" s="448" t="str">
        <f t="array" ref="AW200">IF($AT200&gt;$AR$191,"",INDEX(AN$192:AN$206,MATCH($AT200,$AP$192:$AP$206,0)))</f>
        <v/>
      </c>
      <c r="AX200" s="448" t="str">
        <f t="array" ref="AX200">IF($AT200&gt;$AR$191,"",INDEX(AO$192:AO$206,MATCH($AT200,$AP$192:$AP$206,0)))</f>
        <v/>
      </c>
      <c r="BI200"/>
      <c r="BJ200"/>
      <c r="BM200" s="80"/>
      <c r="BN200" s="80"/>
      <c r="BO200" s="80"/>
      <c r="BP200" s="79"/>
    </row>
    <row r="201" spans="3:68" ht="37.5" hidden="1" customHeight="1" x14ac:dyDescent="0.25">
      <c r="C201" s="730"/>
      <c r="D201" s="27"/>
      <c r="E201" s="585"/>
      <c r="F201" s="585"/>
      <c r="G201" s="585"/>
      <c r="H201" s="585"/>
      <c r="I201" s="27" t="s">
        <v>25</v>
      </c>
      <c r="J201" s="284"/>
      <c r="K201" s="579"/>
      <c r="L201" s="584"/>
      <c r="M201" s="584"/>
      <c r="N201" s="584"/>
      <c r="O201" s="58"/>
      <c r="P201"/>
      <c r="Q201" s="138">
        <v>1</v>
      </c>
      <c r="S201" s="139">
        <v>1</v>
      </c>
      <c r="T201" s="453">
        <v>1</v>
      </c>
      <c r="W201" s="721"/>
      <c r="X201" s="442" t="s">
        <v>25</v>
      </c>
      <c r="Y201" s="670" t="str">
        <f t="shared" si="76"/>
        <v/>
      </c>
      <c r="Z201" s="670"/>
      <c r="AA201" s="670"/>
      <c r="AB201" s="671"/>
      <c r="AC201" s="442" t="s">
        <v>25</v>
      </c>
      <c r="AD201" s="672" t="str">
        <f t="shared" si="68"/>
        <v/>
      </c>
      <c r="AE201" s="672"/>
      <c r="AF201" s="672"/>
      <c r="AG201" s="673"/>
      <c r="AH201" s="454" t="str">
        <f t="shared" si="77"/>
        <v/>
      </c>
      <c r="AI201" s="454" t="str">
        <f t="shared" si="78"/>
        <v/>
      </c>
      <c r="AL201" s="449" t="str">
        <f t="shared" si="79"/>
        <v/>
      </c>
      <c r="AM201" s="449" t="str">
        <f t="shared" si="80"/>
        <v/>
      </c>
      <c r="AN201" s="451" t="str">
        <f t="shared" si="81"/>
        <v/>
      </c>
      <c r="AO201" s="451" t="str">
        <f t="shared" si="82"/>
        <v/>
      </c>
      <c r="AP201" s="447">
        <f t="shared" si="73"/>
        <v>0</v>
      </c>
      <c r="AT201" s="447">
        <v>10</v>
      </c>
      <c r="AU201" s="448" t="str">
        <f t="array" ref="AU201">IF($AT201&gt;$AR$191,"",INDEX(AL$192:AL$206,MATCH($AT201,$AP$192:$AP$206,0)))</f>
        <v/>
      </c>
      <c r="AV201" s="448" t="str">
        <f t="array" ref="AV201">IF($AT201&gt;$AR$191,"",INDEX(AM$192:AM$206,MATCH($AT201,$AP$192:$AP$206,0)))</f>
        <v/>
      </c>
      <c r="AW201" s="448" t="str">
        <f t="array" ref="AW201">IF($AT201&gt;$AR$191,"",INDEX(AN$192:AN$206,MATCH($AT201,$AP$192:$AP$206,0)))</f>
        <v/>
      </c>
      <c r="AX201" s="448" t="str">
        <f t="array" ref="AX201">IF($AT201&gt;$AR$191,"",INDEX(AO$192:AO$206,MATCH($AT201,$AP$192:$AP$206,0)))</f>
        <v/>
      </c>
      <c r="BI201"/>
      <c r="BJ201"/>
      <c r="BM201" s="80"/>
      <c r="BN201" s="80"/>
      <c r="BO201" s="80"/>
      <c r="BP201" s="79"/>
    </row>
    <row r="202" spans="3:68" ht="37.5" hidden="1" customHeight="1" x14ac:dyDescent="0.25">
      <c r="C202" s="730"/>
      <c r="D202" s="27"/>
      <c r="E202" s="585"/>
      <c r="F202" s="585"/>
      <c r="G202" s="585"/>
      <c r="H202" s="585"/>
      <c r="I202" s="27" t="s">
        <v>25</v>
      </c>
      <c r="J202" s="284"/>
      <c r="K202" s="579"/>
      <c r="L202" s="584"/>
      <c r="M202" s="584"/>
      <c r="N202" s="584"/>
      <c r="O202" s="58"/>
      <c r="P202"/>
      <c r="Q202" s="138">
        <v>1</v>
      </c>
      <c r="S202" s="139">
        <v>1</v>
      </c>
      <c r="T202" s="453">
        <v>1</v>
      </c>
      <c r="W202" s="721"/>
      <c r="X202" s="442" t="s">
        <v>25</v>
      </c>
      <c r="Y202" s="670" t="str">
        <f t="shared" si="76"/>
        <v/>
      </c>
      <c r="Z202" s="670"/>
      <c r="AA202" s="670"/>
      <c r="AB202" s="671"/>
      <c r="AC202" s="442" t="s">
        <v>25</v>
      </c>
      <c r="AD202" s="672" t="str">
        <f t="shared" si="68"/>
        <v/>
      </c>
      <c r="AE202" s="672"/>
      <c r="AF202" s="672"/>
      <c r="AG202" s="673"/>
      <c r="AH202" s="454" t="str">
        <f t="shared" si="77"/>
        <v/>
      </c>
      <c r="AI202" s="454" t="str">
        <f t="shared" si="78"/>
        <v/>
      </c>
      <c r="AL202" s="449" t="str">
        <f t="shared" si="79"/>
        <v/>
      </c>
      <c r="AM202" s="449" t="str">
        <f t="shared" si="80"/>
        <v/>
      </c>
      <c r="AN202" s="451" t="str">
        <f t="shared" si="81"/>
        <v/>
      </c>
      <c r="AO202" s="451" t="str">
        <f t="shared" si="82"/>
        <v/>
      </c>
      <c r="AP202" s="447">
        <f t="shared" si="73"/>
        <v>0</v>
      </c>
      <c r="AT202" s="447">
        <v>11</v>
      </c>
      <c r="AU202" s="448" t="str">
        <f t="array" ref="AU202">IF($AT202&gt;$AR$191,"",INDEX(AL$192:AL$206,MATCH($AT202,$AP$192:$AP$206,0)))</f>
        <v/>
      </c>
      <c r="AV202" s="448" t="str">
        <f t="array" ref="AV202">IF($AT202&gt;$AR$191,"",INDEX(AM$192:AM$206,MATCH($AT202,$AP$192:$AP$206,0)))</f>
        <v/>
      </c>
      <c r="AW202" s="448" t="str">
        <f t="array" ref="AW202">IF($AT202&gt;$AR$191,"",INDEX(AN$192:AN$206,MATCH($AT202,$AP$192:$AP$206,0)))</f>
        <v/>
      </c>
      <c r="AX202" s="448" t="str">
        <f t="array" ref="AX202">IF($AT202&gt;$AR$191,"",INDEX(AO$192:AO$206,MATCH($AT202,$AP$192:$AP$206,0)))</f>
        <v/>
      </c>
      <c r="BI202"/>
      <c r="BJ202"/>
      <c r="BM202" s="80"/>
      <c r="BN202" s="80"/>
      <c r="BO202" s="80"/>
      <c r="BP202" s="79"/>
    </row>
    <row r="203" spans="3:68" ht="37.5" hidden="1" customHeight="1" x14ac:dyDescent="0.25">
      <c r="C203" s="730"/>
      <c r="D203" s="27"/>
      <c r="E203" s="585"/>
      <c r="F203" s="585"/>
      <c r="G203" s="585"/>
      <c r="H203" s="585"/>
      <c r="I203" s="27" t="s">
        <v>25</v>
      </c>
      <c r="J203" s="284"/>
      <c r="K203" s="579"/>
      <c r="L203" s="584"/>
      <c r="M203" s="584"/>
      <c r="N203" s="584"/>
      <c r="O203" s="58"/>
      <c r="P203"/>
      <c r="Q203" s="138">
        <v>1</v>
      </c>
      <c r="S203" s="139">
        <v>1</v>
      </c>
      <c r="T203" s="453">
        <v>1</v>
      </c>
      <c r="W203" s="721"/>
      <c r="X203" s="442" t="s">
        <v>25</v>
      </c>
      <c r="Y203" s="670" t="str">
        <f t="shared" si="76"/>
        <v/>
      </c>
      <c r="Z203" s="670"/>
      <c r="AA203" s="670"/>
      <c r="AB203" s="671"/>
      <c r="AC203" s="442" t="s">
        <v>25</v>
      </c>
      <c r="AD203" s="672" t="str">
        <f t="shared" si="68"/>
        <v/>
      </c>
      <c r="AE203" s="672"/>
      <c r="AF203" s="672"/>
      <c r="AG203" s="673"/>
      <c r="AH203" s="454" t="str">
        <f t="shared" si="77"/>
        <v/>
      </c>
      <c r="AI203" s="454" t="str">
        <f t="shared" si="78"/>
        <v/>
      </c>
      <c r="AL203" s="449" t="str">
        <f t="shared" si="79"/>
        <v/>
      </c>
      <c r="AM203" s="449" t="str">
        <f t="shared" si="80"/>
        <v/>
      </c>
      <c r="AN203" s="451" t="str">
        <f t="shared" si="81"/>
        <v/>
      </c>
      <c r="AO203" s="451" t="str">
        <f t="shared" si="82"/>
        <v/>
      </c>
      <c r="AP203" s="447">
        <f t="shared" si="73"/>
        <v>0</v>
      </c>
      <c r="AT203" s="447">
        <v>12</v>
      </c>
      <c r="AU203" s="448" t="str">
        <f t="array" ref="AU203">IF($AT203&gt;$AR$191,"",INDEX(AL$192:AL$206,MATCH($AT203,$AP$192:$AP$206,0)))</f>
        <v/>
      </c>
      <c r="AV203" s="448" t="str">
        <f t="array" ref="AV203">IF($AT203&gt;$AR$191,"",INDEX(AM$192:AM$206,MATCH($AT203,$AP$192:$AP$206,0)))</f>
        <v/>
      </c>
      <c r="AW203" s="448" t="str">
        <f t="array" ref="AW203">IF($AT203&gt;$AR$191,"",INDEX(AN$192:AN$206,MATCH($AT203,$AP$192:$AP$206,0)))</f>
        <v/>
      </c>
      <c r="AX203" s="448" t="str">
        <f t="array" ref="AX203">IF($AT203&gt;$AR$191,"",INDEX(AO$192:AO$206,MATCH($AT203,$AP$192:$AP$206,0)))</f>
        <v/>
      </c>
      <c r="BI203"/>
      <c r="BJ203"/>
      <c r="BM203" s="80"/>
      <c r="BN203" s="80"/>
      <c r="BO203" s="80"/>
      <c r="BP203" s="79"/>
    </row>
    <row r="204" spans="3:68" ht="37.5" hidden="1" customHeight="1" x14ac:dyDescent="0.25">
      <c r="C204" s="730"/>
      <c r="D204" s="27"/>
      <c r="E204" s="585"/>
      <c r="F204" s="585"/>
      <c r="G204" s="585"/>
      <c r="H204" s="585"/>
      <c r="I204" s="27" t="s">
        <v>25</v>
      </c>
      <c r="J204" s="284"/>
      <c r="K204" s="579"/>
      <c r="L204" s="584"/>
      <c r="M204" s="584"/>
      <c r="N204" s="584"/>
      <c r="O204" s="58"/>
      <c r="P204"/>
      <c r="Q204" s="138">
        <v>1</v>
      </c>
      <c r="S204" s="139">
        <v>1</v>
      </c>
      <c r="T204" s="453">
        <v>1</v>
      </c>
      <c r="W204" s="721"/>
      <c r="X204" s="442" t="s">
        <v>25</v>
      </c>
      <c r="Y204" s="670" t="str">
        <f t="shared" si="76"/>
        <v/>
      </c>
      <c r="Z204" s="670"/>
      <c r="AA204" s="670"/>
      <c r="AB204" s="671"/>
      <c r="AC204" s="442" t="s">
        <v>25</v>
      </c>
      <c r="AD204" s="672" t="str">
        <f t="shared" si="68"/>
        <v/>
      </c>
      <c r="AE204" s="672"/>
      <c r="AF204" s="672"/>
      <c r="AG204" s="673"/>
      <c r="AH204" s="454" t="str">
        <f t="shared" si="77"/>
        <v/>
      </c>
      <c r="AI204" s="454" t="str">
        <f t="shared" si="78"/>
        <v/>
      </c>
      <c r="AL204" s="449" t="str">
        <f t="shared" si="79"/>
        <v/>
      </c>
      <c r="AM204" s="449" t="str">
        <f t="shared" si="80"/>
        <v/>
      </c>
      <c r="AN204" s="451" t="str">
        <f t="shared" si="81"/>
        <v/>
      </c>
      <c r="AO204" s="451" t="str">
        <f t="shared" si="82"/>
        <v/>
      </c>
      <c r="AP204" s="447">
        <f t="shared" si="73"/>
        <v>0</v>
      </c>
      <c r="AT204" s="447">
        <v>13</v>
      </c>
      <c r="AU204" s="448" t="str">
        <f t="array" ref="AU204">IF($AT204&gt;$AR$191,"",INDEX(AL$192:AL$206,MATCH($AT204,$AP$192:$AP$206,0)))</f>
        <v/>
      </c>
      <c r="AV204" s="448" t="str">
        <f t="array" ref="AV204">IF($AT204&gt;$AR$191,"",INDEX(AM$192:AM$206,MATCH($AT204,$AP$192:$AP$206,0)))</f>
        <v/>
      </c>
      <c r="AW204" s="448" t="str">
        <f t="array" ref="AW204">IF($AT204&gt;$AR$191,"",INDEX(AN$192:AN$206,MATCH($AT204,$AP$192:$AP$206,0)))</f>
        <v/>
      </c>
      <c r="AX204" s="448" t="str">
        <f t="array" ref="AX204">IF($AT204&gt;$AR$191,"",INDEX(AO$192:AO$206,MATCH($AT204,$AP$192:$AP$206,0)))</f>
        <v/>
      </c>
      <c r="BI204"/>
      <c r="BJ204"/>
      <c r="BM204" s="80"/>
      <c r="BN204" s="80"/>
      <c r="BO204" s="80"/>
      <c r="BP204" s="79"/>
    </row>
    <row r="205" spans="3:68" ht="37.5" hidden="1" customHeight="1" x14ac:dyDescent="0.25">
      <c r="C205" s="730"/>
      <c r="D205" s="27"/>
      <c r="E205" s="643"/>
      <c r="F205" s="643"/>
      <c r="G205" s="643"/>
      <c r="H205" s="643"/>
      <c r="I205" s="27" t="s">
        <v>25</v>
      </c>
      <c r="J205" s="284"/>
      <c r="K205" s="579"/>
      <c r="L205" s="584"/>
      <c r="M205" s="584"/>
      <c r="N205" s="584"/>
      <c r="O205" s="58"/>
      <c r="P205"/>
      <c r="Q205" s="138">
        <v>1</v>
      </c>
      <c r="S205" s="139">
        <v>1</v>
      </c>
      <c r="T205" s="453">
        <v>1</v>
      </c>
      <c r="W205" s="721"/>
      <c r="X205" s="442" t="s">
        <v>25</v>
      </c>
      <c r="Y205" s="670" t="str">
        <f t="shared" si="76"/>
        <v/>
      </c>
      <c r="Z205" s="670"/>
      <c r="AA205" s="670"/>
      <c r="AB205" s="671"/>
      <c r="AC205" s="442" t="s">
        <v>25</v>
      </c>
      <c r="AD205" s="672" t="str">
        <f t="shared" ref="AD205" si="83">IF(J205=0,"",J205)</f>
        <v/>
      </c>
      <c r="AE205" s="672"/>
      <c r="AF205" s="672"/>
      <c r="AG205" s="673"/>
      <c r="AH205" s="454" t="str">
        <f t="shared" ref="AH205" si="84">LOOKUP(S205,$AL$13:$AL$16,$AM$13:$AM$16)</f>
        <v/>
      </c>
      <c r="AI205" s="454" t="str">
        <f t="shared" ref="AI205" si="85">LOOKUP(T205,$AL$13:$AL$16,$AN$13:$AN$16)</f>
        <v/>
      </c>
      <c r="AL205" s="449" t="str">
        <f>Y205</f>
        <v/>
      </c>
      <c r="AM205" s="449" t="str">
        <f>AD205</f>
        <v/>
      </c>
      <c r="AN205" s="451" t="str">
        <f>AH205</f>
        <v/>
      </c>
      <c r="AO205" s="451" t="str">
        <f>AI205</f>
        <v/>
      </c>
      <c r="AP205" s="447">
        <f>SUM(AND(AN205=$AO$34, AO205=$AP$34),AP204)</f>
        <v>0</v>
      </c>
      <c r="AT205" s="447">
        <v>14</v>
      </c>
      <c r="AU205" s="448" t="str">
        <f t="array" ref="AU205">IF($AT205&gt;$AR$191,"",INDEX(AL$192:AL$206,MATCH($AT205,$AP$192:$AP$206,0)))</f>
        <v/>
      </c>
      <c r="AV205" s="448" t="str">
        <f t="array" ref="AV205">IF($AT205&gt;$AR$191,"",INDEX(AM$192:AM$206,MATCH($AT205,$AP$192:$AP$206,0)))</f>
        <v/>
      </c>
      <c r="AW205" s="448" t="str">
        <f t="array" ref="AW205">IF($AT205&gt;$AR$191,"",INDEX(AN$192:AN$206,MATCH($AT205,$AP$192:$AP$206,0)))</f>
        <v/>
      </c>
      <c r="AX205" s="448" t="str">
        <f t="array" ref="AX205">IF($AT205&gt;$AR$191,"",INDEX(AO$192:AO$206,MATCH($AT205,$AP$192:$AP$206,0)))</f>
        <v/>
      </c>
      <c r="BI205"/>
      <c r="BJ205"/>
      <c r="BM205" s="80">
        <f>COUNTIF($BN$97:$BN$102,"&lt;="&amp;BN205)</f>
        <v>6</v>
      </c>
      <c r="BN205" s="80" t="str">
        <f>IF(BF205=$AP$14,BI205,"xxxxxxx")</f>
        <v>xxxxxxx</v>
      </c>
      <c r="BO205" s="80" t="e">
        <f>VLOOKUP(ROW()-ROW($BO$96),$BM$97:$BN$102,2,FALSE)</f>
        <v>#N/A</v>
      </c>
      <c r="BP205" s="79"/>
    </row>
    <row r="206" spans="3:68" ht="37.5" hidden="1" customHeight="1" x14ac:dyDescent="0.25">
      <c r="C206" s="730"/>
      <c r="D206" s="27"/>
      <c r="E206" s="643"/>
      <c r="F206" s="643"/>
      <c r="G206" s="643"/>
      <c r="H206" s="643"/>
      <c r="I206" s="27" t="s">
        <v>25</v>
      </c>
      <c r="J206" s="289"/>
      <c r="K206" s="582"/>
      <c r="L206" s="584"/>
      <c r="M206" s="584"/>
      <c r="N206" s="584"/>
      <c r="O206" s="58"/>
      <c r="P206"/>
      <c r="Q206" s="138">
        <v>1</v>
      </c>
      <c r="S206" s="139">
        <v>1</v>
      </c>
      <c r="T206" s="453">
        <v>1</v>
      </c>
      <c r="W206" s="721"/>
      <c r="X206" s="442" t="s">
        <v>25</v>
      </c>
      <c r="Y206" s="670" t="str">
        <f t="shared" si="76"/>
        <v/>
      </c>
      <c r="Z206" s="670"/>
      <c r="AA206" s="670"/>
      <c r="AB206" s="671"/>
      <c r="AC206" s="442" t="s">
        <v>25</v>
      </c>
      <c r="AD206" s="672" t="str">
        <f t="shared" si="68"/>
        <v/>
      </c>
      <c r="AE206" s="672"/>
      <c r="AF206" s="672"/>
      <c r="AG206" s="673"/>
      <c r="AH206" s="454" t="str">
        <f t="shared" si="77"/>
        <v/>
      </c>
      <c r="AI206" s="454" t="str">
        <f t="shared" si="78"/>
        <v/>
      </c>
      <c r="AL206" s="449" t="str">
        <f>Y206</f>
        <v/>
      </c>
      <c r="AM206" s="449" t="str">
        <f>AD206</f>
        <v/>
      </c>
      <c r="AN206" s="451" t="str">
        <f>AH206</f>
        <v/>
      </c>
      <c r="AO206" s="451" t="str">
        <f>AI206</f>
        <v/>
      </c>
      <c r="AP206" s="447">
        <f>SUM(AND(AN206=$AO$34, AO206=$AP$34),AP205)</f>
        <v>0</v>
      </c>
      <c r="AT206" s="447">
        <v>15</v>
      </c>
      <c r="AU206" s="448" t="str">
        <f t="array" ref="AU206">IF($AT206&gt;$AR$191,"",INDEX(AL$192:AL$206,MATCH($AT206,$AP$192:$AP$206,0)))</f>
        <v/>
      </c>
      <c r="AV206" s="448" t="str">
        <f t="array" ref="AV206">IF($AT206&gt;$AR$191,"",INDEX(AM$192:AM$206,MATCH($AT206,$AP$192:$AP$206,0)))</f>
        <v/>
      </c>
      <c r="AW206" s="448" t="str">
        <f t="array" ref="AW206">IF($AT206&gt;$AR$191,"",INDEX(AN$192:AN$206,MATCH($AT206,$AP$192:$AP$206,0)))</f>
        <v/>
      </c>
      <c r="AX206" s="448" t="str">
        <f t="array" ref="AX206">IF($AT206&gt;$AR$191,"",INDEX(AO$192:AO$206,MATCH($AT206,$AP$192:$AP$206,0)))</f>
        <v/>
      </c>
      <c r="BI206"/>
      <c r="BJ206"/>
      <c r="BM206" s="80">
        <f>COUNTIF($BN$97:$BN$102,"&lt;="&amp;BN206)</f>
        <v>6</v>
      </c>
      <c r="BN206" s="80" t="str">
        <f>IF(BF206=$AP$14,BI206,"xxxxxxx")</f>
        <v>xxxxxxx</v>
      </c>
      <c r="BO206" s="80" t="e">
        <f>VLOOKUP(ROW()-ROW($BO$96),$BM$97:$BN$102,2,FALSE)</f>
        <v>#N/A</v>
      </c>
      <c r="BP206" s="79"/>
    </row>
    <row r="207" spans="3:68" ht="0.95" hidden="1" customHeight="1" x14ac:dyDescent="0.25">
      <c r="C207" s="134"/>
      <c r="D207" s="136"/>
      <c r="E207" s="136"/>
      <c r="F207" s="136"/>
      <c r="G207" s="136"/>
      <c r="H207" s="136"/>
      <c r="I207" s="136"/>
      <c r="J207" s="136"/>
      <c r="BI207"/>
      <c r="BJ207"/>
      <c r="BM207" s="80"/>
      <c r="BN207" s="79"/>
      <c r="BO207" s="79"/>
      <c r="BP207" s="79"/>
    </row>
    <row r="208" spans="3:68" ht="0.95" hidden="1" customHeight="1" x14ac:dyDescent="0.25">
      <c r="C208" s="259"/>
      <c r="D208" s="260"/>
      <c r="E208" s="260"/>
      <c r="F208" s="260"/>
      <c r="G208" s="260"/>
      <c r="H208" s="260"/>
      <c r="I208" s="260"/>
      <c r="J208" s="260"/>
      <c r="BI208"/>
      <c r="BJ208"/>
      <c r="BM208" s="80"/>
      <c r="BN208" s="79"/>
      <c r="BO208" s="79"/>
      <c r="BP208" s="79"/>
    </row>
    <row r="209" spans="3:68" hidden="1" x14ac:dyDescent="0.25">
      <c r="C209" s="259"/>
      <c r="D209" s="260"/>
      <c r="E209" s="260"/>
      <c r="F209" s="260"/>
      <c r="G209" s="260"/>
      <c r="H209" s="260"/>
      <c r="I209" s="260"/>
      <c r="J209" s="260"/>
      <c r="BI209"/>
      <c r="BJ209"/>
      <c r="BM209" s="80"/>
      <c r="BN209" s="79"/>
      <c r="BO209" s="79"/>
      <c r="BP209" s="79"/>
    </row>
    <row r="210" spans="3:68" hidden="1" x14ac:dyDescent="0.25">
      <c r="C210" s="134"/>
      <c r="D210" s="136"/>
      <c r="E210" s="136"/>
      <c r="F210" s="136"/>
      <c r="G210" s="136"/>
      <c r="H210" s="136"/>
      <c r="I210" s="136"/>
      <c r="J210" s="136"/>
      <c r="W210" s="455" t="s">
        <v>51</v>
      </c>
      <c r="X210" s="456"/>
      <c r="Y210" s="455" t="s">
        <v>52</v>
      </c>
      <c r="Z210" s="457"/>
      <c r="AA210" s="118"/>
      <c r="AC210" s="455" t="str">
        <f>W210</f>
        <v>BENEFITS SECTION</v>
      </c>
      <c r="AD210" s="458"/>
      <c r="AF210" s="455" t="s">
        <v>52</v>
      </c>
      <c r="AG210" s="459"/>
    </row>
    <row r="211" spans="3:68" ht="15" hidden="1" customHeight="1" x14ac:dyDescent="0.25">
      <c r="C211" s="134"/>
      <c r="D211" s="136"/>
      <c r="E211" s="136"/>
      <c r="F211" s="136"/>
      <c r="G211" s="136"/>
      <c r="H211" s="136"/>
      <c r="I211" s="136"/>
      <c r="J211" s="136"/>
      <c r="W211" s="456"/>
      <c r="X211" s="456"/>
      <c r="Y211" s="456"/>
      <c r="Z211" s="457"/>
      <c r="AA211" s="118"/>
      <c r="AC211" s="456"/>
      <c r="AD211" s="458"/>
      <c r="AF211" s="456"/>
      <c r="AG211" s="459"/>
    </row>
    <row r="212" spans="3:68" hidden="1" x14ac:dyDescent="0.25">
      <c r="C212" s="134"/>
      <c r="D212" s="136"/>
      <c r="E212" s="136"/>
      <c r="F212" s="136"/>
      <c r="G212" s="136"/>
      <c r="H212" s="136"/>
      <c r="I212" s="136"/>
      <c r="J212" s="136"/>
      <c r="W212" s="460" t="s">
        <v>2</v>
      </c>
      <c r="X212" s="460" t="s">
        <v>53</v>
      </c>
      <c r="Y212" s="460" t="s">
        <v>2</v>
      </c>
      <c r="Z212" s="460" t="s">
        <v>54</v>
      </c>
      <c r="AA212" s="118"/>
      <c r="AC212" s="461" t="str">
        <f>W212</f>
        <v>Sample REDD+ Actions</v>
      </c>
      <c r="AD212" s="461" t="str">
        <f>X212</f>
        <v>Sample Benefits</v>
      </c>
      <c r="AE212" s="410" t="s">
        <v>20</v>
      </c>
      <c r="AF212" s="461" t="s">
        <v>2</v>
      </c>
      <c r="AG212" s="377" t="s">
        <v>54</v>
      </c>
      <c r="AH212" s="462" t="s">
        <v>20</v>
      </c>
      <c r="AL212" s="335"/>
    </row>
    <row r="213" spans="3:68" hidden="1" x14ac:dyDescent="0.25">
      <c r="C213" s="134"/>
      <c r="D213" s="136"/>
      <c r="E213" s="136"/>
      <c r="F213" s="136"/>
      <c r="G213" s="136"/>
      <c r="H213" s="136"/>
      <c r="I213" s="136"/>
      <c r="J213" s="136"/>
      <c r="W213" s="595" t="str">
        <f>$W$113</f>
        <v>PULSAR PARA VER UN EJEMPLO:</v>
      </c>
      <c r="X213" s="595" t="str">
        <f>$X$113</f>
        <v>(Para ver un ejemplo de beneficio, seleccionar una acción REDD+ de la lista desplegable a la izquierda.)</v>
      </c>
      <c r="Y213" s="595" t="str">
        <f>$Y$113</f>
        <v>PULSAR PARA VER UN EJEMPLO:</v>
      </c>
      <c r="Z213" s="595" t="str">
        <f>$Z$113</f>
        <v>(Para ver un ejemplo de riesgo, seleccionar una acción REDD+ de la lista desplegable a la izquierda.)</v>
      </c>
      <c r="AA213" s="410" t="s">
        <v>20</v>
      </c>
      <c r="AC213" s="463" t="str">
        <f>W213</f>
        <v>PULSAR PARA VER UN EJEMPLO:</v>
      </c>
      <c r="AD213" s="464" t="str">
        <f>X213</f>
        <v>(Para ver un ejemplo de beneficio, seleccionar una acción REDD+ de la lista desplegable a la izquierda.)</v>
      </c>
      <c r="AE213" s="465">
        <v>1</v>
      </c>
      <c r="AF213" s="463" t="str">
        <f>Y213</f>
        <v>PULSAR PARA VER UN EJEMPLO:</v>
      </c>
      <c r="AG213" s="463" t="str">
        <f>Z213</f>
        <v>(Para ver un ejemplo de riesgo, seleccionar una acción REDD+ de la lista desplegable a la izquierda.)</v>
      </c>
      <c r="AH213" s="462" t="s">
        <v>20</v>
      </c>
    </row>
    <row r="214" spans="3:68" hidden="1" x14ac:dyDescent="0.25">
      <c r="W214" s="387" t="s">
        <v>165</v>
      </c>
      <c r="X214" s="387" t="s">
        <v>280</v>
      </c>
      <c r="Y214" s="387" t="s">
        <v>165</v>
      </c>
      <c r="Z214" s="387" t="s">
        <v>281</v>
      </c>
      <c r="AA214" s="466" t="s">
        <v>60</v>
      </c>
      <c r="AC214" s="467" t="str">
        <f>CONCATENATE(AA214,"     ", W214)</f>
        <v>e.g.:     General.</v>
      </c>
      <c r="AD214" s="467" t="str">
        <f>CONCATENATE(AA214,"     ", X214)</f>
        <v>e.g.:     Mayor descentralización y delegación de poderes (con roles y responsabilidades claramente definidas) en la gestión forestal sostenible redunda en sistemas de gobernanza y rendición de cuentas más efectivos y eficaces.</v>
      </c>
      <c r="AE214" s="465">
        <v>2</v>
      </c>
      <c r="AF214" s="467" t="str">
        <f t="shared" ref="AF214:AF215" si="86">CONCATENATE(AA214,"     ", Y214)</f>
        <v>e.g.:     General.</v>
      </c>
      <c r="AG214" s="467" t="str">
        <f t="shared" ref="AG214:AG215" si="87">CONCATENATE(AA214,"     ", Z214)</f>
        <v>e.g.:     La falta de capacidad para la aplicación de leyes y reglamentos existentes puede fortalecer los incentivos para los motores de la deforestación y afectar negativamente la confianza de las partes interesadas en el proceso REDD+.</v>
      </c>
      <c r="AH214" s="462" t="s">
        <v>20</v>
      </c>
    </row>
    <row r="215" spans="3:68" hidden="1" x14ac:dyDescent="0.25">
      <c r="F215" s="36" t="s">
        <v>20</v>
      </c>
      <c r="P215" s="52"/>
      <c r="S215" s="52"/>
      <c r="W215" s="387" t="s">
        <v>282</v>
      </c>
      <c r="X215" s="387" t="s">
        <v>283</v>
      </c>
      <c r="Y215" s="387" t="s">
        <v>282</v>
      </c>
      <c r="Z215" s="387" t="s">
        <v>284</v>
      </c>
      <c r="AA215" s="466" t="str">
        <f>$AA$214</f>
        <v>e.g.:</v>
      </c>
      <c r="AC215" s="467" t="str">
        <f>CONCATENATE(AA215,"     ", W215)</f>
        <v>e.g.:     Reducir el número de licencias nuevas para concesiones de plantaciones.</v>
      </c>
      <c r="AD215" s="467" t="str">
        <f>CONCATENATE(AA215,"     ", X215)</f>
        <v>e.g.:     Si el proceso de licitación de concesiones de plantaciones se hace de manera transparente, la vigilancia será más sencilla al haber menor número de concesiones.</v>
      </c>
      <c r="AE215" s="465">
        <v>3</v>
      </c>
      <c r="AF215" s="467" t="str">
        <f t="shared" si="86"/>
        <v>e.g.:     Reducir el número de licencias nuevas para concesiones de plantaciones.</v>
      </c>
      <c r="AG215" s="467" t="str">
        <f t="shared" si="87"/>
        <v>e.g.:     El menor número de licencias se conceden únicamente a los actores más poderosos e influyentes.</v>
      </c>
      <c r="AH215" s="462" t="s">
        <v>20</v>
      </c>
    </row>
    <row r="216" spans="3:68" hidden="1" x14ac:dyDescent="0.25">
      <c r="F216" s="36" t="s">
        <v>20</v>
      </c>
      <c r="P216" s="52"/>
      <c r="S216" s="52"/>
      <c r="X216" s="469"/>
      <c r="Y216" s="470"/>
      <c r="AH216" s="462" t="s">
        <v>20</v>
      </c>
    </row>
    <row r="217" spans="3:68" hidden="1" x14ac:dyDescent="0.25">
      <c r="F217" s="36"/>
      <c r="P217" s="52"/>
      <c r="S217" s="52"/>
      <c r="X217" s="469"/>
      <c r="Y217" s="470"/>
      <c r="AH217" s="462" t="s">
        <v>20</v>
      </c>
    </row>
    <row r="218" spans="3:68" hidden="1" x14ac:dyDescent="0.25">
      <c r="F218" s="36"/>
      <c r="P218" s="52"/>
      <c r="S218" s="52"/>
      <c r="X218" s="469"/>
      <c r="Y218" s="470"/>
      <c r="AH218" s="462" t="s">
        <v>20</v>
      </c>
    </row>
    <row r="219" spans="3:68" hidden="1" x14ac:dyDescent="0.25">
      <c r="F219" s="36"/>
      <c r="P219" s="52"/>
      <c r="S219" s="52"/>
      <c r="X219" s="469"/>
      <c r="Y219" s="470"/>
      <c r="AH219" s="462" t="s">
        <v>20</v>
      </c>
    </row>
    <row r="220" spans="3:68" hidden="1" x14ac:dyDescent="0.25">
      <c r="F220" s="36"/>
      <c r="P220" s="52"/>
      <c r="S220" s="52"/>
      <c r="X220" s="469"/>
      <c r="Y220" s="470"/>
    </row>
    <row r="221" spans="3:68" hidden="1" x14ac:dyDescent="0.25">
      <c r="F221" s="36" t="s">
        <v>20</v>
      </c>
      <c r="P221" s="52"/>
      <c r="S221" s="52"/>
    </row>
    <row r="222" spans="3:68" hidden="1" x14ac:dyDescent="0.25">
      <c r="F222" s="36" t="s">
        <v>20</v>
      </c>
      <c r="P222" s="52"/>
      <c r="S222" s="52"/>
    </row>
    <row r="223" spans="3:68" hidden="1" x14ac:dyDescent="0.25">
      <c r="F223" s="36" t="s">
        <v>20</v>
      </c>
      <c r="P223" s="52"/>
      <c r="S223" s="52"/>
      <c r="W223" s="340"/>
      <c r="X223" s="340"/>
      <c r="Y223" s="340"/>
      <c r="Z223" s="340"/>
      <c r="AA223" s="340"/>
      <c r="AB223" s="340"/>
    </row>
    <row r="224" spans="3:68" hidden="1" x14ac:dyDescent="0.25">
      <c r="F224" s="36" t="s">
        <v>20</v>
      </c>
      <c r="P224" s="52"/>
      <c r="S224" s="52"/>
      <c r="W224" s="340"/>
      <c r="X224" s="340"/>
      <c r="Y224" s="340"/>
      <c r="Z224" s="340"/>
      <c r="AA224" s="340"/>
      <c r="AB224" s="340"/>
    </row>
    <row r="225" spans="3:68" hidden="1" x14ac:dyDescent="0.25">
      <c r="F225" s="36" t="s">
        <v>20</v>
      </c>
      <c r="P225" s="52"/>
      <c r="S225" s="52"/>
      <c r="W225" s="340"/>
      <c r="X225" s="340"/>
      <c r="Y225" s="340"/>
      <c r="Z225" s="340"/>
      <c r="AA225" s="340"/>
      <c r="AB225" s="340"/>
    </row>
    <row r="226" spans="3:68" hidden="1" x14ac:dyDescent="0.25">
      <c r="F226" s="36" t="s">
        <v>20</v>
      </c>
      <c r="P226" s="52"/>
      <c r="S226" s="52"/>
    </row>
    <row r="227" spans="3:68" hidden="1" x14ac:dyDescent="0.25">
      <c r="F227" s="36" t="s">
        <v>20</v>
      </c>
      <c r="P227" s="52"/>
      <c r="S227" s="52"/>
    </row>
    <row r="228" spans="3:68" hidden="1" x14ac:dyDescent="0.25">
      <c r="F228" s="36" t="s">
        <v>20</v>
      </c>
      <c r="P228" s="52"/>
      <c r="S228" s="52"/>
    </row>
    <row r="229" spans="3:68" hidden="1" x14ac:dyDescent="0.25">
      <c r="F229" s="36" t="s">
        <v>20</v>
      </c>
      <c r="P229" s="52"/>
      <c r="S229" s="52"/>
    </row>
    <row r="230" spans="3:68" ht="159.94999999999999" hidden="1" customHeight="1" x14ac:dyDescent="0.25">
      <c r="C230" s="687" t="str">
        <f>W230</f>
        <v>Salvaguarda (c) - El respeto de los conocimientos y los derechos de los pueblos indígenas y los miembros de las comunidades locales, tomando en consideración las obligaciones internacionales pertinentes y las circunstancias y la legislación nacionales, y teniendo presente que la Asamblea General de las Naciones Unidas ha aprobado la Declaración de las Naciones Unidas sobre los derechos de los pueblos indígenas.</v>
      </c>
      <c r="D230" s="687"/>
      <c r="E230" s="687"/>
      <c r="F230" s="687"/>
      <c r="G230" s="687"/>
      <c r="H230" s="687"/>
      <c r="I230" s="687"/>
      <c r="J230" s="687"/>
      <c r="K230" s="687"/>
      <c r="L230" s="687"/>
      <c r="M230" s="687"/>
      <c r="N230" s="687"/>
      <c r="W230" s="719" t="str">
        <f>CONCATENATE($W$16, " - ",$X$16)</f>
        <v>Salvaguarda (c) - El respeto de los conocimientos y los derechos de los pueblos indígenas y los miembros de las comunidades locales, tomando en consideración las obligaciones internacionales pertinentes y las circunstancias y la legislación nacionales, y teniendo presente que la Asamblea General de las Naciones Unidas ha aprobado la Declaración de las Naciones Unidas sobre los derechos de los pueblos indígenas.</v>
      </c>
      <c r="X230" s="719"/>
      <c r="Y230" s="719"/>
      <c r="Z230" s="719"/>
      <c r="AA230" s="719"/>
      <c r="AB230" s="719"/>
      <c r="AC230" s="719"/>
      <c r="AD230" s="719"/>
      <c r="AE230" s="719"/>
      <c r="AF230" s="719"/>
      <c r="AG230" s="719"/>
      <c r="AH230" s="719"/>
      <c r="BG230" s="36"/>
      <c r="BN230" s="75"/>
      <c r="BO230"/>
      <c r="BP230"/>
    </row>
    <row r="231" spans="3:68" hidden="1" x14ac:dyDescent="0.25">
      <c r="P231"/>
      <c r="S231" s="52"/>
      <c r="BN231" s="75"/>
      <c r="BO231"/>
      <c r="BP231"/>
    </row>
    <row r="232" spans="3:68" ht="18.75" hidden="1" x14ac:dyDescent="0.3">
      <c r="C232" s="7" t="str">
        <f>W232</f>
        <v>Modo de empleo:</v>
      </c>
      <c r="D232" s="134"/>
      <c r="E232" s="134"/>
      <c r="F232" s="134"/>
      <c r="G232" s="134"/>
      <c r="H232" s="134"/>
      <c r="I232" s="134"/>
      <c r="J232" s="134"/>
      <c r="W232" s="472" t="str">
        <f>$W$39</f>
        <v>Modo de empleo:</v>
      </c>
      <c r="BN232" s="75"/>
      <c r="BO232"/>
      <c r="BP232"/>
    </row>
    <row r="233" spans="3:68" ht="15" hidden="1" customHeight="1" x14ac:dyDescent="0.3">
      <c r="C233" s="7"/>
      <c r="D233" s="134"/>
      <c r="E233" s="134"/>
      <c r="F233" s="134"/>
      <c r="G233" s="134"/>
      <c r="H233" s="134"/>
      <c r="I233" s="134"/>
      <c r="J233" s="134"/>
      <c r="W233" s="384"/>
      <c r="BN233" s="75"/>
      <c r="BO233"/>
      <c r="BP233"/>
    </row>
    <row r="234" spans="3:68" ht="159.94999999999999" hidden="1" customHeight="1" x14ac:dyDescent="0.25">
      <c r="C234" s="707" t="str">
        <f>W234</f>
        <v>• Revisar los aspectos clave
•Contestar “Sí” o “No” a las Preguntas guía (según corresponda). En caso no se cuente con la información necesaria para responder a la pregunta, se puede elegir “No sabe”.
• Importar Beneficios y Riesgos a la Tabla 2. 
• Revisar y modificar los beneficios y riesgos generados automáticamente para asegurar que son apropiados al contexto nacional, y luego asignarlos a acciones REDD+ concretas. Si más de una acción está asociada con el beneficio o riesgo, copiar y pegar el texto del beneficio o riesgo en una de las líneas vacías. Si el beneficio o riesgo no pertenece a una acción REDD+ específica, se le puede clasificar como “General”.
• Añadir cualquier otro beneficio y riesgo pertinente para la salvaguarda.
• Asignar una probabilidad e impacto a cada beneficio o riesgo.</v>
      </c>
      <c r="D234" s="707"/>
      <c r="E234" s="707"/>
      <c r="F234" s="707"/>
      <c r="G234" s="707"/>
      <c r="H234" s="707"/>
      <c r="I234" s="707"/>
      <c r="J234" s="707"/>
      <c r="K234" s="707"/>
      <c r="L234" s="707"/>
      <c r="M234" s="282"/>
      <c r="W234" s="718" t="str">
        <f>$W$41</f>
        <v>• Revisar los aspectos clave
•Contestar “Sí” o “No” a las Preguntas guía (según corresponda). En caso no se cuente con la información necesaria para responder a la pregunta, se puede elegir “No sabe”.
• Importar Beneficios y Riesgos a la Tabla 2. 
• Revisar y modificar los beneficios y riesgos generados automáticamente para asegurar que son apropiados al contexto nacional, y luego asignarlos a acciones REDD+ concretas. Si más de una acción está asociada con el beneficio o riesgo, copiar y pegar el texto del beneficio o riesgo en una de las líneas vacías. Si el beneficio o riesgo no pertenece a una acción REDD+ específica, se le puede clasificar como “General”.
• Añadir cualquier otro beneficio y riesgo pertinente para la salvaguarda.
• Asignar una probabilidad e impacto a cada beneficio o riesgo.</v>
      </c>
      <c r="X234" s="718"/>
      <c r="Y234" s="718"/>
      <c r="Z234" s="718"/>
      <c r="AA234" s="718"/>
      <c r="AB234" s="718"/>
      <c r="AC234" s="718"/>
      <c r="AD234" s="718"/>
      <c r="AE234" s="718"/>
      <c r="AF234" s="385"/>
      <c r="AG234" s="385"/>
      <c r="BN234" s="75"/>
      <c r="BO234"/>
      <c r="BP234"/>
    </row>
    <row r="235" spans="3:68" ht="22.5" hidden="1" customHeight="1" x14ac:dyDescent="0.25">
      <c r="BN235" s="75"/>
      <c r="BO235"/>
      <c r="BP235"/>
    </row>
    <row r="236" spans="3:68" ht="18.75" hidden="1" x14ac:dyDescent="0.3">
      <c r="C236" s="7" t="str">
        <f>W236</f>
        <v>Asuntos clave:</v>
      </c>
      <c r="D236" s="136"/>
      <c r="E236" s="136"/>
      <c r="F236" s="136"/>
      <c r="G236" s="136"/>
      <c r="H236" s="136"/>
      <c r="I236" s="136"/>
      <c r="J236" s="136"/>
      <c r="W236" s="472" t="str">
        <f>$W$43</f>
        <v>Asuntos clave:</v>
      </c>
      <c r="BN236" s="75"/>
      <c r="BO236"/>
      <c r="BP236"/>
    </row>
    <row r="237" spans="3:68" hidden="1" x14ac:dyDescent="0.25">
      <c r="BN237" s="75"/>
      <c r="BO237"/>
      <c r="BP237"/>
    </row>
    <row r="238" spans="3:68" ht="15" hidden="1" customHeight="1" x14ac:dyDescent="0.25">
      <c r="C238" s="264" t="str">
        <f t="shared" ref="C238:D241" si="88">W238</f>
        <v>1.</v>
      </c>
      <c r="D238" s="632" t="str">
        <f t="shared" si="88"/>
        <v>Definición/determinación de los pueblos indígenas y las comunidades locales.</v>
      </c>
      <c r="E238" s="632"/>
      <c r="F238" s="632"/>
      <c r="G238" s="632"/>
      <c r="H238" s="632"/>
      <c r="I238" s="632"/>
      <c r="J238" s="632"/>
      <c r="K238" s="632"/>
      <c r="L238" s="632"/>
      <c r="M238" s="280"/>
      <c r="W238" s="386" t="s">
        <v>106</v>
      </c>
      <c r="X238" s="387" t="s">
        <v>285</v>
      </c>
      <c r="Y238" s="388"/>
      <c r="Z238" s="388"/>
      <c r="AA238" s="388"/>
      <c r="AB238" s="388"/>
      <c r="BG238" s="36"/>
      <c r="BN238" s="75"/>
      <c r="BO238"/>
      <c r="BP238"/>
    </row>
    <row r="239" spans="3:68" ht="15" hidden="1" customHeight="1" x14ac:dyDescent="0.25">
      <c r="C239" s="264" t="str">
        <f t="shared" si="88"/>
        <v>2.</v>
      </c>
      <c r="D239" s="632" t="str">
        <f t="shared" si="88"/>
        <v>Reconocimiento y asignación de derechos a la tierra, los territorios y los recursos.</v>
      </c>
      <c r="E239" s="632"/>
      <c r="F239" s="632"/>
      <c r="G239" s="632"/>
      <c r="H239" s="632"/>
      <c r="I239" s="632"/>
      <c r="J239" s="632"/>
      <c r="K239" s="632"/>
      <c r="L239" s="632"/>
      <c r="M239" s="280"/>
      <c r="W239" s="386" t="s">
        <v>107</v>
      </c>
      <c r="X239" s="387" t="s">
        <v>286</v>
      </c>
      <c r="Y239" s="388"/>
      <c r="Z239" s="388"/>
      <c r="AA239" s="388"/>
      <c r="AB239" s="388"/>
      <c r="BG239" s="36"/>
      <c r="BN239" s="75"/>
      <c r="BO239"/>
      <c r="BP239"/>
    </row>
    <row r="240" spans="3:68" ht="15" hidden="1" customHeight="1" x14ac:dyDescent="0.25">
      <c r="C240" s="264" t="str">
        <f t="shared" si="88"/>
        <v>3.</v>
      </c>
      <c r="D240" s="632" t="str">
        <f t="shared" si="88"/>
        <v>Derecho de compensación y/u otros remedios por reasentamientos involuntarios y/o desplazamiento económico.</v>
      </c>
      <c r="E240" s="632"/>
      <c r="F240" s="632"/>
      <c r="G240" s="632"/>
      <c r="H240" s="632"/>
      <c r="I240" s="632"/>
      <c r="J240" s="632"/>
      <c r="K240" s="632"/>
      <c r="L240" s="632"/>
      <c r="M240" s="280"/>
      <c r="W240" s="386" t="s">
        <v>112</v>
      </c>
      <c r="X240" s="387" t="s">
        <v>287</v>
      </c>
      <c r="Y240" s="388"/>
      <c r="Z240" s="388"/>
      <c r="AA240" s="388"/>
      <c r="AB240" s="388"/>
      <c r="BG240" s="36"/>
      <c r="BN240" s="75"/>
      <c r="BO240"/>
      <c r="BP240"/>
    </row>
    <row r="241" spans="3:72" ht="15" hidden="1" customHeight="1" x14ac:dyDescent="0.25">
      <c r="C241" s="264" t="str">
        <f t="shared" si="88"/>
        <v>4.</v>
      </c>
      <c r="D241" s="632" t="str">
        <f t="shared" si="88"/>
        <v>Derecho a compartir de los beneficios, cuando proceda.</v>
      </c>
      <c r="E241" s="632"/>
      <c r="F241" s="632"/>
      <c r="G241" s="632"/>
      <c r="H241" s="632"/>
      <c r="I241" s="632"/>
      <c r="J241" s="632"/>
      <c r="K241" s="632"/>
      <c r="L241" s="632"/>
      <c r="M241" s="280"/>
      <c r="W241" s="386" t="s">
        <v>108</v>
      </c>
      <c r="X241" s="387" t="s">
        <v>288</v>
      </c>
      <c r="Y241" s="388"/>
      <c r="Z241" s="388"/>
      <c r="AA241" s="388"/>
      <c r="AB241" s="388"/>
      <c r="BG241" s="36"/>
      <c r="BN241" s="75"/>
      <c r="BO241"/>
      <c r="BP241"/>
    </row>
    <row r="242" spans="3:72" ht="15" hidden="1" customHeight="1" x14ac:dyDescent="0.25">
      <c r="C242" s="264" t="str">
        <f t="shared" ref="C242:C244" si="89">W242</f>
        <v>5.</v>
      </c>
      <c r="D242" s="632" t="str">
        <f t="shared" ref="D242:D244" si="90">X242</f>
        <v>Derecho a la autodeterminación.</v>
      </c>
      <c r="E242" s="632"/>
      <c r="F242" s="632"/>
      <c r="G242" s="632"/>
      <c r="H242" s="632"/>
      <c r="I242" s="632"/>
      <c r="J242" s="632"/>
      <c r="K242" s="632"/>
      <c r="L242" s="632"/>
      <c r="M242" s="280"/>
      <c r="W242" s="386" t="s">
        <v>109</v>
      </c>
      <c r="X242" s="387" t="s">
        <v>289</v>
      </c>
      <c r="Y242" s="388"/>
      <c r="Z242" s="388"/>
      <c r="AA242" s="388"/>
      <c r="AB242" s="388"/>
      <c r="BG242" s="36"/>
      <c r="BN242" s="75"/>
      <c r="BO242"/>
      <c r="BP242"/>
    </row>
    <row r="243" spans="3:72" ht="15" hidden="1" customHeight="1" x14ac:dyDescent="0.25">
      <c r="C243" s="264" t="str">
        <f t="shared" si="89"/>
        <v>6.</v>
      </c>
      <c r="D243" s="632" t="str">
        <f t="shared" si="90"/>
        <v>Derecho a participar en la toma de decisiones sobre asuntos que les afecten.</v>
      </c>
      <c r="E243" s="632"/>
      <c r="F243" s="632"/>
      <c r="G243" s="632"/>
      <c r="H243" s="632"/>
      <c r="I243" s="632"/>
      <c r="J243" s="632"/>
      <c r="K243" s="632"/>
      <c r="L243" s="632"/>
      <c r="M243" s="280"/>
      <c r="W243" s="386" t="s">
        <v>110</v>
      </c>
      <c r="X243" s="387" t="s">
        <v>290</v>
      </c>
      <c r="Y243" s="388"/>
      <c r="Z243" s="388"/>
      <c r="AA243" s="388"/>
      <c r="AB243" s="388"/>
      <c r="BG243" s="36"/>
      <c r="BN243" s="75"/>
      <c r="BO243"/>
      <c r="BP243"/>
    </row>
    <row r="244" spans="3:72" ht="15" hidden="1" customHeight="1" x14ac:dyDescent="0.25">
      <c r="C244" s="264" t="str">
        <f t="shared" si="89"/>
        <v>7.</v>
      </c>
      <c r="D244" s="632" t="str">
        <f t="shared" si="90"/>
        <v>Consentimiento libre, previo e informado (CLPI).</v>
      </c>
      <c r="E244" s="632"/>
      <c r="F244" s="632"/>
      <c r="G244" s="632"/>
      <c r="H244" s="632"/>
      <c r="I244" s="632"/>
      <c r="J244" s="632"/>
      <c r="K244" s="632"/>
      <c r="L244" s="632"/>
      <c r="M244" s="280"/>
      <c r="W244" s="386" t="s">
        <v>111</v>
      </c>
      <c r="X244" s="387" t="s">
        <v>291</v>
      </c>
      <c r="Y244" s="388"/>
      <c r="Z244" s="388"/>
      <c r="AA244" s="388"/>
      <c r="AB244" s="388"/>
      <c r="BG244" s="36"/>
      <c r="BN244" s="75"/>
      <c r="BO244"/>
      <c r="BP244"/>
    </row>
    <row r="245" spans="3:72" ht="30" hidden="1" customHeight="1" x14ac:dyDescent="0.25">
      <c r="C245" s="264" t="str">
        <f>W245</f>
        <v>8.</v>
      </c>
      <c r="D245" s="632" t="str">
        <f>X245</f>
        <v>Reconocimiento y protección del conocimiento tradicional, patrimonio cultural y propiedad intelectual de los pueblos indígenas y comunidades locales.</v>
      </c>
      <c r="E245" s="632"/>
      <c r="F245" s="632"/>
      <c r="G245" s="632"/>
      <c r="H245" s="632"/>
      <c r="I245" s="632"/>
      <c r="J245" s="632"/>
      <c r="K245" s="632"/>
      <c r="L245" s="632"/>
      <c r="M245" s="280"/>
      <c r="W245" s="386" t="s">
        <v>113</v>
      </c>
      <c r="X245" s="387" t="s">
        <v>292</v>
      </c>
      <c r="Y245" s="388"/>
      <c r="Z245" s="388"/>
      <c r="AA245" s="388"/>
      <c r="AB245" s="388"/>
      <c r="BG245" s="36"/>
      <c r="BN245" s="75"/>
      <c r="BO245"/>
      <c r="BP245"/>
    </row>
    <row r="246" spans="3:72" ht="0.95" hidden="1" customHeight="1" x14ac:dyDescent="0.25">
      <c r="C246" s="264"/>
      <c r="D246" s="262"/>
      <c r="E246" s="262"/>
      <c r="F246" s="262"/>
      <c r="G246" s="262"/>
      <c r="H246" s="262"/>
      <c r="I246" s="262"/>
      <c r="J246" s="262"/>
      <c r="K246" s="262"/>
      <c r="L246" s="262"/>
      <c r="M246" s="280"/>
      <c r="W246" s="389"/>
      <c r="X246" s="390"/>
      <c r="Y246" s="388"/>
      <c r="Z246" s="388"/>
      <c r="AA246" s="388"/>
      <c r="AB246" s="388"/>
      <c r="BG246" s="36"/>
      <c r="BN246" s="75"/>
      <c r="BO246"/>
      <c r="BP246"/>
    </row>
    <row r="247" spans="3:72" ht="0.95" hidden="1" customHeight="1" x14ac:dyDescent="0.25">
      <c r="C247" s="264"/>
      <c r="D247" s="262"/>
      <c r="E247" s="262"/>
      <c r="F247" s="262"/>
      <c r="G247" s="262"/>
      <c r="H247" s="262"/>
      <c r="I247" s="262"/>
      <c r="J247" s="262"/>
      <c r="K247" s="262"/>
      <c r="L247" s="262"/>
      <c r="M247" s="280"/>
      <c r="W247" s="389"/>
      <c r="X247" s="390"/>
      <c r="Y247" s="388"/>
      <c r="Z247" s="388"/>
      <c r="AA247" s="388"/>
      <c r="AB247" s="388"/>
      <c r="BG247" s="36"/>
      <c r="BN247" s="75"/>
      <c r="BO247"/>
      <c r="BP247"/>
    </row>
    <row r="248" spans="3:72" ht="7.5" hidden="1" customHeight="1" x14ac:dyDescent="0.25">
      <c r="C248" s="135"/>
      <c r="D248" s="135"/>
      <c r="E248" s="135"/>
      <c r="F248" s="135"/>
      <c r="G248" s="135"/>
      <c r="H248" s="135"/>
      <c r="I248" s="135"/>
      <c r="J248" s="135"/>
      <c r="W248" s="391"/>
      <c r="X248" s="392"/>
      <c r="Y248" s="392"/>
      <c r="Z248" s="392"/>
      <c r="AA248" s="392"/>
      <c r="AB248" s="392"/>
      <c r="BG248" s="36"/>
      <c r="BN248" s="83"/>
      <c r="BO248" s="75"/>
      <c r="BP248" s="75"/>
      <c r="BQ248" s="75"/>
      <c r="BR248" s="75"/>
      <c r="BS248" s="75"/>
      <c r="BT248" s="75"/>
    </row>
    <row r="249" spans="3:72" ht="15" hidden="1" customHeight="1" x14ac:dyDescent="0.25">
      <c r="C249" s="644"/>
      <c r="D249" s="644"/>
      <c r="E249" s="644"/>
      <c r="F249" s="644"/>
      <c r="G249" s="644"/>
      <c r="H249" s="644"/>
      <c r="I249" s="644"/>
      <c r="J249" s="644"/>
      <c r="W249" s="473" t="str">
        <f>$W$55</f>
        <v>Pulsar en el icono "-" a la izquierda para minimizar el texto.</v>
      </c>
      <c r="X249" s="394"/>
      <c r="Y249" s="394"/>
      <c r="Z249" s="394"/>
      <c r="AA249" s="394"/>
      <c r="AB249" s="394"/>
      <c r="AC249" s="394"/>
      <c r="AD249" s="394"/>
      <c r="BN249" s="75"/>
      <c r="BO249" s="75"/>
      <c r="BP249" s="75"/>
      <c r="BQ249" s="75"/>
      <c r="BR249" s="75"/>
      <c r="BS249" s="75"/>
      <c r="BT249" s="75"/>
    </row>
    <row r="250" spans="3:72" ht="15" hidden="1" customHeight="1" x14ac:dyDescent="0.25">
      <c r="C250" s="633"/>
      <c r="D250" s="633"/>
      <c r="E250" s="633"/>
      <c r="F250" s="633"/>
      <c r="G250" s="633"/>
      <c r="H250" s="633"/>
      <c r="I250" s="633"/>
      <c r="J250" s="633"/>
      <c r="W250" s="474" t="str">
        <f>$W$56</f>
        <v>Pulsar en el icono "+" a la izquierda para ampliar el texto y repasar los aspectos clave.</v>
      </c>
      <c r="X250" s="396"/>
      <c r="Y250" s="396"/>
      <c r="Z250" s="396"/>
      <c r="AA250" s="396"/>
      <c r="AB250" s="396"/>
      <c r="AC250" s="396"/>
      <c r="AD250" s="396"/>
      <c r="BN250" s="75"/>
      <c r="BO250" s="75"/>
      <c r="BP250" s="75"/>
      <c r="BQ250" s="75"/>
      <c r="BR250" s="75"/>
      <c r="BS250" s="75"/>
      <c r="BT250" s="75"/>
    </row>
    <row r="251" spans="3:72" ht="22.5" hidden="1" customHeight="1" x14ac:dyDescent="0.25">
      <c r="P251"/>
      <c r="S251" s="52"/>
      <c r="X251" s="397"/>
      <c r="Y251" s="398"/>
      <c r="Z251" s="398"/>
      <c r="AA251" s="388"/>
      <c r="AB251" s="388"/>
      <c r="BN251" s="75"/>
      <c r="BO251" s="75"/>
      <c r="BP251" s="75"/>
      <c r="BQ251" s="75"/>
      <c r="BR251" s="75"/>
      <c r="BS251" s="75"/>
      <c r="BT251" s="75"/>
    </row>
    <row r="252" spans="3:72" ht="18.75" hidden="1" x14ac:dyDescent="0.3">
      <c r="C252" s="7" t="str">
        <f>W252</f>
        <v>Preguntas guía:</v>
      </c>
      <c r="D252" s="136"/>
      <c r="E252" s="136"/>
      <c r="F252" s="136"/>
      <c r="G252" s="136"/>
      <c r="H252" s="136"/>
      <c r="I252" s="136"/>
      <c r="J252" s="136"/>
      <c r="W252" s="472" t="str">
        <f>$W$58</f>
        <v>Preguntas guía:</v>
      </c>
      <c r="X252" s="398"/>
      <c r="Y252" s="398"/>
      <c r="Z252" s="398"/>
      <c r="AA252" s="388"/>
      <c r="AB252" s="388"/>
      <c r="BN252" s="75"/>
      <c r="BO252" s="75"/>
      <c r="BP252" s="75"/>
      <c r="BQ252" s="75"/>
      <c r="BR252" s="75"/>
      <c r="BS252" s="75"/>
      <c r="BT252" s="75"/>
    </row>
    <row r="253" spans="3:72" ht="15" hidden="1" customHeight="1" x14ac:dyDescent="0.3">
      <c r="C253" s="7"/>
      <c r="D253" s="136"/>
      <c r="E253" s="136"/>
      <c r="F253" s="136"/>
      <c r="G253" s="136"/>
      <c r="H253" s="136"/>
      <c r="I253" s="136"/>
      <c r="J253" s="136"/>
      <c r="W253" s="384"/>
      <c r="X253" s="398"/>
      <c r="Y253" s="398"/>
      <c r="Z253" s="398"/>
      <c r="AA253" s="388"/>
      <c r="AB253" s="388"/>
      <c r="BN253" s="75"/>
      <c r="BO253" s="75"/>
      <c r="BP253" s="75"/>
      <c r="BQ253" s="75"/>
      <c r="BR253" s="75"/>
      <c r="BS253" s="75"/>
      <c r="BT253" s="75"/>
    </row>
    <row r="254" spans="3:72" ht="18.75" hidden="1" customHeight="1" thickBot="1" x14ac:dyDescent="0.35">
      <c r="C254" s="615" t="str">
        <f>$C$60</f>
        <v>Contestar a cada una de las preguntas siguientes pulsando en la respuesta que corresponda:</v>
      </c>
      <c r="D254" s="615"/>
      <c r="E254" s="615"/>
      <c r="F254" s="615"/>
      <c r="G254" s="615"/>
      <c r="H254" s="615"/>
      <c r="I254" s="615"/>
      <c r="J254" s="615"/>
      <c r="K254" s="615"/>
      <c r="L254" s="615"/>
      <c r="M254" s="279"/>
      <c r="W254" s="384"/>
      <c r="X254" s="706" t="str">
        <f>$X$60</f>
        <v>RELATED TO</v>
      </c>
      <c r="Y254" s="706" t="str">
        <f>$Y$60</f>
        <v>NUMBER</v>
      </c>
      <c r="Z254" s="706" t="str">
        <f>$Z$60</f>
        <v>TRANSLATED VALUE</v>
      </c>
      <c r="AA254" s="706" t="str">
        <f>$AA$60</f>
        <v>IF YES (Benefit)</v>
      </c>
      <c r="AB254" s="706" t="str">
        <f>$AB$60</f>
        <v>IF YES (Risk)</v>
      </c>
      <c r="AC254" s="706" t="str">
        <f>$AC$60</f>
        <v>IF NO (Benefit)</v>
      </c>
      <c r="AD254" s="706" t="str">
        <f>$AD$60</f>
        <v>IF NO (Risk)</v>
      </c>
      <c r="AE254" s="706" t="str">
        <f>$AE$60</f>
        <v>CLASIFIED TEXT</v>
      </c>
      <c r="AF254" s="706"/>
      <c r="AG254" s="706" t="str">
        <f>$AG$60</f>
        <v>SORTED TEXT</v>
      </c>
      <c r="AH254" s="706"/>
      <c r="AJ254" s="706" t="str">
        <f>$AJ$60</f>
        <v>IF "DON'T KNOW"</v>
      </c>
      <c r="AK254" s="706" t="str">
        <f>$AK$60</f>
        <v>AUTOPOPULATED TEXT</v>
      </c>
      <c r="AL254" s="706" t="str">
        <f>$AL$60</f>
        <v>SORTED TEXT</v>
      </c>
      <c r="BG254" s="75"/>
      <c r="BH254" s="75"/>
      <c r="BN254" s="75"/>
      <c r="BO254" s="75"/>
      <c r="BP254" s="75"/>
      <c r="BQ254" s="75"/>
      <c r="BR254" s="75"/>
    </row>
    <row r="255" spans="3:72" ht="28.5" hidden="1" customHeight="1" thickBot="1" x14ac:dyDescent="0.3">
      <c r="K255" s="290" t="str">
        <f>$K$61</f>
        <v>Sí</v>
      </c>
      <c r="L255" s="590" t="str">
        <f>$L$61</f>
        <v>No</v>
      </c>
      <c r="M255" s="591" t="str">
        <f>$M$61</f>
        <v>No sabe</v>
      </c>
      <c r="Q255" s="137" t="s">
        <v>78</v>
      </c>
      <c r="S255" s="137" t="s">
        <v>78</v>
      </c>
      <c r="X255" s="706"/>
      <c r="Y255" s="706"/>
      <c r="Z255" s="706"/>
      <c r="AA255" s="706"/>
      <c r="AB255" s="706"/>
      <c r="AC255" s="706"/>
      <c r="AD255" s="706"/>
      <c r="AE255" s="477" t="str">
        <f>$AE$61</f>
        <v>Benefits</v>
      </c>
      <c r="AF255" s="477" t="str">
        <f>$AF$61</f>
        <v>Risks</v>
      </c>
      <c r="AG255" s="478" t="str">
        <f>$AG$61</f>
        <v>Benefits</v>
      </c>
      <c r="AH255" s="478" t="str">
        <f>$AH$61</f>
        <v>Risks</v>
      </c>
      <c r="AJ255" s="706"/>
      <c r="AK255" s="706"/>
      <c r="AL255" s="706"/>
      <c r="BE255" s="36"/>
      <c r="BG255" s="75"/>
      <c r="BH255" s="75"/>
      <c r="BL255"/>
      <c r="BM255"/>
      <c r="BN255"/>
      <c r="BO255"/>
      <c r="BP255"/>
    </row>
    <row r="256" spans="3:72" ht="20.100000000000001" hidden="1" customHeight="1" x14ac:dyDescent="0.25">
      <c r="C256" s="676" t="str">
        <f t="shared" ref="C256:C261" si="91">W256</f>
        <v>1.       ¿Existe la probabilidad de que algunas de las acciones REDD+ identificadas en el Módulo 1:</v>
      </c>
      <c r="D256" s="677"/>
      <c r="E256" s="677"/>
      <c r="F256" s="677"/>
      <c r="G256" s="677"/>
      <c r="H256" s="677"/>
      <c r="I256" s="677"/>
      <c r="J256" s="678"/>
      <c r="K256" s="657"/>
      <c r="L256" s="657"/>
      <c r="M256" s="658"/>
      <c r="Q256" s="162"/>
      <c r="R256" s="400"/>
      <c r="S256" s="138" t="str">
        <f>LOOKUP(Q256,$AG$31:$AH$34)</f>
        <v/>
      </c>
      <c r="W256" s="383" t="s">
        <v>572</v>
      </c>
      <c r="X256" s="401" t="s">
        <v>20</v>
      </c>
      <c r="Y256" s="402">
        <v>1</v>
      </c>
      <c r="Z256" s="403" t="str">
        <f>S256</f>
        <v/>
      </c>
      <c r="AA256" s="404" t="s">
        <v>20</v>
      </c>
      <c r="AB256" s="404" t="s">
        <v>20</v>
      </c>
      <c r="AC256" s="404" t="s">
        <v>20</v>
      </c>
      <c r="AD256" s="404" t="s">
        <v>20</v>
      </c>
      <c r="AE256" s="405" t="str">
        <f>IF(Z256=TRUE,AA256,AC256)</f>
        <v/>
      </c>
      <c r="AF256" s="485" t="str">
        <f>IF(Z256=TRUE,AB256,AD256)</f>
        <v/>
      </c>
      <c r="AG256" s="494" t="s">
        <v>20</v>
      </c>
      <c r="AH256" s="495" t="str">
        <f t="array" ref="AH256">IFERROR((IF(ROWS(AH$256:AH256)&gt;COUNTA(AF:AF),"",INDEX(AF:AF,SMALL(IF(AF$256:AF$266&lt;&gt;"",ROW(AF$256:AF$266)),ROWS(AH$256:AH256))))),"")</f>
        <v/>
      </c>
      <c r="AI256" s="408">
        <v>1</v>
      </c>
      <c r="AJ256" s="480" t="str">
        <f t="shared" ref="AJ256:AJ266" si="92">W256</f>
        <v>1.       ¿Existe la probabilidad de que algunas de las acciones REDD+ identificadas en el Módulo 1:</v>
      </c>
      <c r="AK256" s="409" t="str">
        <f>IF(((COUNTIF(Z257:Z266,"DK"))&gt;0),AJ256,"")</f>
        <v/>
      </c>
      <c r="AL256" s="405" t="str">
        <f t="array" ref="AL256">IFERROR((IF(ROWS(AL$256:AL256)&gt;COUNTA(AK:AK),"",INDEX(AK:AK,SMALL(IF(AK$256:AK$266&lt;&gt;"",ROW(AK$256:AK$266)),ROWS(AL$256:AL256))))),"")</f>
        <v/>
      </c>
      <c r="AM256" s="410" t="s">
        <v>20</v>
      </c>
      <c r="BG256" s="75"/>
      <c r="BH256" s="75"/>
      <c r="BL256"/>
      <c r="BM256"/>
      <c r="BN256"/>
      <c r="BO256"/>
      <c r="BP256"/>
    </row>
    <row r="257" spans="3:68" s="76" customFormat="1" ht="30" hidden="1" customHeight="1" x14ac:dyDescent="0.25">
      <c r="C257" s="640" t="str">
        <f t="shared" si="91"/>
        <v>1.1.    Potencialmente afecten los derechos, las tierras y los territorios de los pueblos indígenas y/o comunidades locales (independientemente de que los pueblos indígenas posean los títulos legales de tales áreas)?</v>
      </c>
      <c r="D257" s="641"/>
      <c r="E257" s="641"/>
      <c r="F257" s="641"/>
      <c r="G257" s="641"/>
      <c r="H257" s="641"/>
      <c r="I257" s="641"/>
      <c r="J257" s="642"/>
      <c r="K257" s="174"/>
      <c r="L257" s="167"/>
      <c r="M257" s="167"/>
      <c r="Q257" s="162">
        <v>0</v>
      </c>
      <c r="R257" s="400"/>
      <c r="S257" s="138" t="str">
        <f t="shared" ref="S257:S266" si="93">LOOKUP(Q257,$AG$31:$AH$34)</f>
        <v/>
      </c>
      <c r="T257" s="400"/>
      <c r="U257" s="400"/>
      <c r="V257" s="411"/>
      <c r="W257" s="412" t="s">
        <v>293</v>
      </c>
      <c r="X257" s="401" t="s">
        <v>1</v>
      </c>
      <c r="Y257" s="413">
        <v>2</v>
      </c>
      <c r="Z257" s="403" t="str">
        <f t="shared" ref="Z257:Z266" si="94">S257</f>
        <v/>
      </c>
      <c r="AA257" s="119" t="s">
        <v>20</v>
      </c>
      <c r="AB257" s="119" t="s">
        <v>587</v>
      </c>
      <c r="AC257" s="119" t="s">
        <v>20</v>
      </c>
      <c r="AD257" s="119" t="s">
        <v>20</v>
      </c>
      <c r="AE257" s="405" t="str">
        <f t="shared" ref="AE257:AE266" si="95">IF(Z257=TRUE,AA257,AC257)</f>
        <v/>
      </c>
      <c r="AF257" s="485" t="str">
        <f t="shared" ref="AF257:AF266" si="96">IF(Z257=TRUE,AB257,AD257)</f>
        <v/>
      </c>
      <c r="AG257" s="486" t="s">
        <v>20</v>
      </c>
      <c r="AH257" s="488" t="str">
        <f t="array" ref="AH257">IFERROR((IF(ROWS(AH$256:AH257)&gt;COUNTA(AF:AF),"",INDEX(AF:AF,SMALL(IF(AF$256:AF$266&lt;&gt;"",ROW(AF$256:AF$266)),ROWS(AH$256:AH257))))),"")</f>
        <v/>
      </c>
      <c r="AI257" s="408">
        <v>2</v>
      </c>
      <c r="AJ257" s="480" t="str">
        <f t="shared" si="92"/>
        <v>1.1.    Potencialmente afecten los derechos, las tierras y los territorios de los pueblos indígenas y/o comunidades locales (independientemente de que los pueblos indígenas posean los títulos legales de tales áreas)?</v>
      </c>
      <c r="AK257" s="405" t="str">
        <f t="shared" ref="AK257:AK266" si="97">IF(Z257="DK",AJ257,"")</f>
        <v/>
      </c>
      <c r="AL257" s="405" t="str">
        <f t="array" ref="AL257">IFERROR((IF(ROWS(AL$256:AL257)&gt;COUNTA(AK:AK),"",INDEX(AK:AK,SMALL(IF(AK$256:AK$266&lt;&gt;"",ROW(AK$256:AK$266)),ROWS(AL$256:AL257))))),"")</f>
        <v/>
      </c>
      <c r="AM257" s="416" t="s">
        <v>20</v>
      </c>
      <c r="AN257" s="411"/>
      <c r="AO257" s="411"/>
      <c r="AP257" s="411"/>
      <c r="AQ257" s="52"/>
      <c r="AR257" s="411"/>
      <c r="AS257" s="411"/>
      <c r="AT257" s="52"/>
      <c r="AU257" s="411"/>
      <c r="AV257" s="411"/>
      <c r="AW257" s="411"/>
      <c r="AX257" s="411"/>
      <c r="AY257" s="411"/>
    </row>
    <row r="258" spans="3:68" s="76" customFormat="1" ht="30" hidden="1" customHeight="1" x14ac:dyDescent="0.25">
      <c r="C258" s="640" t="str">
        <f t="shared" si="91"/>
        <v>1.2.    Involucren el uso y/o el desarrollo comercial de los recursos naturales en tierras o territorios reclamados por los pueblos indígenas y/o comunidades locales?</v>
      </c>
      <c r="D258" s="641"/>
      <c r="E258" s="641"/>
      <c r="F258" s="641"/>
      <c r="G258" s="641"/>
      <c r="H258" s="641"/>
      <c r="I258" s="641"/>
      <c r="J258" s="642"/>
      <c r="K258" s="174"/>
      <c r="L258" s="167"/>
      <c r="M258" s="167"/>
      <c r="Q258" s="162">
        <v>0</v>
      </c>
      <c r="R258" s="400"/>
      <c r="S258" s="138" t="str">
        <f t="shared" si="93"/>
        <v/>
      </c>
      <c r="T258" s="400"/>
      <c r="U258" s="400"/>
      <c r="V258" s="411"/>
      <c r="W258" s="412" t="s">
        <v>294</v>
      </c>
      <c r="X258" s="401" t="s">
        <v>1</v>
      </c>
      <c r="Y258" s="413">
        <v>3</v>
      </c>
      <c r="Z258" s="403" t="str">
        <f t="shared" si="94"/>
        <v/>
      </c>
      <c r="AA258" s="119" t="s">
        <v>20</v>
      </c>
      <c r="AB258" s="119" t="s">
        <v>596</v>
      </c>
      <c r="AC258" s="119" t="s">
        <v>20</v>
      </c>
      <c r="AD258" s="119" t="s">
        <v>20</v>
      </c>
      <c r="AE258" s="405" t="str">
        <f t="shared" si="95"/>
        <v/>
      </c>
      <c r="AF258" s="485" t="str">
        <f t="shared" si="96"/>
        <v/>
      </c>
      <c r="AG258" s="486" t="s">
        <v>20</v>
      </c>
      <c r="AH258" s="488" t="str">
        <f t="array" ref="AH258">IFERROR((IF(ROWS(AH$256:AH258)&gt;COUNTA(AF:AF),"",INDEX(AF:AF,SMALL(IF(AF$256:AF$266&lt;&gt;"",ROW(AF$256:AF$266)),ROWS(AH$256:AH258))))),"")</f>
        <v/>
      </c>
      <c r="AI258" s="408">
        <v>3</v>
      </c>
      <c r="AJ258" s="480" t="str">
        <f t="shared" si="92"/>
        <v>1.2.    Involucren el uso y/o el desarrollo comercial de los recursos naturales en tierras o territorios reclamados por los pueblos indígenas y/o comunidades locales?</v>
      </c>
      <c r="AK258" s="405" t="str">
        <f t="shared" si="97"/>
        <v/>
      </c>
      <c r="AL258" s="405" t="str">
        <f t="array" ref="AL258">IFERROR((IF(ROWS(AL$256:AL258)&gt;COUNTA(AK:AK),"",INDEX(AK:AK,SMALL(IF(AK$256:AK$266&lt;&gt;"",ROW(AK$256:AK$266)),ROWS(AL$256:AL258))))),"")</f>
        <v/>
      </c>
      <c r="AM258" s="416" t="s">
        <v>20</v>
      </c>
      <c r="AN258" s="411"/>
      <c r="AO258" s="411"/>
      <c r="AP258" s="411"/>
      <c r="AQ258" s="52"/>
      <c r="AR258" s="411"/>
      <c r="AS258" s="411"/>
      <c r="AT258" s="52"/>
      <c r="AU258" s="411"/>
      <c r="AV258" s="411"/>
      <c r="AW258" s="411"/>
      <c r="AX258" s="411"/>
      <c r="AY258" s="411"/>
    </row>
    <row r="259" spans="3:68" s="76" customFormat="1" ht="45" hidden="1" customHeight="1" x14ac:dyDescent="0.25">
      <c r="C259" s="640" t="str">
        <f t="shared" si="91"/>
        <v>1.3.    Potencialmente provoquen el desalojo forzoso o el desplazamiento físico total o parcial de los pueblos indígenas y/o comunidades locales, incluyendo, a través de restricciones de acceso a las tierras, territorios, y recursos?</v>
      </c>
      <c r="D259" s="641"/>
      <c r="E259" s="641"/>
      <c r="F259" s="641"/>
      <c r="G259" s="641"/>
      <c r="H259" s="641"/>
      <c r="I259" s="641"/>
      <c r="J259" s="642"/>
      <c r="K259" s="174"/>
      <c r="L259" s="167"/>
      <c r="M259" s="167"/>
      <c r="Q259" s="162">
        <v>0</v>
      </c>
      <c r="R259" s="400"/>
      <c r="S259" s="138" t="str">
        <f t="shared" si="93"/>
        <v/>
      </c>
      <c r="T259" s="400"/>
      <c r="U259" s="400"/>
      <c r="V259" s="411"/>
      <c r="W259" s="412" t="s">
        <v>295</v>
      </c>
      <c r="X259" s="401" t="s">
        <v>1</v>
      </c>
      <c r="Y259" s="402">
        <v>4</v>
      </c>
      <c r="Z259" s="403" t="str">
        <f t="shared" si="94"/>
        <v/>
      </c>
      <c r="AA259" s="119" t="s">
        <v>20</v>
      </c>
      <c r="AB259" s="119" t="s">
        <v>588</v>
      </c>
      <c r="AC259" s="119" t="s">
        <v>20</v>
      </c>
      <c r="AD259" s="119" t="s">
        <v>20</v>
      </c>
      <c r="AE259" s="405" t="str">
        <f t="shared" si="95"/>
        <v/>
      </c>
      <c r="AF259" s="485" t="str">
        <f t="shared" si="96"/>
        <v/>
      </c>
      <c r="AG259" s="486" t="s">
        <v>20</v>
      </c>
      <c r="AH259" s="488" t="str">
        <f t="array" ref="AH259">IFERROR((IF(ROWS(AH$256:AH259)&gt;COUNTA(AF:AF),"",INDEX(AF:AF,SMALL(IF(AF$256:AF$266&lt;&gt;"",ROW(AF$256:AF$266)),ROWS(AH$256:AH259))))),"")</f>
        <v/>
      </c>
      <c r="AI259" s="408">
        <v>4</v>
      </c>
      <c r="AJ259" s="480" t="str">
        <f t="shared" si="92"/>
        <v>1.3.    Potencialmente provoquen el desalojo forzoso o el desplazamiento físico total o parcial de los pueblos indígenas y/o comunidades locales, incluyendo, a través de restricciones de acceso a las tierras, territorios, y recursos?</v>
      </c>
      <c r="AK259" s="405" t="str">
        <f t="shared" si="97"/>
        <v/>
      </c>
      <c r="AL259" s="405" t="str">
        <f t="array" ref="AL259">IFERROR((IF(ROWS(AL$256:AL259)&gt;COUNTA(AK:AK),"",INDEX(AK:AK,SMALL(IF(AK$256:AK$266&lt;&gt;"",ROW(AK$256:AK$266)),ROWS(AL$256:AL259))))),"")</f>
        <v/>
      </c>
      <c r="AM259" s="416" t="s">
        <v>20</v>
      </c>
      <c r="AN259" s="411"/>
      <c r="AO259" s="411"/>
      <c r="AP259" s="411"/>
      <c r="AQ259" s="52"/>
      <c r="AR259" s="411"/>
      <c r="AS259" s="411"/>
      <c r="AT259" s="52"/>
      <c r="AU259" s="411"/>
      <c r="AV259" s="411"/>
      <c r="AW259" s="411"/>
      <c r="AX259" s="411"/>
      <c r="AY259" s="411"/>
    </row>
    <row r="260" spans="3:68" s="76" customFormat="1" ht="45" hidden="1" customHeight="1" x14ac:dyDescent="0.25">
      <c r="C260" s="640" t="str">
        <f t="shared" si="91"/>
        <v>1.4.    Potencialmente provoquen el desplazamiento económico de los pueblos indígenas y/o comunidades locales (p.ej. la perdida de los bienes o el acceso a recursos debido a la adquisición de tierras o restricciones de acceso – aun en la ausencia de reubicación física)?</v>
      </c>
      <c r="D260" s="641"/>
      <c r="E260" s="641"/>
      <c r="F260" s="641"/>
      <c r="G260" s="641"/>
      <c r="H260" s="641"/>
      <c r="I260" s="641"/>
      <c r="J260" s="642"/>
      <c r="K260" s="174"/>
      <c r="L260" s="167"/>
      <c r="M260" s="167"/>
      <c r="Q260" s="162">
        <v>0</v>
      </c>
      <c r="R260" s="400"/>
      <c r="S260" s="138" t="str">
        <f t="shared" si="93"/>
        <v/>
      </c>
      <c r="T260" s="400"/>
      <c r="U260" s="400"/>
      <c r="V260" s="411"/>
      <c r="W260" s="412" t="s">
        <v>296</v>
      </c>
      <c r="X260" s="401" t="s">
        <v>1</v>
      </c>
      <c r="Y260" s="413">
        <v>5</v>
      </c>
      <c r="Z260" s="403" t="str">
        <f t="shared" si="94"/>
        <v/>
      </c>
      <c r="AA260" s="119" t="s">
        <v>20</v>
      </c>
      <c r="AB260" s="119" t="s">
        <v>589</v>
      </c>
      <c r="AC260" s="119" t="s">
        <v>20</v>
      </c>
      <c r="AD260" s="119" t="s">
        <v>20</v>
      </c>
      <c r="AE260" s="405" t="str">
        <f t="shared" si="95"/>
        <v/>
      </c>
      <c r="AF260" s="405" t="str">
        <f t="shared" si="96"/>
        <v/>
      </c>
      <c r="AG260" s="419" t="s">
        <v>20</v>
      </c>
      <c r="AH260" s="488" t="str">
        <f t="array" ref="AH260">IFERROR((IF(ROWS(AH$256:AH260)&gt;COUNTA(AF:AF),"",INDEX(AF:AF,SMALL(IF(AF$256:AF$266&lt;&gt;"",ROW(AF$256:AF$266)),ROWS(AH$256:AH260))))),"")</f>
        <v/>
      </c>
      <c r="AI260" s="408">
        <v>5</v>
      </c>
      <c r="AJ260" s="480" t="str">
        <f t="shared" si="92"/>
        <v>1.4.    Potencialmente provoquen el desplazamiento económico de los pueblos indígenas y/o comunidades locales (p.ej. la perdida de los bienes o el acceso a recursos debido a la adquisición de tierras o restricciones de acceso – aun en la ausencia de reubicación física)?</v>
      </c>
      <c r="AK260" s="405" t="str">
        <f t="shared" si="97"/>
        <v/>
      </c>
      <c r="AL260" s="405" t="str">
        <f t="array" ref="AL260">IFERROR((IF(ROWS(AL$256:AL260)&gt;COUNTA(AK:AK),"",INDEX(AK:AK,SMALL(IF(AK$256:AK$266&lt;&gt;"",ROW(AK$256:AK$266)),ROWS(AL$256:AL260))))),"")</f>
        <v/>
      </c>
      <c r="AM260" s="416" t="s">
        <v>20</v>
      </c>
      <c r="AN260" s="411"/>
      <c r="AO260" s="411"/>
      <c r="AP260" s="411"/>
      <c r="AQ260" s="52"/>
      <c r="AR260" s="411"/>
      <c r="AS260" s="411"/>
      <c r="AT260" s="52"/>
      <c r="AU260" s="411"/>
      <c r="AV260" s="411"/>
      <c r="AW260" s="411"/>
      <c r="AX260" s="411"/>
      <c r="AY260" s="411"/>
    </row>
    <row r="261" spans="3:68" s="76" customFormat="1" ht="30" hidden="1" customHeight="1" x14ac:dyDescent="0.25">
      <c r="C261" s="640" t="str">
        <f t="shared" si="91"/>
        <v>1.5.    Afecten adversamente las prioridades de desarrollo de los pueblos indígenas y/o las comunidades locales, tal como definidas por ellos?</v>
      </c>
      <c r="D261" s="641"/>
      <c r="E261" s="641"/>
      <c r="F261" s="641"/>
      <c r="G261" s="641"/>
      <c r="H261" s="641"/>
      <c r="I261" s="641"/>
      <c r="J261" s="642"/>
      <c r="K261" s="174"/>
      <c r="L261" s="167"/>
      <c r="M261" s="167"/>
      <c r="Q261" s="162">
        <v>0</v>
      </c>
      <c r="R261" s="400"/>
      <c r="S261" s="138" t="str">
        <f t="shared" si="93"/>
        <v/>
      </c>
      <c r="T261" s="400"/>
      <c r="U261" s="400"/>
      <c r="V261" s="411"/>
      <c r="W261" s="412" t="s">
        <v>297</v>
      </c>
      <c r="X261" s="401" t="s">
        <v>1</v>
      </c>
      <c r="Y261" s="413">
        <v>6</v>
      </c>
      <c r="Z261" s="403" t="str">
        <f t="shared" si="94"/>
        <v/>
      </c>
      <c r="AA261" s="119" t="s">
        <v>20</v>
      </c>
      <c r="AB261" s="119" t="s">
        <v>590</v>
      </c>
      <c r="AC261" s="119" t="s">
        <v>20</v>
      </c>
      <c r="AD261" s="119" t="s">
        <v>20</v>
      </c>
      <c r="AE261" s="405" t="str">
        <f t="shared" si="95"/>
        <v/>
      </c>
      <c r="AF261" s="405" t="str">
        <f t="shared" si="96"/>
        <v/>
      </c>
      <c r="AG261" s="419" t="s">
        <v>20</v>
      </c>
      <c r="AH261" s="488" t="str">
        <f t="array" ref="AH261">IFERROR((IF(ROWS(AH$256:AH261)&gt;COUNTA(AF:AF),"",INDEX(AF:AF,SMALL(IF(AF$256:AF$266&lt;&gt;"",ROW(AF$256:AF$266)),ROWS(AH$256:AH261))))),"")</f>
        <v/>
      </c>
      <c r="AI261" s="408">
        <v>6</v>
      </c>
      <c r="AJ261" s="480" t="str">
        <f t="shared" si="92"/>
        <v>1.5.    Afecten adversamente las prioridades de desarrollo de los pueblos indígenas y/o las comunidades locales, tal como definidas por ellos?</v>
      </c>
      <c r="AK261" s="405" t="str">
        <f t="shared" si="97"/>
        <v/>
      </c>
      <c r="AL261" s="405" t="str">
        <f t="array" ref="AL261">IFERROR((IF(ROWS(AL$256:AL261)&gt;COUNTA(AK:AK),"",INDEX(AK:AK,SMALL(IF(AK$256:AK$266&lt;&gt;"",ROW(AK$256:AK$266)),ROWS(AL$256:AL261))))),"")</f>
        <v/>
      </c>
      <c r="AM261" s="416" t="s">
        <v>20</v>
      </c>
      <c r="AN261" s="411"/>
      <c r="AO261" s="411"/>
      <c r="AP261" s="411"/>
      <c r="AQ261" s="52"/>
      <c r="AR261" s="411"/>
      <c r="AS261" s="411"/>
      <c r="AT261" s="52"/>
      <c r="AU261" s="411"/>
      <c r="AV261" s="411"/>
      <c r="AW261" s="411"/>
      <c r="AX261" s="411"/>
      <c r="AY261" s="411"/>
    </row>
    <row r="262" spans="3:68" s="76" customFormat="1" ht="30" hidden="1" customHeight="1" x14ac:dyDescent="0.25">
      <c r="C262" s="640" t="str">
        <f t="shared" ref="C262:C266" si="98">W262</f>
        <v>1.6.    Potencialmente afecten los medios de vida tradicionales, la sobrevivencia física y cultural de los pueblos indígenas y/o las comunidades locales?</v>
      </c>
      <c r="D262" s="641"/>
      <c r="E262" s="641"/>
      <c r="F262" s="641"/>
      <c r="G262" s="641"/>
      <c r="H262" s="641"/>
      <c r="I262" s="641"/>
      <c r="J262" s="642"/>
      <c r="K262" s="174"/>
      <c r="L262" s="167"/>
      <c r="M262" s="167"/>
      <c r="Q262" s="162">
        <v>0</v>
      </c>
      <c r="R262" s="400"/>
      <c r="S262" s="138" t="str">
        <f t="shared" si="93"/>
        <v/>
      </c>
      <c r="T262" s="400"/>
      <c r="U262" s="400"/>
      <c r="V262" s="411"/>
      <c r="W262" s="412" t="s">
        <v>298</v>
      </c>
      <c r="X262" s="401" t="s">
        <v>1</v>
      </c>
      <c r="Y262" s="402">
        <v>7</v>
      </c>
      <c r="Z262" s="403" t="str">
        <f t="shared" si="94"/>
        <v/>
      </c>
      <c r="AA262" s="119" t="s">
        <v>20</v>
      </c>
      <c r="AB262" s="119" t="s">
        <v>591</v>
      </c>
      <c r="AC262" s="119" t="s">
        <v>20</v>
      </c>
      <c r="AD262" s="119" t="s">
        <v>20</v>
      </c>
      <c r="AE262" s="405" t="str">
        <f t="shared" si="95"/>
        <v/>
      </c>
      <c r="AF262" s="405" t="str">
        <f t="shared" si="96"/>
        <v/>
      </c>
      <c r="AG262" s="419" t="s">
        <v>20</v>
      </c>
      <c r="AH262" s="488" t="str">
        <f t="array" ref="AH262">IFERROR((IF(ROWS(AH$256:AH262)&gt;COUNTA(AF:AF),"",INDEX(AF:AF,SMALL(IF(AF$256:AF$266&lt;&gt;"",ROW(AF$256:AF$266)),ROWS(AH$256:AH262))))),"")</f>
        <v/>
      </c>
      <c r="AI262" s="408">
        <v>7</v>
      </c>
      <c r="AJ262" s="480" t="str">
        <f t="shared" si="92"/>
        <v>1.6.    Potencialmente afecten los medios de vida tradicionales, la sobrevivencia física y cultural de los pueblos indígenas y/o las comunidades locales?</v>
      </c>
      <c r="AK262" s="405" t="str">
        <f t="shared" si="97"/>
        <v/>
      </c>
      <c r="AL262" s="405" t="str">
        <f t="array" ref="AL262">IFERROR((IF(ROWS(AL$256:AL262)&gt;COUNTA(AK:AK),"",INDEX(AK:AK,SMALL(IF(AK$256:AK$266&lt;&gt;"",ROW(AK$256:AK$266)),ROWS(AL$256:AL262))))),"")</f>
        <v/>
      </c>
      <c r="AM262" s="416" t="s">
        <v>20</v>
      </c>
      <c r="AN262" s="411"/>
      <c r="AO262" s="411"/>
      <c r="AP262" s="411"/>
      <c r="AQ262" s="52"/>
      <c r="AR262" s="411"/>
      <c r="AS262" s="411"/>
      <c r="AT262" s="52"/>
      <c r="AU262" s="411"/>
      <c r="AV262" s="411"/>
      <c r="AW262" s="411"/>
      <c r="AX262" s="411"/>
      <c r="AY262" s="411"/>
    </row>
    <row r="263" spans="3:68" s="76" customFormat="1" ht="30" hidden="1" customHeight="1" x14ac:dyDescent="0.25">
      <c r="C263" s="640" t="str">
        <f t="shared" si="98"/>
        <v>1.7.    Potencialmente afecten el patrimonio cultural de los pueblos indígenas y/o comunidades locales, incluyendo, a través de la comercialización o uso de su conocimiento tradicional y prácticas tradicionales?</v>
      </c>
      <c r="D263" s="641"/>
      <c r="E263" s="641"/>
      <c r="F263" s="641"/>
      <c r="G263" s="641"/>
      <c r="H263" s="641"/>
      <c r="I263" s="641"/>
      <c r="J263" s="642"/>
      <c r="K263" s="174"/>
      <c r="L263" s="167"/>
      <c r="M263" s="167"/>
      <c r="Q263" s="162">
        <v>0</v>
      </c>
      <c r="R263" s="400"/>
      <c r="S263" s="138" t="str">
        <f t="shared" si="93"/>
        <v/>
      </c>
      <c r="T263" s="400"/>
      <c r="U263" s="400"/>
      <c r="V263" s="411"/>
      <c r="W263" s="412" t="s">
        <v>299</v>
      </c>
      <c r="X263" s="401" t="s">
        <v>1</v>
      </c>
      <c r="Y263" s="413">
        <v>8</v>
      </c>
      <c r="Z263" s="403" t="str">
        <f t="shared" si="94"/>
        <v/>
      </c>
      <c r="AA263" s="119" t="s">
        <v>20</v>
      </c>
      <c r="AB263" s="119" t="s">
        <v>592</v>
      </c>
      <c r="AC263" s="119" t="s">
        <v>20</v>
      </c>
      <c r="AD263" s="119" t="s">
        <v>20</v>
      </c>
      <c r="AE263" s="405" t="str">
        <f t="shared" si="95"/>
        <v/>
      </c>
      <c r="AF263" s="405" t="str">
        <f t="shared" si="96"/>
        <v/>
      </c>
      <c r="AG263" s="419" t="s">
        <v>20</v>
      </c>
      <c r="AH263" s="488" t="str">
        <f t="array" ref="AH263">IFERROR((IF(ROWS(AH$256:AH263)&gt;COUNTA(AF:AF),"",INDEX(AF:AF,SMALL(IF(AF$256:AF$266&lt;&gt;"",ROW(AF$256:AF$266)),ROWS(AH$256:AH263))))),"")</f>
        <v/>
      </c>
      <c r="AI263" s="408">
        <v>8</v>
      </c>
      <c r="AJ263" s="480" t="str">
        <f t="shared" si="92"/>
        <v>1.7.    Potencialmente afecten el patrimonio cultural de los pueblos indígenas y/o comunidades locales, incluyendo, a través de la comercialización o uso de su conocimiento tradicional y prácticas tradicionales?</v>
      </c>
      <c r="AK263" s="405" t="str">
        <f t="shared" si="97"/>
        <v/>
      </c>
      <c r="AL263" s="405" t="str">
        <f t="array" ref="AL263">IFERROR((IF(ROWS(AL$256:AL263)&gt;COUNTA(AK:AK),"",INDEX(AK:AK,SMALL(IF(AK$256:AK$266&lt;&gt;"",ROW(AK$256:AK$266)),ROWS(AL$256:AL263))))),"")</f>
        <v/>
      </c>
      <c r="AM263" s="416" t="s">
        <v>20</v>
      </c>
      <c r="AN263" s="411"/>
      <c r="AO263" s="411"/>
      <c r="AP263" s="411"/>
      <c r="AQ263" s="52"/>
      <c r="AR263" s="411"/>
      <c r="AS263" s="411"/>
      <c r="AT263" s="52"/>
      <c r="AU263" s="411"/>
      <c r="AV263" s="411"/>
      <c r="AW263" s="411"/>
      <c r="AX263" s="411"/>
      <c r="AY263" s="411"/>
    </row>
    <row r="264" spans="3:68" s="76" customFormat="1" ht="45" hidden="1" customHeight="1" x14ac:dyDescent="0.25">
      <c r="C264" s="640" t="str">
        <f t="shared" si="98"/>
        <v>1.8.        Provoquen intervenciones que potencialmente impactaran negativamente los sitios, estructuras, u objetos con valores históricos, culturales, artísticos, tradicionales o religiosos, o formas intangibles de la cultura (p.ej. el conocimiento, innovaciones y practicas)?</v>
      </c>
      <c r="D264" s="641"/>
      <c r="E264" s="641"/>
      <c r="F264" s="641"/>
      <c r="G264" s="641"/>
      <c r="H264" s="641"/>
      <c r="I264" s="641"/>
      <c r="J264" s="642"/>
      <c r="K264" s="174"/>
      <c r="L264" s="167"/>
      <c r="M264" s="167"/>
      <c r="Q264" s="162">
        <v>0</v>
      </c>
      <c r="R264" s="400"/>
      <c r="S264" s="138" t="str">
        <f t="shared" si="93"/>
        <v/>
      </c>
      <c r="T264" s="400"/>
      <c r="U264" s="400"/>
      <c r="V264" s="411"/>
      <c r="W264" s="412" t="s">
        <v>403</v>
      </c>
      <c r="X264" s="401" t="s">
        <v>1</v>
      </c>
      <c r="Y264" s="413">
        <v>9</v>
      </c>
      <c r="Z264" s="403" t="str">
        <f t="shared" si="94"/>
        <v/>
      </c>
      <c r="AA264" s="119" t="s">
        <v>20</v>
      </c>
      <c r="AB264" s="119" t="s">
        <v>593</v>
      </c>
      <c r="AC264" s="119" t="s">
        <v>20</v>
      </c>
      <c r="AD264" s="119" t="s">
        <v>20</v>
      </c>
      <c r="AE264" s="405" t="str">
        <f t="shared" si="95"/>
        <v/>
      </c>
      <c r="AF264" s="405" t="str">
        <f t="shared" si="96"/>
        <v/>
      </c>
      <c r="AG264" s="419" t="s">
        <v>20</v>
      </c>
      <c r="AH264" s="488" t="str">
        <f t="array" ref="AH264">IFERROR((IF(ROWS(AH$256:AH264)&gt;COUNTA(AF:AF),"",INDEX(AF:AF,SMALL(IF(AF$256:AF$266&lt;&gt;"",ROW(AF$256:AF$266)),ROWS(AH$256:AH264))))),"")</f>
        <v/>
      </c>
      <c r="AI264" s="408">
        <v>9</v>
      </c>
      <c r="AJ264" s="480" t="str">
        <f t="shared" si="92"/>
        <v>1.8.        Provoquen intervenciones que potencialmente impactaran negativamente los sitios, estructuras, u objetos con valores históricos, culturales, artísticos, tradicionales o religiosos, o formas intangibles de la cultura (p.ej. el conocimiento, innovaciones y practicas)?</v>
      </c>
      <c r="AK264" s="405" t="str">
        <f t="shared" si="97"/>
        <v/>
      </c>
      <c r="AL264" s="405" t="str">
        <f t="array" ref="AL264">IFERROR((IF(ROWS(AL$256:AL264)&gt;COUNTA(AK:AK),"",INDEX(AK:AK,SMALL(IF(AK$256:AK$266&lt;&gt;"",ROW(AK$256:AK$266)),ROWS(AL$256:AL264))))),"")</f>
        <v/>
      </c>
      <c r="AM264" s="416" t="s">
        <v>20</v>
      </c>
      <c r="AN264" s="411"/>
      <c r="AO264" s="411"/>
      <c r="AP264" s="411"/>
      <c r="AQ264" s="52"/>
      <c r="AR264" s="411"/>
      <c r="AS264" s="411"/>
      <c r="AT264" s="52"/>
      <c r="AU264" s="411"/>
      <c r="AV264" s="411"/>
      <c r="AW264" s="411"/>
      <c r="AX264" s="411"/>
      <c r="AY264" s="411"/>
    </row>
    <row r="265" spans="3:68" s="76" customFormat="1" ht="30" hidden="1" customHeight="1" thickBot="1" x14ac:dyDescent="0.3">
      <c r="C265" s="640" t="str">
        <f t="shared" si="98"/>
        <v>1.9.        Potencialmente afecten sistemas de tenencia de la tierra y/o derechos de propiedad común/patrones tradicionales a la tierra, territorios y/o recursos?</v>
      </c>
      <c r="D265" s="641"/>
      <c r="E265" s="641"/>
      <c r="F265" s="641"/>
      <c r="G265" s="641"/>
      <c r="H265" s="641"/>
      <c r="I265" s="641"/>
      <c r="J265" s="642"/>
      <c r="K265" s="174"/>
      <c r="L265" s="167"/>
      <c r="M265" s="167"/>
      <c r="Q265" s="162">
        <v>0</v>
      </c>
      <c r="R265" s="400"/>
      <c r="S265" s="138" t="str">
        <f t="shared" si="93"/>
        <v/>
      </c>
      <c r="T265" s="400"/>
      <c r="U265" s="400"/>
      <c r="V265" s="411"/>
      <c r="W265" s="412" t="s">
        <v>300</v>
      </c>
      <c r="X265" s="401" t="s">
        <v>1</v>
      </c>
      <c r="Y265" s="402">
        <v>10</v>
      </c>
      <c r="Z265" s="403" t="str">
        <f t="shared" si="94"/>
        <v/>
      </c>
      <c r="AA265" s="119" t="s">
        <v>20</v>
      </c>
      <c r="AB265" s="119" t="s">
        <v>594</v>
      </c>
      <c r="AC265" s="119" t="s">
        <v>20</v>
      </c>
      <c r="AD265" s="119" t="s">
        <v>20</v>
      </c>
      <c r="AE265" s="405" t="str">
        <f t="shared" si="95"/>
        <v/>
      </c>
      <c r="AF265" s="405" t="str">
        <f t="shared" si="96"/>
        <v/>
      </c>
      <c r="AG265" s="419" t="s">
        <v>20</v>
      </c>
      <c r="AH265" s="420" t="str">
        <f t="array" ref="AH265">IFERROR((IF(ROWS(AH$256:AH265)&gt;COUNTA(AF:AF),"",INDEX(AF:AF,SMALL(IF(AF$256:AF$266&lt;&gt;"",ROW(AF$256:AF$266)),ROWS(AH$256:AH265))))),"")</f>
        <v/>
      </c>
      <c r="AI265" s="408">
        <v>10</v>
      </c>
      <c r="AJ265" s="480" t="str">
        <f t="shared" si="92"/>
        <v>1.9.        Potencialmente afecten sistemas de tenencia de la tierra y/o derechos de propiedad común/patrones tradicionales a la tierra, territorios y/o recursos?</v>
      </c>
      <c r="AK265" s="405" t="str">
        <f t="shared" si="97"/>
        <v/>
      </c>
      <c r="AL265" s="405" t="str">
        <f t="array" ref="AL265">IFERROR((IF(ROWS(AL$256:AL265)&gt;COUNTA(AK:AK),"",INDEX(AK:AK,SMALL(IF(AK$256:AK$266&lt;&gt;"",ROW(AK$256:AK$266)),ROWS(AL$256:AL265))))),"")</f>
        <v/>
      </c>
      <c r="AM265" s="416" t="s">
        <v>20</v>
      </c>
      <c r="AN265" s="411"/>
      <c r="AO265" s="411"/>
      <c r="AP265" s="411"/>
      <c r="AQ265" s="52"/>
      <c r="AR265" s="411"/>
      <c r="AS265" s="411"/>
      <c r="AT265" s="52"/>
      <c r="AU265" s="411"/>
      <c r="AV265" s="411"/>
      <c r="AW265" s="411"/>
      <c r="AX265" s="411"/>
      <c r="AY265" s="411"/>
    </row>
    <row r="266" spans="3:68" s="76" customFormat="1" ht="30" hidden="1" customHeight="1" thickBot="1" x14ac:dyDescent="0.3">
      <c r="C266" s="628" t="str">
        <f t="shared" si="98"/>
        <v>1.10.     Potencialmente discriminen a los pueblos indígenas y/o las comunidades locales con respecto a la participación en el diseño e implementación, o al acceso a oportunidades y beneficios?</v>
      </c>
      <c r="D266" s="629"/>
      <c r="E266" s="629"/>
      <c r="F266" s="629"/>
      <c r="G266" s="629"/>
      <c r="H266" s="629"/>
      <c r="I266" s="629"/>
      <c r="J266" s="630"/>
      <c r="K266" s="293"/>
      <c r="L266" s="168"/>
      <c r="M266" s="168"/>
      <c r="Q266" s="162">
        <v>0</v>
      </c>
      <c r="R266" s="400"/>
      <c r="S266" s="138" t="str">
        <f t="shared" si="93"/>
        <v/>
      </c>
      <c r="T266" s="400"/>
      <c r="U266" s="400"/>
      <c r="V266" s="411"/>
      <c r="W266" s="412" t="s">
        <v>301</v>
      </c>
      <c r="X266" s="401" t="s">
        <v>1</v>
      </c>
      <c r="Y266" s="413">
        <v>11</v>
      </c>
      <c r="Z266" s="403" t="str">
        <f t="shared" si="94"/>
        <v/>
      </c>
      <c r="AA266" s="119" t="s">
        <v>20</v>
      </c>
      <c r="AB266" s="119" t="s">
        <v>595</v>
      </c>
      <c r="AC266" s="119" t="s">
        <v>20</v>
      </c>
      <c r="AD266" s="119" t="s">
        <v>20</v>
      </c>
      <c r="AE266" s="405" t="str">
        <f t="shared" si="95"/>
        <v/>
      </c>
      <c r="AF266" s="405" t="str">
        <f t="shared" si="96"/>
        <v/>
      </c>
      <c r="AG266" s="419" t="s">
        <v>20</v>
      </c>
      <c r="AH266" s="490" t="s">
        <v>20</v>
      </c>
      <c r="AI266" s="408"/>
      <c r="AJ266" s="480" t="str">
        <f t="shared" si="92"/>
        <v>1.10.     Potencialmente discriminen a los pueblos indígenas y/o las comunidades locales con respecto a la participación en el diseño e implementación, o al acceso a oportunidades y beneficios?</v>
      </c>
      <c r="AK266" s="405" t="str">
        <f t="shared" si="97"/>
        <v/>
      </c>
      <c r="AL266" s="405" t="str">
        <f t="array" ref="AL266">IFERROR((IF(ROWS(AL$256:AL266)&gt;COUNTA(AK:AK),"",INDEX(AK:AK,SMALL(IF(AK$256:AK$266&lt;&gt;"",ROW(AK$256:AK$266)),ROWS(AL$256:AL266))))),"")</f>
        <v/>
      </c>
      <c r="AM266" s="416" t="s">
        <v>20</v>
      </c>
      <c r="AN266" s="411"/>
      <c r="AO266" s="411"/>
      <c r="AP266" s="411"/>
      <c r="AQ266" s="52"/>
      <c r="AR266" s="411"/>
      <c r="AS266" s="411"/>
      <c r="AT266" s="52"/>
      <c r="AU266" s="411"/>
      <c r="AV266" s="411"/>
      <c r="AW266" s="411"/>
      <c r="AX266" s="411"/>
      <c r="AY266" s="411"/>
    </row>
    <row r="267" spans="3:68" s="76" customFormat="1" ht="0.95" hidden="1" customHeight="1" x14ac:dyDescent="0.25">
      <c r="C267" s="266"/>
      <c r="D267" s="266"/>
      <c r="E267" s="266"/>
      <c r="F267" s="266"/>
      <c r="G267" s="266"/>
      <c r="H267" s="266"/>
      <c r="I267" s="266"/>
      <c r="J267" s="266"/>
      <c r="K267" s="208"/>
      <c r="L267" s="208"/>
      <c r="M267" s="208"/>
      <c r="N267" s="208"/>
      <c r="P267" s="273"/>
      <c r="Q267" s="411"/>
      <c r="R267" s="400"/>
      <c r="S267" s="268"/>
      <c r="T267" s="400"/>
      <c r="U267" s="400"/>
      <c r="V267" s="411"/>
      <c r="W267" s="421"/>
      <c r="X267" s="422"/>
      <c r="Y267" s="496"/>
      <c r="Z267" s="424"/>
      <c r="AA267" s="271"/>
      <c r="AB267" s="272"/>
      <c r="AC267" s="425"/>
      <c r="AD267" s="419"/>
      <c r="AE267" s="419"/>
      <c r="AF267" s="419"/>
      <c r="AG267" s="419"/>
      <c r="AH267" s="462"/>
      <c r="AI267" s="355"/>
      <c r="AJ267" s="491"/>
      <c r="AK267" s="425"/>
      <c r="AL267" s="425"/>
      <c r="AM267" s="416"/>
      <c r="AN267" s="411"/>
      <c r="AO267" s="411"/>
      <c r="AP267" s="411"/>
      <c r="AQ267" s="52"/>
      <c r="AR267" s="411"/>
      <c r="AS267" s="411"/>
      <c r="AT267" s="52"/>
      <c r="AU267" s="411"/>
      <c r="AV267" s="411"/>
      <c r="AW267" s="411"/>
      <c r="AX267" s="411"/>
      <c r="AY267" s="411"/>
    </row>
    <row r="268" spans="3:68" s="76" customFormat="1" ht="0.95" hidden="1" customHeight="1" x14ac:dyDescent="0.25">
      <c r="C268" s="266"/>
      <c r="D268" s="266"/>
      <c r="E268" s="266"/>
      <c r="F268" s="266"/>
      <c r="G268" s="266"/>
      <c r="H268" s="266"/>
      <c r="I268" s="266"/>
      <c r="J268" s="266"/>
      <c r="K268" s="208"/>
      <c r="L268" s="208"/>
      <c r="M268" s="208"/>
      <c r="N268" s="208"/>
      <c r="P268" s="273"/>
      <c r="Q268" s="411"/>
      <c r="R268" s="400"/>
      <c r="S268" s="268"/>
      <c r="T268" s="400"/>
      <c r="U268" s="400"/>
      <c r="V268" s="411"/>
      <c r="W268" s="421"/>
      <c r="X268" s="422"/>
      <c r="Y268" s="496"/>
      <c r="Z268" s="424"/>
      <c r="AA268" s="271"/>
      <c r="AB268" s="272"/>
      <c r="AC268" s="425"/>
      <c r="AD268" s="419"/>
      <c r="AE268" s="419"/>
      <c r="AF268" s="419"/>
      <c r="AG268" s="419"/>
      <c r="AH268" s="462"/>
      <c r="AI268" s="355"/>
      <c r="AJ268" s="491"/>
      <c r="AK268" s="425"/>
      <c r="AL268" s="425"/>
      <c r="AM268" s="416"/>
      <c r="AN268" s="411"/>
      <c r="AO268" s="411"/>
      <c r="AP268" s="411"/>
      <c r="AQ268" s="52"/>
      <c r="AR268" s="411"/>
      <c r="AS268" s="411"/>
      <c r="AT268" s="52"/>
      <c r="AU268" s="411"/>
      <c r="AV268" s="411"/>
      <c r="AW268" s="411"/>
      <c r="AX268" s="411"/>
      <c r="AY268" s="411"/>
    </row>
    <row r="269" spans="3:68" ht="66" hidden="1" customHeight="1" x14ac:dyDescent="0.25">
      <c r="S269" s="52"/>
      <c r="X269" s="388"/>
      <c r="Y269" s="427"/>
      <c r="Z269" s="427"/>
      <c r="AA269" s="128">
        <f>$V$22</f>
        <v>0</v>
      </c>
      <c r="AB269" s="121"/>
      <c r="AC269" s="427"/>
      <c r="AD269" s="410" t="s">
        <v>20</v>
      </c>
      <c r="BN269"/>
      <c r="BO269"/>
      <c r="BP269"/>
    </row>
    <row r="270" spans="3:68" hidden="1" x14ac:dyDescent="0.25">
      <c r="C270" s="644"/>
      <c r="D270" s="644"/>
      <c r="E270" s="644"/>
      <c r="F270" s="644"/>
      <c r="G270" s="644"/>
      <c r="H270" s="644"/>
      <c r="I270" s="644"/>
      <c r="J270" s="644"/>
      <c r="P270" s="34"/>
      <c r="R270" s="428"/>
      <c r="S270" s="428"/>
      <c r="T270" s="428"/>
      <c r="U270" s="428"/>
      <c r="W270" s="473" t="str">
        <f>$W$76</f>
        <v>Pulsar en el icono "-" a la izquierda para minimizar el texto.</v>
      </c>
      <c r="X270" s="388"/>
      <c r="Y270" s="427"/>
      <c r="Z270" s="427"/>
      <c r="AA270" s="128"/>
      <c r="AB270" s="121"/>
      <c r="AC270" s="427"/>
      <c r="AD270" s="410"/>
      <c r="BN270"/>
      <c r="BO270"/>
      <c r="BP270"/>
    </row>
    <row r="271" spans="3:68" ht="15" hidden="1" customHeight="1" x14ac:dyDescent="0.25">
      <c r="C271" s="633"/>
      <c r="D271" s="633"/>
      <c r="E271" s="633"/>
      <c r="F271" s="633"/>
      <c r="G271" s="633"/>
      <c r="H271" s="633"/>
      <c r="I271" s="633"/>
      <c r="J271" s="633"/>
      <c r="P271" s="34"/>
      <c r="R271" s="428"/>
      <c r="S271" s="428"/>
      <c r="T271" s="428"/>
      <c r="U271" s="428"/>
      <c r="W271" s="474" t="str">
        <f>$W$77</f>
        <v>Pulsar en el icono "+" a la izquierda para ampliar el texto y repasar las preguntas guía.</v>
      </c>
      <c r="X271" s="429"/>
      <c r="Y271" s="429"/>
      <c r="Z271" s="429"/>
      <c r="AA271" s="429"/>
      <c r="AB271" s="429"/>
      <c r="AC271" s="429"/>
      <c r="AD271" s="429"/>
    </row>
    <row r="272" spans="3:68" hidden="1" x14ac:dyDescent="0.25">
      <c r="C272" s="134"/>
      <c r="D272" s="136"/>
      <c r="E272" s="136"/>
      <c r="F272" s="136"/>
      <c r="G272" s="136"/>
      <c r="H272" s="136"/>
      <c r="I272" s="136"/>
      <c r="J272" s="136"/>
      <c r="P272" s="34"/>
      <c r="R272" s="428"/>
      <c r="S272" s="428"/>
      <c r="T272" s="428"/>
      <c r="U272" s="428"/>
    </row>
    <row r="273" spans="3:68" hidden="1" x14ac:dyDescent="0.25">
      <c r="C273" s="134"/>
      <c r="D273" s="136"/>
      <c r="E273" s="136"/>
      <c r="F273" s="136"/>
      <c r="G273" s="136"/>
      <c r="H273" s="136"/>
      <c r="I273" s="136"/>
      <c r="J273" s="136"/>
      <c r="P273" s="34"/>
      <c r="R273" s="428"/>
      <c r="S273" s="428"/>
      <c r="T273" s="428"/>
      <c r="U273" s="428"/>
    </row>
    <row r="274" spans="3:68" hidden="1" x14ac:dyDescent="0.25">
      <c r="C274" s="134"/>
      <c r="D274" s="136"/>
      <c r="E274" s="136"/>
      <c r="F274" s="136"/>
      <c r="G274" s="136"/>
      <c r="H274" s="136"/>
      <c r="I274" s="136"/>
      <c r="J274" s="136"/>
      <c r="P274" s="34"/>
      <c r="R274" s="428"/>
      <c r="S274" s="428"/>
      <c r="T274" s="428"/>
      <c r="U274" s="428"/>
      <c r="W274" s="430" t="str">
        <f>$W$80</f>
        <v xml:space="preserve">(Draft) OUTPUT TABLE </v>
      </c>
    </row>
    <row r="275" spans="3:68" ht="15.75" hidden="1" x14ac:dyDescent="0.25">
      <c r="C275" s="92" t="str">
        <f>W275</f>
        <v>Tabla 2:</v>
      </c>
      <c r="D275" s="8" t="str">
        <f>X275</f>
        <v>Beneficios y Riesgos relevantes para la</v>
      </c>
      <c r="G275" s="8"/>
      <c r="I275" s="8"/>
      <c r="P275" s="34"/>
      <c r="R275" s="428"/>
      <c r="S275" s="428"/>
      <c r="T275" s="428"/>
      <c r="U275" s="428"/>
      <c r="W275" s="492" t="str">
        <f>$W$81</f>
        <v>Tabla 2:</v>
      </c>
      <c r="X275" s="492" t="str">
        <f>$X$81</f>
        <v>Beneficios y Riesgos relevantes para la</v>
      </c>
    </row>
    <row r="276" spans="3:68" ht="15.75" hidden="1" customHeight="1" x14ac:dyDescent="0.25">
      <c r="D276" s="95" t="str">
        <f>X276</f>
        <v>Salvaguarda (c) - Respeto por los conocimientos y los derechos de los pueblos indígenas y las comunidades locales.</v>
      </c>
      <c r="F276" s="93"/>
      <c r="G276" s="93"/>
      <c r="H276" s="93"/>
      <c r="I276" s="93"/>
      <c r="J276" s="93"/>
      <c r="K276" s="93"/>
      <c r="L276" s="93"/>
      <c r="M276" s="93"/>
      <c r="P276" s="34"/>
      <c r="R276" s="428"/>
      <c r="S276" s="428"/>
      <c r="T276" s="428"/>
      <c r="U276" s="428"/>
      <c r="W276" s="432"/>
      <c r="X276" s="433" t="str">
        <f>$AA$16</f>
        <v>Salvaguarda (c) - Respeto por los conocimientos y los derechos de los pueblos indígenas y las comunidades locales.</v>
      </c>
    </row>
    <row r="277" spans="3:68" hidden="1" x14ac:dyDescent="0.25"/>
    <row r="278" spans="3:68" ht="39.950000000000003" hidden="1" customHeight="1" x14ac:dyDescent="0.25">
      <c r="C278" s="667" t="str">
        <f>W278</f>
        <v>Beneficios relevantes para la salvaguarda</v>
      </c>
      <c r="D278" s="710" t="str">
        <f>X278</f>
        <v>Acciones REDD+ del Módulo 1 (puede que no todas las acciones tengan beneficios para esta salvaguarda)</v>
      </c>
      <c r="E278" s="711"/>
      <c r="F278" s="711"/>
      <c r="G278" s="711"/>
      <c r="H278" s="712"/>
      <c r="I278" s="288"/>
      <c r="J278" s="281" t="str">
        <f>AC278</f>
        <v>Beneficios</v>
      </c>
      <c r="K278" s="645" t="str">
        <f>AH278</f>
        <v>Clasificación de beneficios</v>
      </c>
      <c r="L278" s="646"/>
      <c r="M278" s="646"/>
      <c r="N278" s="647"/>
      <c r="O278" s="58"/>
      <c r="P278"/>
      <c r="Q278" s="137" t="s">
        <v>78</v>
      </c>
      <c r="S278" s="137" t="s">
        <v>78</v>
      </c>
      <c r="W278" s="715" t="str">
        <f>$W$84</f>
        <v>Beneficios relevantes para la salvaguarda</v>
      </c>
      <c r="X278" s="692" t="str">
        <f>$X$84</f>
        <v>Acciones REDD+ del Módulo 1 (puede que no todas las acciones tengan beneficios para esta salvaguarda)</v>
      </c>
      <c r="Y278" s="694"/>
      <c r="Z278" s="694"/>
      <c r="AA278" s="694"/>
      <c r="AB278" s="693"/>
      <c r="AC278" s="692" t="str">
        <f>$AC$84</f>
        <v>Beneficios</v>
      </c>
      <c r="AD278" s="694"/>
      <c r="AE278" s="694"/>
      <c r="AF278" s="694"/>
      <c r="AG278" s="693"/>
      <c r="AH278" s="692" t="str">
        <f>$AH$84</f>
        <v>Clasificación de beneficios</v>
      </c>
      <c r="AI278" s="693"/>
      <c r="AL278" s="137" t="s">
        <v>82</v>
      </c>
      <c r="AR278" s="137" t="s">
        <v>80</v>
      </c>
      <c r="AU278" s="137" t="s">
        <v>76</v>
      </c>
    </row>
    <row r="279" spans="3:68" ht="53.25" hidden="1" customHeight="1" x14ac:dyDescent="0.25">
      <c r="C279" s="668"/>
      <c r="D279" s="648" t="str">
        <f>LOOKUP($Q$279,$AE$308:$AE$310,$AC$308:$AC$310)</f>
        <v>PULSAR PARA VER UN EJEMPLO:</v>
      </c>
      <c r="E279" s="649"/>
      <c r="F279" s="649"/>
      <c r="G279" s="649"/>
      <c r="H279" s="650"/>
      <c r="I279" s="285"/>
      <c r="J279" s="323" t="str">
        <f>LOOKUP($Q$279,$AE$308:$AE$311,$AD$308:$AD$311)</f>
        <v>(Para ver un ejemplo de beneficio, seleccionar una acción REDD+ de la lista desplegable a la izquierda.)</v>
      </c>
      <c r="K279" s="674" t="str">
        <f>AH279</f>
        <v>Probabilidad</v>
      </c>
      <c r="L279" s="675"/>
      <c r="M279" s="674" t="str">
        <f>AI279</f>
        <v>Impacto</v>
      </c>
      <c r="N279" s="675"/>
      <c r="O279" s="58"/>
      <c r="P279"/>
      <c r="Q279" s="435">
        <v>1</v>
      </c>
      <c r="R279" s="436" t="s">
        <v>58</v>
      </c>
      <c r="S279" s="437" t="s">
        <v>55</v>
      </c>
      <c r="T279" s="437" t="s">
        <v>56</v>
      </c>
      <c r="W279" s="716"/>
      <c r="X279" s="438"/>
      <c r="Y279" s="727"/>
      <c r="Z279" s="727"/>
      <c r="AA279" s="727"/>
      <c r="AB279" s="728"/>
      <c r="AC279" s="439"/>
      <c r="AD279" s="713"/>
      <c r="AE279" s="713"/>
      <c r="AF279" s="713"/>
      <c r="AG279" s="714"/>
      <c r="AH279" s="493" t="str">
        <f>$AH$85</f>
        <v>Probabilidad</v>
      </c>
      <c r="AI279" s="493" t="str">
        <f>$AI$85</f>
        <v>Impacto</v>
      </c>
      <c r="AL279" s="437" t="str">
        <f>$X$84</f>
        <v>Acciones REDD+ del Módulo 1 (puede que no todas las acciones tengan beneficios para esta salvaguarda)</v>
      </c>
      <c r="AM279" s="437" t="str">
        <f>$AC$84</f>
        <v>Beneficios</v>
      </c>
      <c r="AN279" s="437" t="str">
        <f t="shared" ref="AN279:AN283" si="99">AH279</f>
        <v>Probabilidad</v>
      </c>
      <c r="AO279" s="437" t="str">
        <f t="shared" ref="AO279:AO283" si="100">AI279</f>
        <v>Impacto</v>
      </c>
      <c r="AP279" s="441" t="s">
        <v>79</v>
      </c>
      <c r="AR279" s="138">
        <f>MAX(AP280:AP284)</f>
        <v>0</v>
      </c>
      <c r="AT279" s="441" t="s">
        <v>81</v>
      </c>
      <c r="AU279" s="437" t="str">
        <f>$X$84</f>
        <v>Acciones REDD+ del Módulo 1 (puede que no todas las acciones tengan beneficios para esta salvaguarda)</v>
      </c>
      <c r="AV279" s="437" t="str">
        <f>$AC$84</f>
        <v>Beneficios</v>
      </c>
      <c r="AW279" s="437" t="str">
        <f>AN279</f>
        <v>Probabilidad</v>
      </c>
      <c r="AX279" s="437" t="str">
        <f>AO279</f>
        <v>Impacto</v>
      </c>
      <c r="BI279"/>
      <c r="BJ279"/>
      <c r="BM279" s="78" t="s">
        <v>28</v>
      </c>
      <c r="BN279" s="78" t="s">
        <v>36</v>
      </c>
      <c r="BO279" s="78" t="s">
        <v>35</v>
      </c>
      <c r="BP279" s="79"/>
    </row>
    <row r="280" spans="3:68" ht="37.5" hidden="1" customHeight="1" x14ac:dyDescent="0.25">
      <c r="C280" s="668"/>
      <c r="D280" s="74"/>
      <c r="E280" s="631"/>
      <c r="F280" s="631"/>
      <c r="G280" s="631"/>
      <c r="H280" s="631"/>
      <c r="I280" s="74" t="s">
        <v>25</v>
      </c>
      <c r="J280" s="284"/>
      <c r="K280" s="579"/>
      <c r="L280" s="581"/>
      <c r="M280" s="581"/>
      <c r="N280" s="581"/>
      <c r="O280" s="58"/>
      <c r="P280"/>
      <c r="Q280" s="138">
        <v>1</v>
      </c>
      <c r="S280" s="138">
        <v>1</v>
      </c>
      <c r="T280" s="138">
        <v>1</v>
      </c>
      <c r="W280" s="716"/>
      <c r="X280" s="442" t="s">
        <v>25</v>
      </c>
      <c r="Y280" s="672" t="str">
        <f>LOOKUP(Q280,$AG$13:$AG$29,$AH$13:$AH$29)</f>
        <v/>
      </c>
      <c r="Z280" s="672"/>
      <c r="AA280" s="672"/>
      <c r="AB280" s="673"/>
      <c r="AC280" s="442" t="s">
        <v>25</v>
      </c>
      <c r="AD280" s="672" t="str">
        <f t="shared" ref="AD280:AD284" si="101">IF(J280=0,"",J280)</f>
        <v/>
      </c>
      <c r="AE280" s="672"/>
      <c r="AF280" s="672"/>
      <c r="AG280" s="673"/>
      <c r="AH280" s="443" t="str">
        <f t="shared" ref="AH280" si="102">LOOKUP(S280,$AL$13:$AL$16,$AM$13:$AM$16)</f>
        <v/>
      </c>
      <c r="AI280" s="443" t="str">
        <f>LOOKUP(T280,$AL$13:$AL$16,$AN$13:$AN$16)</f>
        <v/>
      </c>
      <c r="AL280" s="444" t="str">
        <f t="shared" ref="AL280:AL283" si="103">Y280</f>
        <v/>
      </c>
      <c r="AM280" s="444" t="str">
        <f t="shared" ref="AM280:AM283" si="104">AD280</f>
        <v/>
      </c>
      <c r="AN280" s="445" t="str">
        <f t="shared" si="99"/>
        <v/>
      </c>
      <c r="AO280" s="446" t="str">
        <f t="shared" si="100"/>
        <v/>
      </c>
      <c r="AP280" s="447">
        <f t="shared" ref="AP280:AP284" si="105">SUM(AND(AN280=$AL$34, AO280=$AM$34),AP279)</f>
        <v>0</v>
      </c>
      <c r="AT280" s="447">
        <v>1</v>
      </c>
      <c r="AU280" s="448" t="str">
        <f t="array" ref="AU280">IF($AT280&gt;$AR$279,"",INDEX(AL$280:AL$284,MATCH($AT280,$AP$280:$AP$284,0)))</f>
        <v/>
      </c>
      <c r="AV280" s="448" t="str">
        <f t="array" ref="AV280">IF($AT280&gt;$AR$279,"",INDEX(AM$280:AM$284,MATCH($AT280,$AP$280:$AP$284,0)))</f>
        <v/>
      </c>
      <c r="AW280" s="448" t="str">
        <f t="array" ref="AW280">IF($AT280&gt;$AR$279,"",INDEX(AN$280:AN$284,MATCH($AT280,$AP$280:$AP$284,0)))</f>
        <v/>
      </c>
      <c r="AX280" s="448" t="str">
        <f t="array" ref="AX280">IF($AT280&gt;$AR$279,"",INDEX(AO$280:AO$284,MATCH($AT280,$AP$280:$AP$284,0)))</f>
        <v/>
      </c>
      <c r="BI280"/>
      <c r="BJ280"/>
      <c r="BM280" s="80">
        <f t="shared" ref="BM280:BM284" si="106">COUNTIF($BN$86:$BN$91,"&lt;="&amp;BN280)</f>
        <v>1</v>
      </c>
      <c r="BN280" s="80" t="str">
        <f>IF(BF280=$AP$14,BI280,"xx")</f>
        <v>xx</v>
      </c>
      <c r="BO280" s="80" t="e">
        <f t="shared" ref="BO280:BO284" si="107">VLOOKUP(ROW()-ROW($BO$85),$BM$86:$BN$91,2,FALSE)</f>
        <v>#N/A</v>
      </c>
      <c r="BP280" s="81" t="e">
        <f>IF(COUNT(SEARCH({"xx";"xxx";"xxxx";"xxxxx";"xxxxxx";"xxxxxxx"},A179)),"-",BO280)</f>
        <v>#N/A</v>
      </c>
    </row>
    <row r="281" spans="3:68" ht="37.5" hidden="1" customHeight="1" x14ac:dyDescent="0.25">
      <c r="C281" s="668"/>
      <c r="D281" s="27"/>
      <c r="E281" s="643"/>
      <c r="F281" s="643"/>
      <c r="G281" s="643"/>
      <c r="H281" s="643"/>
      <c r="I281" s="27" t="s">
        <v>25</v>
      </c>
      <c r="J281" s="284" t="s">
        <v>20</v>
      </c>
      <c r="K281" s="579"/>
      <c r="L281" s="584"/>
      <c r="M281" s="584"/>
      <c r="N281" s="584"/>
      <c r="O281" s="58"/>
      <c r="P281"/>
      <c r="Q281" s="138">
        <v>1</v>
      </c>
      <c r="S281" s="138">
        <v>1</v>
      </c>
      <c r="T281" s="138">
        <v>1</v>
      </c>
      <c r="W281" s="716"/>
      <c r="X281" s="442" t="s">
        <v>25</v>
      </c>
      <c r="Y281" s="672" t="str">
        <f t="shared" ref="Y281:Y284" si="108">LOOKUP(Q281,$AG$13:$AG$29,$AH$13:$AH$29)</f>
        <v/>
      </c>
      <c r="Z281" s="672"/>
      <c r="AA281" s="672"/>
      <c r="AB281" s="673"/>
      <c r="AC281" s="442" t="s">
        <v>25</v>
      </c>
      <c r="AD281" s="672" t="str">
        <f t="shared" si="101"/>
        <v/>
      </c>
      <c r="AE281" s="672"/>
      <c r="AF281" s="672"/>
      <c r="AG281" s="673"/>
      <c r="AH281" s="443" t="str">
        <f t="shared" ref="AH281:AH284" si="109">LOOKUP(S281,$AL$13:$AL$16,$AM$13:$AM$16)</f>
        <v/>
      </c>
      <c r="AI281" s="443" t="str">
        <f t="shared" ref="AI281:AI284" si="110">LOOKUP(T281,$AL$13:$AL$16,$AN$13:$AN$16)</f>
        <v/>
      </c>
      <c r="AL281" s="449" t="str">
        <f t="shared" si="103"/>
        <v/>
      </c>
      <c r="AM281" s="449" t="str">
        <f t="shared" si="104"/>
        <v/>
      </c>
      <c r="AN281" s="450" t="str">
        <f t="shared" si="99"/>
        <v/>
      </c>
      <c r="AO281" s="451" t="str">
        <f t="shared" si="100"/>
        <v/>
      </c>
      <c r="AP281" s="447">
        <f t="shared" si="105"/>
        <v>0</v>
      </c>
      <c r="AT281" s="447">
        <v>2</v>
      </c>
      <c r="AU281" s="448" t="str">
        <f t="array" ref="AU281">IF($AT281&gt;$AR$279,"",INDEX(AL$280:AL$284,MATCH($AT281,$AP$280:$AP$284,0)))</f>
        <v/>
      </c>
      <c r="AV281" s="448" t="str">
        <f t="array" ref="AV281">IF($AT281&gt;$AR$279,"",INDEX(AM$280:AM$284,MATCH($AT281,$AP$280:$AP$284,0)))</f>
        <v/>
      </c>
      <c r="AW281" s="448" t="str">
        <f t="array" ref="AW281">IF($AT281&gt;$AR$279,"",INDEX(AN$280:AN$284,MATCH($AT281,$AP$280:$AP$284,0)))</f>
        <v/>
      </c>
      <c r="AX281" s="448" t="str">
        <f t="array" ref="AX281">IF($AT281&gt;$AR$279,"",INDEX(AO$280:AO$284,MATCH($AT281,$AP$280:$AP$284,0)))</f>
        <v/>
      </c>
      <c r="BI281"/>
      <c r="BJ281"/>
      <c r="BM281" s="80">
        <f t="shared" si="106"/>
        <v>2</v>
      </c>
      <c r="BN281" s="80" t="str">
        <f>IF(BF281=$AP$14,BI281,"xxx")</f>
        <v>xxx</v>
      </c>
      <c r="BO281" s="80" t="e">
        <f t="shared" si="107"/>
        <v>#N/A</v>
      </c>
      <c r="BP281" s="81" t="e">
        <f>IF(COUNT(SEARCH({"xx";"xxx";"xxxx";"xxxxx";"xxxxxx";"xxxxxxx"},A180)),"-",BO281)</f>
        <v>#N/A</v>
      </c>
    </row>
    <row r="282" spans="3:68" ht="37.5" hidden="1" customHeight="1" x14ac:dyDescent="0.25">
      <c r="C282" s="668"/>
      <c r="D282" s="27"/>
      <c r="E282" s="643"/>
      <c r="F282" s="643"/>
      <c r="G282" s="643"/>
      <c r="H282" s="643"/>
      <c r="I282" s="27" t="s">
        <v>25</v>
      </c>
      <c r="J282" s="284" t="s">
        <v>20</v>
      </c>
      <c r="K282" s="579"/>
      <c r="L282" s="584"/>
      <c r="M282" s="584"/>
      <c r="N282" s="584"/>
      <c r="O282" s="58"/>
      <c r="P282"/>
      <c r="Q282" s="138">
        <v>1</v>
      </c>
      <c r="S282" s="138">
        <v>1</v>
      </c>
      <c r="T282" s="138">
        <v>1</v>
      </c>
      <c r="W282" s="716"/>
      <c r="X282" s="442" t="s">
        <v>25</v>
      </c>
      <c r="Y282" s="672" t="str">
        <f t="shared" si="108"/>
        <v/>
      </c>
      <c r="Z282" s="672"/>
      <c r="AA282" s="672"/>
      <c r="AB282" s="673"/>
      <c r="AC282" s="442" t="s">
        <v>25</v>
      </c>
      <c r="AD282" s="672" t="str">
        <f t="shared" si="101"/>
        <v/>
      </c>
      <c r="AE282" s="672"/>
      <c r="AF282" s="672"/>
      <c r="AG282" s="673"/>
      <c r="AH282" s="443" t="str">
        <f t="shared" si="109"/>
        <v/>
      </c>
      <c r="AI282" s="443" t="str">
        <f t="shared" si="110"/>
        <v/>
      </c>
      <c r="AL282" s="449" t="str">
        <f t="shared" si="103"/>
        <v/>
      </c>
      <c r="AM282" s="449" t="str">
        <f t="shared" si="104"/>
        <v/>
      </c>
      <c r="AN282" s="450" t="str">
        <f t="shared" si="99"/>
        <v/>
      </c>
      <c r="AO282" s="451" t="str">
        <f t="shared" si="100"/>
        <v/>
      </c>
      <c r="AP282" s="447">
        <f t="shared" si="105"/>
        <v>0</v>
      </c>
      <c r="AT282" s="447">
        <v>3</v>
      </c>
      <c r="AU282" s="448" t="str">
        <f t="array" ref="AU282">IF($AT282&gt;$AR$279,"",INDEX(AL$280:AL$284,MATCH($AT282,$AP$280:$AP$284,0)))</f>
        <v/>
      </c>
      <c r="AV282" s="448" t="str">
        <f t="array" ref="AV282">IF($AT282&gt;$AR$279,"",INDEX(AM$280:AM$284,MATCH($AT282,$AP$280:$AP$284,0)))</f>
        <v/>
      </c>
      <c r="AW282" s="448" t="str">
        <f t="array" ref="AW282">IF($AT282&gt;$AR$279,"",INDEX(AN$280:AN$284,MATCH($AT282,$AP$280:$AP$284,0)))</f>
        <v/>
      </c>
      <c r="AX282" s="448" t="str">
        <f t="array" ref="AX282">IF($AT282&gt;$AR$279,"",INDEX(AO$280:AO$284,MATCH($AT282,$AP$280:$AP$284,0)))</f>
        <v/>
      </c>
      <c r="BI282"/>
      <c r="BJ282"/>
      <c r="BM282" s="80">
        <f t="shared" si="106"/>
        <v>3</v>
      </c>
      <c r="BN282" s="80" t="str">
        <f>IF(BF282=$AP$14,BI282,"xxxx")</f>
        <v>xxxx</v>
      </c>
      <c r="BO282" s="80" t="e">
        <f t="shared" si="107"/>
        <v>#N/A</v>
      </c>
      <c r="BP282" s="81" t="e">
        <f>IF(COUNT(SEARCH({"xx";"xxx";"xxxx";"xxxxx";"xxxxxx";"xxxxxxx"},A181)),"-",BO282)</f>
        <v>#N/A</v>
      </c>
    </row>
    <row r="283" spans="3:68" ht="37.5" hidden="1" customHeight="1" x14ac:dyDescent="0.25">
      <c r="C283" s="668"/>
      <c r="D283" s="27"/>
      <c r="E283" s="643"/>
      <c r="F283" s="643"/>
      <c r="G283" s="643"/>
      <c r="H283" s="643"/>
      <c r="I283" s="27" t="s">
        <v>25</v>
      </c>
      <c r="J283" s="284" t="s">
        <v>20</v>
      </c>
      <c r="K283" s="579"/>
      <c r="L283" s="584"/>
      <c r="M283" s="584"/>
      <c r="N283" s="584"/>
      <c r="O283" s="58"/>
      <c r="P283"/>
      <c r="Q283" s="138">
        <v>1</v>
      </c>
      <c r="S283" s="138">
        <v>1</v>
      </c>
      <c r="T283" s="138">
        <v>1</v>
      </c>
      <c r="W283" s="716"/>
      <c r="X283" s="442" t="s">
        <v>25</v>
      </c>
      <c r="Y283" s="672" t="str">
        <f t="shared" si="108"/>
        <v/>
      </c>
      <c r="Z283" s="672"/>
      <c r="AA283" s="672"/>
      <c r="AB283" s="673"/>
      <c r="AC283" s="442" t="s">
        <v>25</v>
      </c>
      <c r="AD283" s="672" t="str">
        <f t="shared" si="101"/>
        <v/>
      </c>
      <c r="AE283" s="672"/>
      <c r="AF283" s="672"/>
      <c r="AG283" s="673"/>
      <c r="AH283" s="443" t="str">
        <f t="shared" si="109"/>
        <v/>
      </c>
      <c r="AI283" s="443" t="str">
        <f t="shared" si="110"/>
        <v/>
      </c>
      <c r="AL283" s="449" t="str">
        <f t="shared" si="103"/>
        <v/>
      </c>
      <c r="AM283" s="449" t="str">
        <f t="shared" si="104"/>
        <v/>
      </c>
      <c r="AN283" s="450" t="str">
        <f t="shared" si="99"/>
        <v/>
      </c>
      <c r="AO283" s="451" t="str">
        <f t="shared" si="100"/>
        <v/>
      </c>
      <c r="AP283" s="447">
        <f t="shared" si="105"/>
        <v>0</v>
      </c>
      <c r="AT283" s="447">
        <v>4</v>
      </c>
      <c r="AU283" s="448" t="str">
        <f t="array" ref="AU283">IF($AT283&gt;$AR$279,"",INDEX(AL$280:AL$284,MATCH($AT283,$AP$280:$AP$284,0)))</f>
        <v/>
      </c>
      <c r="AV283" s="448" t="str">
        <f t="array" ref="AV283">IF($AT283&gt;$AR$279,"",INDEX(AM$280:AM$284,MATCH($AT283,$AP$280:$AP$284,0)))</f>
        <v/>
      </c>
      <c r="AW283" s="448" t="str">
        <f t="array" ref="AW283">IF($AT283&gt;$AR$279,"",INDEX(AN$280:AN$284,MATCH($AT283,$AP$280:$AP$284,0)))</f>
        <v/>
      </c>
      <c r="AX283" s="448" t="str">
        <f t="array" ref="AX283">IF($AT283&gt;$AR$279,"",INDEX(AO$280:AO$284,MATCH($AT283,$AP$280:$AP$284,0)))</f>
        <v/>
      </c>
      <c r="BI283"/>
      <c r="BJ283"/>
      <c r="BM283" s="80">
        <f t="shared" si="106"/>
        <v>4</v>
      </c>
      <c r="BN283" s="80" t="str">
        <f>IF(BF283=$AP$14,BI283,"xxxxx")</f>
        <v>xxxxx</v>
      </c>
      <c r="BO283" s="80" t="e">
        <f t="shared" si="107"/>
        <v>#N/A</v>
      </c>
      <c r="BP283" s="81" t="e">
        <f>IF(COUNT(SEARCH({"xx";"xxx";"xxxx";"xxxxx";"xxxxxx";"xxxxxxx"},A182)),"-",BO283)</f>
        <v>#N/A</v>
      </c>
    </row>
    <row r="284" spans="3:68" ht="37.5" hidden="1" customHeight="1" x14ac:dyDescent="0.25">
      <c r="C284" s="669"/>
      <c r="D284" s="27"/>
      <c r="E284" s="643"/>
      <c r="F284" s="643"/>
      <c r="G284" s="643"/>
      <c r="H284" s="643"/>
      <c r="I284" s="27" t="s">
        <v>25</v>
      </c>
      <c r="J284" s="284"/>
      <c r="K284" s="579"/>
      <c r="L284" s="584"/>
      <c r="M284" s="584"/>
      <c r="N284" s="584"/>
      <c r="O284" s="58"/>
      <c r="P284"/>
      <c r="Q284" s="138">
        <v>1</v>
      </c>
      <c r="S284" s="138">
        <v>1</v>
      </c>
      <c r="T284" s="138">
        <v>1</v>
      </c>
      <c r="W284" s="717"/>
      <c r="X284" s="452" t="s">
        <v>25</v>
      </c>
      <c r="Y284" s="672" t="str">
        <f t="shared" si="108"/>
        <v/>
      </c>
      <c r="Z284" s="672"/>
      <c r="AA284" s="672"/>
      <c r="AB284" s="673"/>
      <c r="AC284" s="452" t="s">
        <v>25</v>
      </c>
      <c r="AD284" s="696" t="str">
        <f t="shared" si="101"/>
        <v/>
      </c>
      <c r="AE284" s="696"/>
      <c r="AF284" s="696"/>
      <c r="AG284" s="697"/>
      <c r="AH284" s="443" t="str">
        <f t="shared" si="109"/>
        <v/>
      </c>
      <c r="AI284" s="443" t="str">
        <f t="shared" si="110"/>
        <v/>
      </c>
      <c r="AL284" s="449" t="str">
        <f>Y284</f>
        <v/>
      </c>
      <c r="AM284" s="449" t="str">
        <f>AD284</f>
        <v/>
      </c>
      <c r="AN284" s="450" t="str">
        <f t="shared" ref="AN284:AO284" si="111">AH284</f>
        <v/>
      </c>
      <c r="AO284" s="451" t="str">
        <f t="shared" si="111"/>
        <v/>
      </c>
      <c r="AP284" s="447">
        <f t="shared" si="105"/>
        <v>0</v>
      </c>
      <c r="AT284" s="447">
        <v>5</v>
      </c>
      <c r="AU284" s="448" t="str">
        <f t="array" ref="AU284">IF($AT284&gt;$AR$279,"",INDEX(AL$280:AL$284,MATCH($AT284,$AP$280:$AP$284,0)))</f>
        <v/>
      </c>
      <c r="AV284" s="448" t="str">
        <f t="array" ref="AV284">IF($AT284&gt;$AR$279,"",INDEX(AM$280:AM$284,MATCH($AT284,$AP$280:$AP$284,0)))</f>
        <v/>
      </c>
      <c r="AW284" s="448" t="str">
        <f t="array" ref="AW284">IF($AT284&gt;$AR$279,"",INDEX(AN$280:AN$284,MATCH($AT284,$AP$280:$AP$284,0)))</f>
        <v/>
      </c>
      <c r="AX284" s="448" t="str">
        <f t="array" ref="AX284">IF($AT284&gt;$AR$279,"",INDEX(AO$280:AO$284,MATCH($AT284,$AP$280:$AP$284,0)))</f>
        <v/>
      </c>
      <c r="BI284"/>
      <c r="BJ284"/>
      <c r="BM284" s="80">
        <f t="shared" si="106"/>
        <v>6</v>
      </c>
      <c r="BN284" s="80" t="str">
        <f>IF(BF284=$AP$14,BI284,"xxxxxxx")</f>
        <v>xxxxxxx</v>
      </c>
      <c r="BO284" s="80" t="e">
        <f t="shared" si="107"/>
        <v>#N/A</v>
      </c>
      <c r="BP284" s="81" t="b">
        <f>IF(COUNT(SEARCH({"XX";"XXX";"XXXX";"XXXXX";"XXXXXX";"XXXXXXX"},BO284)),BO284)</f>
        <v>0</v>
      </c>
    </row>
    <row r="285" spans="3:68" ht="39.950000000000003" hidden="1" customHeight="1" x14ac:dyDescent="0.25">
      <c r="C285" s="708" t="str">
        <f>W285</f>
        <v>Riesgos relevantes para la salvaguarda</v>
      </c>
      <c r="D285" s="659" t="str">
        <f>X285</f>
        <v>Acciones REDD+ del Módulo 1 (puede que no todas las acciones tengan riesgos para esta salvaguarda)</v>
      </c>
      <c r="E285" s="660"/>
      <c r="F285" s="660"/>
      <c r="G285" s="660"/>
      <c r="H285" s="661"/>
      <c r="I285" s="288"/>
      <c r="J285" s="281" t="str">
        <f>AC285</f>
        <v>Riesgos</v>
      </c>
      <c r="K285" s="659" t="str">
        <f>AH285</f>
        <v>Clasificación de riesgos</v>
      </c>
      <c r="L285" s="660"/>
      <c r="M285" s="660"/>
      <c r="N285" s="661"/>
      <c r="O285" s="72"/>
      <c r="P285"/>
      <c r="Q285" s="137" t="s">
        <v>78</v>
      </c>
      <c r="S285" s="137" t="s">
        <v>78</v>
      </c>
      <c r="W285" s="720" t="str">
        <f>$W$95</f>
        <v>Riesgos relevantes para la salvaguarda</v>
      </c>
      <c r="X285" s="692" t="str">
        <f>$X$95</f>
        <v>Acciones REDD+ del Módulo 1 (puede que no todas las acciones tengan riesgos para esta salvaguarda)</v>
      </c>
      <c r="Y285" s="694"/>
      <c r="Z285" s="694"/>
      <c r="AA285" s="694"/>
      <c r="AB285" s="693"/>
      <c r="AC285" s="692" t="str">
        <f>$AC$95</f>
        <v>Riesgos</v>
      </c>
      <c r="AD285" s="694"/>
      <c r="AE285" s="694"/>
      <c r="AF285" s="694"/>
      <c r="AG285" s="693"/>
      <c r="AH285" s="692" t="str">
        <f>$AH$95</f>
        <v>Clasificación de riesgos</v>
      </c>
      <c r="AI285" s="693"/>
      <c r="AL285" s="137" t="s">
        <v>82</v>
      </c>
      <c r="AR285" s="137" t="s">
        <v>80</v>
      </c>
      <c r="AU285" s="137" t="s">
        <v>76</v>
      </c>
      <c r="BI285"/>
      <c r="BJ285"/>
      <c r="BM285" s="80"/>
      <c r="BN285" s="79"/>
      <c r="BO285" s="79"/>
      <c r="BP285" s="79"/>
    </row>
    <row r="286" spans="3:68" ht="53.25" hidden="1" customHeight="1" x14ac:dyDescent="0.25">
      <c r="C286" s="709"/>
      <c r="D286" s="648" t="str">
        <f>LOOKUP($Q$286,$AE$308:$AF$311)</f>
        <v>PULSAR PARA VER UN EJEMPLO:</v>
      </c>
      <c r="E286" s="649"/>
      <c r="F286" s="649"/>
      <c r="G286" s="649"/>
      <c r="H286" s="650"/>
      <c r="I286" s="285"/>
      <c r="J286" s="323" t="str">
        <f>LOOKUP($Q$286,$AE$308:$AE$311,$AG$308:$AG$311)</f>
        <v>(Para ver un ejemplo de riesgo, seleccionar una acción REDD+ de la lista desplegable a la izquierda.)</v>
      </c>
      <c r="K286" s="665" t="str">
        <f>AH286</f>
        <v>Probabilidad</v>
      </c>
      <c r="L286" s="666"/>
      <c r="M286" s="665" t="str">
        <f>AI286</f>
        <v>Impacto</v>
      </c>
      <c r="N286" s="666"/>
      <c r="O286" s="58"/>
      <c r="P286"/>
      <c r="Q286" s="435">
        <v>1</v>
      </c>
      <c r="R286" s="436" t="s">
        <v>58</v>
      </c>
      <c r="S286" s="437" t="str">
        <f>S279</f>
        <v>Probability</v>
      </c>
      <c r="T286" s="437" t="str">
        <f>T279</f>
        <v>Impact</v>
      </c>
      <c r="W286" s="721"/>
      <c r="X286" s="438"/>
      <c r="Y286" s="722"/>
      <c r="Z286" s="722"/>
      <c r="AA286" s="722"/>
      <c r="AB286" s="723"/>
      <c r="AC286" s="438"/>
      <c r="AD286" s="724"/>
      <c r="AE286" s="724"/>
      <c r="AF286" s="724"/>
      <c r="AG286" s="725"/>
      <c r="AH286" s="493" t="str">
        <f>$AH$96</f>
        <v>Probabilidad</v>
      </c>
      <c r="AI286" s="493" t="str">
        <f>$AI$96</f>
        <v>Impacto</v>
      </c>
      <c r="AL286" s="437" t="str">
        <f>$X$95</f>
        <v>Acciones REDD+ del Módulo 1 (puede que no todas las acciones tengan riesgos para esta salvaguarda)</v>
      </c>
      <c r="AM286" s="437" t="str">
        <f>$AC$95</f>
        <v>Riesgos</v>
      </c>
      <c r="AN286" s="437" t="str">
        <f>$AH$96</f>
        <v>Probabilidad</v>
      </c>
      <c r="AO286" s="437" t="str">
        <f>$AI$96</f>
        <v>Impacto</v>
      </c>
      <c r="AP286" s="441" t="s">
        <v>79</v>
      </c>
      <c r="AR286" s="138">
        <f>MAX(AP287:AP301)</f>
        <v>0</v>
      </c>
      <c r="AT286" s="441" t="s">
        <v>81</v>
      </c>
      <c r="AU286" s="437" t="str">
        <f>$X$95</f>
        <v>Acciones REDD+ del Módulo 1 (puede que no todas las acciones tengan riesgos para esta salvaguarda)</v>
      </c>
      <c r="AV286" s="437" t="str">
        <f>$AC$95</f>
        <v>Riesgos</v>
      </c>
      <c r="AW286" s="437" t="str">
        <f>$AH$96</f>
        <v>Probabilidad</v>
      </c>
      <c r="AX286" s="437" t="str">
        <f>$AI$96</f>
        <v>Impacto</v>
      </c>
      <c r="BI286"/>
      <c r="BJ286"/>
      <c r="BM286" s="78" t="s">
        <v>28</v>
      </c>
      <c r="BN286" s="78" t="s">
        <v>37</v>
      </c>
      <c r="BO286" s="78" t="s">
        <v>35</v>
      </c>
      <c r="BP286" s="79"/>
    </row>
    <row r="287" spans="3:68" ht="37.5" hidden="1" customHeight="1" x14ac:dyDescent="0.25">
      <c r="C287" s="709"/>
      <c r="D287" s="126"/>
      <c r="E287" s="631"/>
      <c r="F287" s="631"/>
      <c r="G287" s="631"/>
      <c r="H287" s="631"/>
      <c r="I287" s="306" t="s">
        <v>25</v>
      </c>
      <c r="J287" s="284" t="s">
        <v>20</v>
      </c>
      <c r="K287" s="579"/>
      <c r="L287" s="584"/>
      <c r="M287" s="584"/>
      <c r="N287" s="584"/>
      <c r="O287" s="58"/>
      <c r="P287"/>
      <c r="Q287" s="138">
        <v>1</v>
      </c>
      <c r="S287" s="139">
        <v>1</v>
      </c>
      <c r="T287" s="453">
        <v>1</v>
      </c>
      <c r="W287" s="721"/>
      <c r="X287" s="442" t="s">
        <v>25</v>
      </c>
      <c r="Y287" s="696" t="str">
        <f>LOOKUP(Q287,$AG$13:$AG$29,$AH$13:$AH$29)</f>
        <v/>
      </c>
      <c r="Z287" s="696"/>
      <c r="AA287" s="696"/>
      <c r="AB287" s="697"/>
      <c r="AC287" s="442" t="s">
        <v>25</v>
      </c>
      <c r="AD287" s="672" t="str">
        <f t="shared" ref="AD287:AD301" si="112">IF(J287=0,"",J287)</f>
        <v/>
      </c>
      <c r="AE287" s="672"/>
      <c r="AF287" s="672"/>
      <c r="AG287" s="673"/>
      <c r="AH287" s="454" t="str">
        <f>LOOKUP(S287,$AL$13:$AL$16,$AM$13:$AM$16)</f>
        <v/>
      </c>
      <c r="AI287" s="454" t="str">
        <f>LOOKUP(T287,$AL$13:$AL$16,$AN$13:$AN$16)</f>
        <v/>
      </c>
      <c r="AL287" s="444" t="str">
        <f t="shared" ref="AL287:AL292" si="113">Y287</f>
        <v/>
      </c>
      <c r="AM287" s="444" t="str">
        <f t="shared" ref="AM287:AM292" si="114">AD287</f>
        <v/>
      </c>
      <c r="AN287" s="446" t="str">
        <f t="shared" ref="AN287:AN292" si="115">AH287</f>
        <v/>
      </c>
      <c r="AO287" s="446" t="str">
        <f t="shared" ref="AO287:AO292" si="116">AI287</f>
        <v/>
      </c>
      <c r="AP287" s="447">
        <f t="shared" ref="AP287:AP301" si="117">SUM(AND(AN287=$AO$34, AO287=$AP$34),AP286)</f>
        <v>0</v>
      </c>
      <c r="AT287" s="447">
        <v>1</v>
      </c>
      <c r="AU287" s="448" t="str">
        <f t="array" ref="AU287">IF($AT287&gt;$AR$286,"",INDEX(AL$287:AL$301,MATCH($AT287,$AP$287:$AP$301,0)))</f>
        <v/>
      </c>
      <c r="AV287" s="448" t="str">
        <f t="array" ref="AV287">IF($AT287&gt;$AR$286,"",INDEX(AM$287:AM$301,MATCH($AT287,$AP$287:$AP$301,0)))</f>
        <v/>
      </c>
      <c r="AW287" s="448" t="str">
        <f t="array" ref="AW287">IF($AT287&gt;$AR$286,"",INDEX(AN$287:AN$301,MATCH($AT287,$AP$287:$AP$301,0)))</f>
        <v/>
      </c>
      <c r="AX287" s="448" t="str">
        <f t="array" ref="AX287">IF($AT287&gt;$AR$286,"",INDEX(AO$287:AO$301,MATCH($AT287,$AP$287:$AP$301,0)))</f>
        <v/>
      </c>
      <c r="BI287"/>
      <c r="BJ287"/>
      <c r="BM287" s="80">
        <f t="shared" ref="BM287:BM301" si="118">COUNTIF($BN$97:$BN$102,"&lt;="&amp;BN287)</f>
        <v>1</v>
      </c>
      <c r="BN287" s="80" t="str">
        <f>IF(BF287=$AP$14,BI287,"xx")</f>
        <v>xx</v>
      </c>
      <c r="BO287" s="80" t="e">
        <f t="shared" ref="BO287:BO301" si="119">VLOOKUP(ROW()-ROW($BO$96),$BM$97:$BN$102,2,FALSE)</f>
        <v>#N/A</v>
      </c>
      <c r="BP287" s="79"/>
    </row>
    <row r="288" spans="3:68" ht="37.5" hidden="1" customHeight="1" x14ac:dyDescent="0.25">
      <c r="C288" s="709"/>
      <c r="D288" s="27"/>
      <c r="E288" s="643"/>
      <c r="F288" s="643"/>
      <c r="G288" s="643"/>
      <c r="H288" s="643"/>
      <c r="I288" s="27" t="s">
        <v>25</v>
      </c>
      <c r="J288" s="284" t="s">
        <v>20</v>
      </c>
      <c r="K288" s="579"/>
      <c r="L288" s="584"/>
      <c r="M288" s="584"/>
      <c r="N288" s="584"/>
      <c r="O288" s="58"/>
      <c r="P288"/>
      <c r="Q288" s="138">
        <v>1</v>
      </c>
      <c r="S288" s="139">
        <v>1</v>
      </c>
      <c r="T288" s="453">
        <v>1</v>
      </c>
      <c r="W288" s="721"/>
      <c r="X288" s="442" t="s">
        <v>25</v>
      </c>
      <c r="Y288" s="696" t="str">
        <f t="shared" ref="Y288:Y301" si="120">LOOKUP(Q288,$AG$13:$AG$29,$AH$13:$AH$29)</f>
        <v/>
      </c>
      <c r="Z288" s="696"/>
      <c r="AA288" s="696"/>
      <c r="AB288" s="697"/>
      <c r="AC288" s="442" t="s">
        <v>25</v>
      </c>
      <c r="AD288" s="672" t="str">
        <f t="shared" si="112"/>
        <v/>
      </c>
      <c r="AE288" s="672"/>
      <c r="AF288" s="672"/>
      <c r="AG288" s="673"/>
      <c r="AH288" s="454" t="str">
        <f t="shared" ref="AH288:AH301" si="121">LOOKUP(S288,$AL$13:$AL$16,$AM$13:$AM$16)</f>
        <v/>
      </c>
      <c r="AI288" s="454" t="str">
        <f t="shared" ref="AI288:AI301" si="122">LOOKUP(T288,$AL$13:$AL$16,$AN$13:$AN$16)</f>
        <v/>
      </c>
      <c r="AL288" s="449" t="str">
        <f t="shared" si="113"/>
        <v/>
      </c>
      <c r="AM288" s="449" t="str">
        <f t="shared" si="114"/>
        <v/>
      </c>
      <c r="AN288" s="451" t="str">
        <f t="shared" si="115"/>
        <v/>
      </c>
      <c r="AO288" s="451" t="str">
        <f t="shared" si="116"/>
        <v/>
      </c>
      <c r="AP288" s="447">
        <f t="shared" si="117"/>
        <v>0</v>
      </c>
      <c r="AT288" s="447">
        <v>2</v>
      </c>
      <c r="AU288" s="448" t="str">
        <f t="array" ref="AU288">IF($AT288&gt;$AR$286,"",INDEX(AL$287:AL$301,MATCH($AT288,$AP$287:$AP$301,0)))</f>
        <v/>
      </c>
      <c r="AV288" s="448" t="str">
        <f t="array" ref="AV288">IF($AT288&gt;$AR$286,"",INDEX(AM$287:AM$301,MATCH($AT288,$AP$287:$AP$301,0)))</f>
        <v/>
      </c>
      <c r="AW288" s="448" t="str">
        <f t="array" ref="AW288">IF($AT288&gt;$AR$286,"",INDEX(AN$287:AN$301,MATCH($AT288,$AP$287:$AP$301,0)))</f>
        <v/>
      </c>
      <c r="AX288" s="448" t="str">
        <f t="array" ref="AX288">IF($AT288&gt;$AR$286,"",INDEX(AO$287:AO$301,MATCH($AT288,$AP$287:$AP$301,0)))</f>
        <v/>
      </c>
      <c r="BI288"/>
      <c r="BJ288"/>
      <c r="BM288" s="80">
        <f t="shared" si="118"/>
        <v>2</v>
      </c>
      <c r="BN288" s="80" t="str">
        <f>IF(BF288=$AP$14,BI288,"xxx")</f>
        <v>xxx</v>
      </c>
      <c r="BO288" s="80" t="e">
        <f t="shared" si="119"/>
        <v>#N/A</v>
      </c>
      <c r="BP288" s="79"/>
    </row>
    <row r="289" spans="3:68" ht="37.5" hidden="1" customHeight="1" x14ac:dyDescent="0.25">
      <c r="C289" s="709"/>
      <c r="D289" s="27"/>
      <c r="E289" s="643"/>
      <c r="F289" s="643"/>
      <c r="G289" s="643"/>
      <c r="H289" s="643"/>
      <c r="I289" s="27" t="s">
        <v>25</v>
      </c>
      <c r="J289" s="284" t="s">
        <v>20</v>
      </c>
      <c r="K289" s="579"/>
      <c r="L289" s="584"/>
      <c r="M289" s="584"/>
      <c r="N289" s="584"/>
      <c r="O289" s="58"/>
      <c r="P289"/>
      <c r="Q289" s="138">
        <v>1</v>
      </c>
      <c r="S289" s="139">
        <v>1</v>
      </c>
      <c r="T289" s="453">
        <v>1</v>
      </c>
      <c r="W289" s="721"/>
      <c r="X289" s="442" t="s">
        <v>25</v>
      </c>
      <c r="Y289" s="696" t="str">
        <f t="shared" si="120"/>
        <v/>
      </c>
      <c r="Z289" s="696"/>
      <c r="AA289" s="696"/>
      <c r="AB289" s="697"/>
      <c r="AC289" s="442" t="s">
        <v>25</v>
      </c>
      <c r="AD289" s="672" t="str">
        <f t="shared" si="112"/>
        <v/>
      </c>
      <c r="AE289" s="672"/>
      <c r="AF289" s="672"/>
      <c r="AG289" s="673"/>
      <c r="AH289" s="454" t="str">
        <f t="shared" si="121"/>
        <v/>
      </c>
      <c r="AI289" s="454" t="str">
        <f t="shared" si="122"/>
        <v/>
      </c>
      <c r="AL289" s="449" t="str">
        <f t="shared" si="113"/>
        <v/>
      </c>
      <c r="AM289" s="449" t="str">
        <f t="shared" si="114"/>
        <v/>
      </c>
      <c r="AN289" s="451" t="str">
        <f t="shared" si="115"/>
        <v/>
      </c>
      <c r="AO289" s="451" t="str">
        <f t="shared" si="116"/>
        <v/>
      </c>
      <c r="AP289" s="447">
        <f t="shared" si="117"/>
        <v>0</v>
      </c>
      <c r="AT289" s="447">
        <v>3</v>
      </c>
      <c r="AU289" s="448" t="str">
        <f t="array" ref="AU289">IF($AT289&gt;$AR$286,"",INDEX(AL$287:AL$301,MATCH($AT289,$AP$287:$AP$301,0)))</f>
        <v/>
      </c>
      <c r="AV289" s="448" t="str">
        <f t="array" ref="AV289">IF($AT289&gt;$AR$286,"",INDEX(AM$287:AM$301,MATCH($AT289,$AP$287:$AP$301,0)))</f>
        <v/>
      </c>
      <c r="AW289" s="448" t="str">
        <f t="array" ref="AW289">IF($AT289&gt;$AR$286,"",INDEX(AN$287:AN$301,MATCH($AT289,$AP$287:$AP$301,0)))</f>
        <v/>
      </c>
      <c r="AX289" s="448" t="str">
        <f t="array" ref="AX289">IF($AT289&gt;$AR$286,"",INDEX(AO$287:AO$301,MATCH($AT289,$AP$287:$AP$301,0)))</f>
        <v/>
      </c>
      <c r="BI289"/>
      <c r="BJ289"/>
      <c r="BM289" s="80">
        <f t="shared" si="118"/>
        <v>3</v>
      </c>
      <c r="BN289" s="80" t="str">
        <f>IF(BF289=$AP$14,BI289,"xxxx")</f>
        <v>xxxx</v>
      </c>
      <c r="BO289" s="80" t="e">
        <f t="shared" si="119"/>
        <v>#N/A</v>
      </c>
      <c r="BP289" s="79"/>
    </row>
    <row r="290" spans="3:68" ht="37.5" hidden="1" customHeight="1" x14ac:dyDescent="0.25">
      <c r="C290" s="709"/>
      <c r="D290" s="27"/>
      <c r="E290" s="643"/>
      <c r="F290" s="643"/>
      <c r="G290" s="643"/>
      <c r="H290" s="643"/>
      <c r="I290" s="27" t="s">
        <v>25</v>
      </c>
      <c r="J290" s="284" t="s">
        <v>20</v>
      </c>
      <c r="K290" s="579"/>
      <c r="L290" s="584"/>
      <c r="M290" s="584"/>
      <c r="N290" s="584"/>
      <c r="O290" s="58"/>
      <c r="P290"/>
      <c r="Q290" s="138">
        <v>1</v>
      </c>
      <c r="S290" s="139">
        <v>1</v>
      </c>
      <c r="T290" s="453">
        <v>1</v>
      </c>
      <c r="W290" s="721"/>
      <c r="X290" s="442" t="s">
        <v>25</v>
      </c>
      <c r="Y290" s="696" t="str">
        <f t="shared" si="120"/>
        <v/>
      </c>
      <c r="Z290" s="696"/>
      <c r="AA290" s="696"/>
      <c r="AB290" s="697"/>
      <c r="AC290" s="442" t="s">
        <v>25</v>
      </c>
      <c r="AD290" s="672" t="str">
        <f t="shared" si="112"/>
        <v/>
      </c>
      <c r="AE290" s="672"/>
      <c r="AF290" s="672"/>
      <c r="AG290" s="673"/>
      <c r="AH290" s="454" t="str">
        <f t="shared" si="121"/>
        <v/>
      </c>
      <c r="AI290" s="454" t="str">
        <f t="shared" si="122"/>
        <v/>
      </c>
      <c r="AL290" s="449" t="str">
        <f t="shared" si="113"/>
        <v/>
      </c>
      <c r="AM290" s="449" t="str">
        <f t="shared" si="114"/>
        <v/>
      </c>
      <c r="AN290" s="451" t="str">
        <f t="shared" si="115"/>
        <v/>
      </c>
      <c r="AO290" s="451" t="str">
        <f t="shared" si="116"/>
        <v/>
      </c>
      <c r="AP290" s="447">
        <f t="shared" si="117"/>
        <v>0</v>
      </c>
      <c r="AT290" s="447">
        <v>4</v>
      </c>
      <c r="AU290" s="448" t="str">
        <f t="array" ref="AU290">IF($AT290&gt;$AR$286,"",INDEX(AL$287:AL$301,MATCH($AT290,$AP$287:$AP$301,0)))</f>
        <v/>
      </c>
      <c r="AV290" s="448" t="str">
        <f t="array" ref="AV290">IF($AT290&gt;$AR$286,"",INDEX(AM$287:AM$301,MATCH($AT290,$AP$287:$AP$301,0)))</f>
        <v/>
      </c>
      <c r="AW290" s="448" t="str">
        <f t="array" ref="AW290">IF($AT290&gt;$AR$286,"",INDEX(AN$287:AN$301,MATCH($AT290,$AP$287:$AP$301,0)))</f>
        <v/>
      </c>
      <c r="AX290" s="448" t="str">
        <f t="array" ref="AX290">IF($AT290&gt;$AR$286,"",INDEX(AO$287:AO$301,MATCH($AT290,$AP$287:$AP$301,0)))</f>
        <v/>
      </c>
      <c r="BI290"/>
      <c r="BJ290"/>
      <c r="BM290" s="80">
        <f t="shared" si="118"/>
        <v>4</v>
      </c>
      <c r="BN290" s="80" t="str">
        <f>IF(BF290=$AP$14,BI290,"xxxxx")</f>
        <v>xxxxx</v>
      </c>
      <c r="BO290" s="80" t="e">
        <f t="shared" si="119"/>
        <v>#N/A</v>
      </c>
      <c r="BP290" s="79"/>
    </row>
    <row r="291" spans="3:68" ht="37.5" hidden="1" customHeight="1" x14ac:dyDescent="0.25">
      <c r="C291" s="709"/>
      <c r="D291" s="27"/>
      <c r="E291" s="643"/>
      <c r="F291" s="643"/>
      <c r="G291" s="643"/>
      <c r="H291" s="643"/>
      <c r="I291" s="27" t="s">
        <v>25</v>
      </c>
      <c r="J291" s="284" t="s">
        <v>20</v>
      </c>
      <c r="K291" s="579"/>
      <c r="L291" s="584"/>
      <c r="M291" s="584"/>
      <c r="N291" s="584"/>
      <c r="O291" s="58"/>
      <c r="P291"/>
      <c r="Q291" s="138">
        <v>1</v>
      </c>
      <c r="S291" s="139">
        <v>1</v>
      </c>
      <c r="T291" s="453">
        <v>1</v>
      </c>
      <c r="W291" s="721"/>
      <c r="X291" s="442" t="s">
        <v>25</v>
      </c>
      <c r="Y291" s="696" t="str">
        <f t="shared" si="120"/>
        <v/>
      </c>
      <c r="Z291" s="696"/>
      <c r="AA291" s="696"/>
      <c r="AB291" s="697"/>
      <c r="AC291" s="442" t="s">
        <v>25</v>
      </c>
      <c r="AD291" s="672" t="str">
        <f t="shared" si="112"/>
        <v/>
      </c>
      <c r="AE291" s="672"/>
      <c r="AF291" s="672"/>
      <c r="AG291" s="673"/>
      <c r="AH291" s="454" t="str">
        <f t="shared" si="121"/>
        <v/>
      </c>
      <c r="AI291" s="454" t="str">
        <f t="shared" si="122"/>
        <v/>
      </c>
      <c r="AL291" s="449" t="str">
        <f t="shared" si="113"/>
        <v/>
      </c>
      <c r="AM291" s="449" t="str">
        <f t="shared" si="114"/>
        <v/>
      </c>
      <c r="AN291" s="451" t="str">
        <f t="shared" si="115"/>
        <v/>
      </c>
      <c r="AO291" s="451" t="str">
        <f t="shared" si="116"/>
        <v/>
      </c>
      <c r="AP291" s="447">
        <f t="shared" si="117"/>
        <v>0</v>
      </c>
      <c r="AT291" s="447">
        <v>5</v>
      </c>
      <c r="AU291" s="448" t="str">
        <f t="array" ref="AU291">IF($AT291&gt;$AR$286,"",INDEX(AL$287:AL$301,MATCH($AT291,$AP$287:$AP$301,0)))</f>
        <v/>
      </c>
      <c r="AV291" s="448" t="str">
        <f t="array" ref="AV291">IF($AT291&gt;$AR$286,"",INDEX(AM$287:AM$301,MATCH($AT291,$AP$287:$AP$301,0)))</f>
        <v/>
      </c>
      <c r="AW291" s="448" t="str">
        <f t="array" ref="AW291">IF($AT291&gt;$AR$286,"",INDEX(AN$287:AN$301,MATCH($AT291,$AP$287:$AP$301,0)))</f>
        <v/>
      </c>
      <c r="AX291" s="448" t="str">
        <f t="array" ref="AX291">IF($AT291&gt;$AR$286,"",INDEX(AO$287:AO$301,MATCH($AT291,$AP$287:$AP$301,0)))</f>
        <v/>
      </c>
      <c r="BI291"/>
      <c r="BJ291"/>
      <c r="BM291" s="80">
        <f t="shared" si="118"/>
        <v>5</v>
      </c>
      <c r="BN291" s="80" t="str">
        <f>IF(BF291=$AP$14,BI291,"xxxxxx")</f>
        <v>xxxxxx</v>
      </c>
      <c r="BO291" s="80" t="e">
        <f t="shared" si="119"/>
        <v>#N/A</v>
      </c>
      <c r="BP291" s="79"/>
    </row>
    <row r="292" spans="3:68" ht="37.5" hidden="1" customHeight="1" x14ac:dyDescent="0.25">
      <c r="C292" s="709"/>
      <c r="D292" s="27"/>
      <c r="E292" s="643"/>
      <c r="F292" s="643"/>
      <c r="G292" s="643"/>
      <c r="H292" s="643"/>
      <c r="I292" s="27" t="s">
        <v>25</v>
      </c>
      <c r="J292" s="284" t="s">
        <v>20</v>
      </c>
      <c r="K292" s="579"/>
      <c r="L292" s="584"/>
      <c r="M292" s="584"/>
      <c r="N292" s="584"/>
      <c r="O292" s="58"/>
      <c r="P292"/>
      <c r="Q292" s="138">
        <v>1</v>
      </c>
      <c r="S292" s="139">
        <v>1</v>
      </c>
      <c r="T292" s="453">
        <v>1</v>
      </c>
      <c r="W292" s="721"/>
      <c r="X292" s="442" t="s">
        <v>25</v>
      </c>
      <c r="Y292" s="696" t="str">
        <f t="shared" si="120"/>
        <v/>
      </c>
      <c r="Z292" s="696"/>
      <c r="AA292" s="696"/>
      <c r="AB292" s="697"/>
      <c r="AC292" s="442" t="s">
        <v>25</v>
      </c>
      <c r="AD292" s="672" t="str">
        <f t="shared" si="112"/>
        <v/>
      </c>
      <c r="AE292" s="672"/>
      <c r="AF292" s="672"/>
      <c r="AG292" s="673"/>
      <c r="AH292" s="454" t="str">
        <f t="shared" si="121"/>
        <v/>
      </c>
      <c r="AI292" s="454" t="str">
        <f t="shared" si="122"/>
        <v/>
      </c>
      <c r="AL292" s="449" t="str">
        <f t="shared" si="113"/>
        <v/>
      </c>
      <c r="AM292" s="449" t="str">
        <f t="shared" si="114"/>
        <v/>
      </c>
      <c r="AN292" s="451" t="str">
        <f t="shared" si="115"/>
        <v/>
      </c>
      <c r="AO292" s="451" t="str">
        <f t="shared" si="116"/>
        <v/>
      </c>
      <c r="AP292" s="447">
        <f t="shared" si="117"/>
        <v>0</v>
      </c>
      <c r="AT292" s="447">
        <v>6</v>
      </c>
      <c r="AU292" s="448" t="str">
        <f t="array" ref="AU292">IF($AT292&gt;$AR$286,"",INDEX(AL$287:AL$301,MATCH($AT292,$AP$287:$AP$301,0)))</f>
        <v/>
      </c>
      <c r="AV292" s="448" t="str">
        <f t="array" ref="AV292">IF($AT292&gt;$AR$286,"",INDEX(AM$287:AM$301,MATCH($AT292,$AP$287:$AP$301,0)))</f>
        <v/>
      </c>
      <c r="AW292" s="448" t="str">
        <f t="array" ref="AW292">IF($AT292&gt;$AR$286,"",INDEX(AN$287:AN$301,MATCH($AT292,$AP$287:$AP$301,0)))</f>
        <v/>
      </c>
      <c r="AX292" s="448" t="str">
        <f t="array" ref="AX292">IF($AT292&gt;$AR$286,"",INDEX(AO$287:AO$301,MATCH($AT292,$AP$287:$AP$301,0)))</f>
        <v/>
      </c>
      <c r="BI292"/>
      <c r="BJ292"/>
      <c r="BM292" s="80">
        <f t="shared" si="118"/>
        <v>6</v>
      </c>
      <c r="BN292" s="80" t="str">
        <f t="shared" ref="BN292:BN301" si="123">IF(BF292=$AP$14,BI292,"xxxxxxx")</f>
        <v>xxxxxxx</v>
      </c>
      <c r="BO292" s="80" t="e">
        <f t="shared" si="119"/>
        <v>#N/A</v>
      </c>
      <c r="BP292" s="79"/>
    </row>
    <row r="293" spans="3:68" ht="37.5" hidden="1" customHeight="1" x14ac:dyDescent="0.25">
      <c r="C293" s="709"/>
      <c r="D293" s="27"/>
      <c r="E293" s="643"/>
      <c r="F293" s="643"/>
      <c r="G293" s="643"/>
      <c r="H293" s="643"/>
      <c r="I293" s="27" t="s">
        <v>25</v>
      </c>
      <c r="J293" s="284" t="s">
        <v>20</v>
      </c>
      <c r="K293" s="579"/>
      <c r="L293" s="584"/>
      <c r="M293" s="584"/>
      <c r="N293" s="584"/>
      <c r="O293" s="58"/>
      <c r="P293"/>
      <c r="Q293" s="138">
        <v>1</v>
      </c>
      <c r="S293" s="139">
        <v>1</v>
      </c>
      <c r="T293" s="453">
        <v>1</v>
      </c>
      <c r="W293" s="721"/>
      <c r="X293" s="442" t="s">
        <v>25</v>
      </c>
      <c r="Y293" s="696" t="str">
        <f t="shared" si="120"/>
        <v/>
      </c>
      <c r="Z293" s="696"/>
      <c r="AA293" s="696"/>
      <c r="AB293" s="697"/>
      <c r="AC293" s="442" t="s">
        <v>25</v>
      </c>
      <c r="AD293" s="672" t="str">
        <f t="shared" si="112"/>
        <v/>
      </c>
      <c r="AE293" s="672"/>
      <c r="AF293" s="672"/>
      <c r="AG293" s="673"/>
      <c r="AH293" s="454" t="str">
        <f t="shared" si="121"/>
        <v/>
      </c>
      <c r="AI293" s="454" t="str">
        <f t="shared" si="122"/>
        <v/>
      </c>
      <c r="AL293" s="449" t="str">
        <f t="shared" ref="AL293:AL301" si="124">Y293</f>
        <v/>
      </c>
      <c r="AM293" s="449" t="str">
        <f t="shared" ref="AM293:AM301" si="125">AD293</f>
        <v/>
      </c>
      <c r="AN293" s="451" t="str">
        <f t="shared" ref="AN293:AN301" si="126">AH293</f>
        <v/>
      </c>
      <c r="AO293" s="451" t="str">
        <f t="shared" ref="AO293:AO301" si="127">AI293</f>
        <v/>
      </c>
      <c r="AP293" s="447">
        <f t="shared" si="117"/>
        <v>0</v>
      </c>
      <c r="AT293" s="447">
        <v>7</v>
      </c>
      <c r="AU293" s="448" t="str">
        <f t="array" ref="AU293">IF($AT293&gt;$AR$286,"",INDEX(AL$287:AL$301,MATCH($AT293,$AP$287:$AP$301,0)))</f>
        <v/>
      </c>
      <c r="AV293" s="448" t="str">
        <f t="array" ref="AV293">IF($AT293&gt;$AR$286,"",INDEX(AM$287:AM$301,MATCH($AT293,$AP$287:$AP$301,0)))</f>
        <v/>
      </c>
      <c r="AW293" s="448" t="str">
        <f t="array" ref="AW293">IF($AT293&gt;$AR$286,"",INDEX(AN$287:AN$301,MATCH($AT293,$AP$287:$AP$301,0)))</f>
        <v/>
      </c>
      <c r="AX293" s="448" t="str">
        <f t="array" ref="AX293">IF($AT293&gt;$AR$286,"",INDEX(AO$287:AO$301,MATCH($AT293,$AP$287:$AP$301,0)))</f>
        <v/>
      </c>
      <c r="BI293"/>
      <c r="BJ293"/>
      <c r="BM293" s="80">
        <f t="shared" si="118"/>
        <v>6</v>
      </c>
      <c r="BN293" s="80" t="str">
        <f t="shared" si="123"/>
        <v>xxxxxxx</v>
      </c>
      <c r="BO293" s="80" t="e">
        <f t="shared" si="119"/>
        <v>#N/A</v>
      </c>
      <c r="BP293" s="79"/>
    </row>
    <row r="294" spans="3:68" ht="37.5" hidden="1" customHeight="1" x14ac:dyDescent="0.25">
      <c r="C294" s="709"/>
      <c r="D294" s="27"/>
      <c r="E294" s="643"/>
      <c r="F294" s="643"/>
      <c r="G294" s="643"/>
      <c r="H294" s="643"/>
      <c r="I294" s="27" t="s">
        <v>25</v>
      </c>
      <c r="J294" s="284" t="s">
        <v>20</v>
      </c>
      <c r="K294" s="579"/>
      <c r="L294" s="584"/>
      <c r="M294" s="584"/>
      <c r="N294" s="584"/>
      <c r="O294" s="58"/>
      <c r="P294"/>
      <c r="Q294" s="138">
        <v>1</v>
      </c>
      <c r="S294" s="139">
        <v>1</v>
      </c>
      <c r="T294" s="453">
        <v>1</v>
      </c>
      <c r="W294" s="721"/>
      <c r="X294" s="442" t="s">
        <v>25</v>
      </c>
      <c r="Y294" s="696" t="str">
        <f t="shared" si="120"/>
        <v/>
      </c>
      <c r="Z294" s="696"/>
      <c r="AA294" s="696"/>
      <c r="AB294" s="697"/>
      <c r="AC294" s="442" t="s">
        <v>25</v>
      </c>
      <c r="AD294" s="672" t="str">
        <f t="shared" si="112"/>
        <v/>
      </c>
      <c r="AE294" s="672"/>
      <c r="AF294" s="672"/>
      <c r="AG294" s="673"/>
      <c r="AH294" s="454" t="str">
        <f t="shared" si="121"/>
        <v/>
      </c>
      <c r="AI294" s="454" t="str">
        <f t="shared" si="122"/>
        <v/>
      </c>
      <c r="AL294" s="449" t="str">
        <f t="shared" si="124"/>
        <v/>
      </c>
      <c r="AM294" s="449" t="str">
        <f t="shared" si="125"/>
        <v/>
      </c>
      <c r="AN294" s="451" t="str">
        <f t="shared" si="126"/>
        <v/>
      </c>
      <c r="AO294" s="451" t="str">
        <f t="shared" si="127"/>
        <v/>
      </c>
      <c r="AP294" s="447">
        <f t="shared" si="117"/>
        <v>0</v>
      </c>
      <c r="AT294" s="447">
        <v>8</v>
      </c>
      <c r="AU294" s="448" t="str">
        <f t="array" ref="AU294">IF($AT294&gt;$AR$286,"",INDEX(AL$287:AL$301,MATCH($AT294,$AP$287:$AP$301,0)))</f>
        <v/>
      </c>
      <c r="AV294" s="448" t="str">
        <f t="array" ref="AV294">IF($AT294&gt;$AR$286,"",INDEX(AM$287:AM$301,MATCH($AT294,$AP$287:$AP$301,0)))</f>
        <v/>
      </c>
      <c r="AW294" s="448" t="str">
        <f t="array" ref="AW294">IF($AT294&gt;$AR$286,"",INDEX(AN$287:AN$301,MATCH($AT294,$AP$287:$AP$301,0)))</f>
        <v/>
      </c>
      <c r="AX294" s="448" t="str">
        <f t="array" ref="AX294">IF($AT294&gt;$AR$286,"",INDEX(AO$287:AO$301,MATCH($AT294,$AP$287:$AP$301,0)))</f>
        <v/>
      </c>
      <c r="BI294"/>
      <c r="BJ294"/>
      <c r="BM294" s="80">
        <f t="shared" si="118"/>
        <v>6</v>
      </c>
      <c r="BN294" s="80" t="str">
        <f t="shared" si="123"/>
        <v>xxxxxxx</v>
      </c>
      <c r="BO294" s="80" t="e">
        <f t="shared" si="119"/>
        <v>#N/A</v>
      </c>
      <c r="BP294" s="79"/>
    </row>
    <row r="295" spans="3:68" ht="37.5" hidden="1" customHeight="1" x14ac:dyDescent="0.25">
      <c r="C295" s="709"/>
      <c r="D295" s="27"/>
      <c r="E295" s="643"/>
      <c r="F295" s="643"/>
      <c r="G295" s="643"/>
      <c r="H295" s="643"/>
      <c r="I295" s="27" t="s">
        <v>25</v>
      </c>
      <c r="J295" s="284" t="s">
        <v>20</v>
      </c>
      <c r="K295" s="579"/>
      <c r="L295" s="584"/>
      <c r="M295" s="584"/>
      <c r="N295" s="584"/>
      <c r="O295" s="58"/>
      <c r="P295"/>
      <c r="Q295" s="138">
        <v>1</v>
      </c>
      <c r="S295" s="139">
        <v>1</v>
      </c>
      <c r="T295" s="453">
        <v>1</v>
      </c>
      <c r="W295" s="721"/>
      <c r="X295" s="442" t="s">
        <v>25</v>
      </c>
      <c r="Y295" s="696" t="str">
        <f t="shared" si="120"/>
        <v/>
      </c>
      <c r="Z295" s="696"/>
      <c r="AA295" s="696"/>
      <c r="AB295" s="697"/>
      <c r="AC295" s="442" t="s">
        <v>25</v>
      </c>
      <c r="AD295" s="672" t="str">
        <f t="shared" si="112"/>
        <v/>
      </c>
      <c r="AE295" s="672"/>
      <c r="AF295" s="672"/>
      <c r="AG295" s="673"/>
      <c r="AH295" s="454" t="str">
        <f t="shared" si="121"/>
        <v/>
      </c>
      <c r="AI295" s="454" t="str">
        <f t="shared" si="122"/>
        <v/>
      </c>
      <c r="AL295" s="449" t="str">
        <f t="shared" si="124"/>
        <v/>
      </c>
      <c r="AM295" s="449" t="str">
        <f t="shared" si="125"/>
        <v/>
      </c>
      <c r="AN295" s="451" t="str">
        <f t="shared" si="126"/>
        <v/>
      </c>
      <c r="AO295" s="451" t="str">
        <f t="shared" si="127"/>
        <v/>
      </c>
      <c r="AP295" s="447">
        <f t="shared" si="117"/>
        <v>0</v>
      </c>
      <c r="AT295" s="447">
        <v>9</v>
      </c>
      <c r="AU295" s="448" t="str">
        <f t="array" ref="AU295">IF($AT295&gt;$AR$286,"",INDEX(AL$287:AL$301,MATCH($AT295,$AP$287:$AP$301,0)))</f>
        <v/>
      </c>
      <c r="AV295" s="448" t="str">
        <f t="array" ref="AV295">IF($AT295&gt;$AR$286,"",INDEX(AM$287:AM$301,MATCH($AT295,$AP$287:$AP$301,0)))</f>
        <v/>
      </c>
      <c r="AW295" s="448" t="str">
        <f t="array" ref="AW295">IF($AT295&gt;$AR$286,"",INDEX(AN$287:AN$301,MATCH($AT295,$AP$287:$AP$301,0)))</f>
        <v/>
      </c>
      <c r="AX295" s="448" t="str">
        <f t="array" ref="AX295">IF($AT295&gt;$AR$286,"",INDEX(AO$287:AO$301,MATCH($AT295,$AP$287:$AP$301,0)))</f>
        <v/>
      </c>
      <c r="BI295"/>
      <c r="BJ295"/>
      <c r="BM295" s="80">
        <f t="shared" si="118"/>
        <v>6</v>
      </c>
      <c r="BN295" s="80" t="str">
        <f t="shared" si="123"/>
        <v>xxxxxxx</v>
      </c>
      <c r="BO295" s="80" t="e">
        <f t="shared" si="119"/>
        <v>#N/A</v>
      </c>
      <c r="BP295" s="79"/>
    </row>
    <row r="296" spans="3:68" ht="37.5" hidden="1" customHeight="1" x14ac:dyDescent="0.25">
      <c r="C296" s="709"/>
      <c r="D296" s="27"/>
      <c r="E296" s="643"/>
      <c r="F296" s="643"/>
      <c r="G296" s="643"/>
      <c r="H296" s="643"/>
      <c r="I296" s="27" t="s">
        <v>25</v>
      </c>
      <c r="J296" s="284" t="s">
        <v>20</v>
      </c>
      <c r="K296" s="579"/>
      <c r="L296" s="584"/>
      <c r="M296" s="584"/>
      <c r="N296" s="584"/>
      <c r="O296" s="58"/>
      <c r="P296"/>
      <c r="Q296" s="138">
        <v>1</v>
      </c>
      <c r="S296" s="139">
        <v>1</v>
      </c>
      <c r="T296" s="453">
        <v>1</v>
      </c>
      <c r="W296" s="721"/>
      <c r="X296" s="442" t="s">
        <v>25</v>
      </c>
      <c r="Y296" s="696" t="str">
        <f t="shared" si="120"/>
        <v/>
      </c>
      <c r="Z296" s="696"/>
      <c r="AA296" s="696"/>
      <c r="AB296" s="697"/>
      <c r="AC296" s="442" t="s">
        <v>25</v>
      </c>
      <c r="AD296" s="672" t="str">
        <f t="shared" si="112"/>
        <v/>
      </c>
      <c r="AE296" s="672"/>
      <c r="AF296" s="672"/>
      <c r="AG296" s="673"/>
      <c r="AH296" s="454" t="str">
        <f t="shared" si="121"/>
        <v/>
      </c>
      <c r="AI296" s="454" t="str">
        <f t="shared" si="122"/>
        <v/>
      </c>
      <c r="AL296" s="449" t="str">
        <f t="shared" si="124"/>
        <v/>
      </c>
      <c r="AM296" s="449" t="str">
        <f t="shared" si="125"/>
        <v/>
      </c>
      <c r="AN296" s="451" t="str">
        <f t="shared" si="126"/>
        <v/>
      </c>
      <c r="AO296" s="451" t="str">
        <f t="shared" si="127"/>
        <v/>
      </c>
      <c r="AP296" s="447">
        <f t="shared" si="117"/>
        <v>0</v>
      </c>
      <c r="AT296" s="447">
        <v>10</v>
      </c>
      <c r="AU296" s="448" t="str">
        <f t="array" ref="AU296">IF($AT296&gt;$AR$286,"",INDEX(AL$287:AL$301,MATCH($AT296,$AP$287:$AP$301,0)))</f>
        <v/>
      </c>
      <c r="AV296" s="448" t="str">
        <f t="array" ref="AV296">IF($AT296&gt;$AR$286,"",INDEX(AM$287:AM$301,MATCH($AT296,$AP$287:$AP$301,0)))</f>
        <v/>
      </c>
      <c r="AW296" s="448" t="str">
        <f t="array" ref="AW296">IF($AT296&gt;$AR$286,"",INDEX(AN$287:AN$301,MATCH($AT296,$AP$287:$AP$301,0)))</f>
        <v/>
      </c>
      <c r="AX296" s="448" t="str">
        <f t="array" ref="AX296">IF($AT296&gt;$AR$286,"",INDEX(AO$287:AO$301,MATCH($AT296,$AP$287:$AP$301,0)))</f>
        <v/>
      </c>
      <c r="BI296"/>
      <c r="BJ296"/>
      <c r="BM296" s="80">
        <f t="shared" si="118"/>
        <v>6</v>
      </c>
      <c r="BN296" s="80" t="str">
        <f t="shared" si="123"/>
        <v>xxxxxxx</v>
      </c>
      <c r="BO296" s="80" t="e">
        <f t="shared" si="119"/>
        <v>#N/A</v>
      </c>
      <c r="BP296" s="79"/>
    </row>
    <row r="297" spans="3:68" ht="37.5" hidden="1" customHeight="1" x14ac:dyDescent="0.25">
      <c r="C297" s="709"/>
      <c r="D297" s="27"/>
      <c r="E297" s="643"/>
      <c r="F297" s="643"/>
      <c r="G297" s="643"/>
      <c r="H297" s="643"/>
      <c r="I297" s="27" t="s">
        <v>25</v>
      </c>
      <c r="J297" s="284" t="s">
        <v>20</v>
      </c>
      <c r="K297" s="579"/>
      <c r="L297" s="584"/>
      <c r="M297" s="584"/>
      <c r="N297" s="584"/>
      <c r="O297" s="58"/>
      <c r="P297"/>
      <c r="Q297" s="138">
        <v>1</v>
      </c>
      <c r="S297" s="139">
        <v>1</v>
      </c>
      <c r="T297" s="453">
        <v>1</v>
      </c>
      <c r="W297" s="721"/>
      <c r="X297" s="442" t="s">
        <v>25</v>
      </c>
      <c r="Y297" s="696" t="str">
        <f t="shared" si="120"/>
        <v/>
      </c>
      <c r="Z297" s="696"/>
      <c r="AA297" s="696"/>
      <c r="AB297" s="697"/>
      <c r="AC297" s="442" t="s">
        <v>25</v>
      </c>
      <c r="AD297" s="672" t="str">
        <f t="shared" si="112"/>
        <v/>
      </c>
      <c r="AE297" s="672"/>
      <c r="AF297" s="672"/>
      <c r="AG297" s="673"/>
      <c r="AH297" s="454" t="str">
        <f t="shared" si="121"/>
        <v/>
      </c>
      <c r="AI297" s="454" t="str">
        <f t="shared" si="122"/>
        <v/>
      </c>
      <c r="AL297" s="449" t="str">
        <f t="shared" si="124"/>
        <v/>
      </c>
      <c r="AM297" s="449" t="str">
        <f t="shared" si="125"/>
        <v/>
      </c>
      <c r="AN297" s="451" t="str">
        <f t="shared" si="126"/>
        <v/>
      </c>
      <c r="AO297" s="451" t="str">
        <f t="shared" si="127"/>
        <v/>
      </c>
      <c r="AP297" s="447">
        <f t="shared" si="117"/>
        <v>0</v>
      </c>
      <c r="AT297" s="447">
        <v>11</v>
      </c>
      <c r="AU297" s="448" t="str">
        <f t="array" ref="AU297">IF($AT297&gt;$AR$286,"",INDEX(AL$287:AL$301,MATCH($AT297,$AP$287:$AP$301,0)))</f>
        <v/>
      </c>
      <c r="AV297" s="448" t="str">
        <f t="array" ref="AV297">IF($AT297&gt;$AR$286,"",INDEX(AM$287:AM$301,MATCH($AT297,$AP$287:$AP$301,0)))</f>
        <v/>
      </c>
      <c r="AW297" s="448" t="str">
        <f t="array" ref="AW297">IF($AT297&gt;$AR$286,"",INDEX(AN$287:AN$301,MATCH($AT297,$AP$287:$AP$301,0)))</f>
        <v/>
      </c>
      <c r="AX297" s="448" t="str">
        <f t="array" ref="AX297">IF($AT297&gt;$AR$286,"",INDEX(AO$287:AO$301,MATCH($AT297,$AP$287:$AP$301,0)))</f>
        <v/>
      </c>
      <c r="BI297"/>
      <c r="BJ297"/>
      <c r="BM297" s="80">
        <f t="shared" si="118"/>
        <v>6</v>
      </c>
      <c r="BN297" s="80" t="str">
        <f t="shared" si="123"/>
        <v>xxxxxxx</v>
      </c>
      <c r="BO297" s="80" t="e">
        <f t="shared" si="119"/>
        <v>#N/A</v>
      </c>
      <c r="BP297" s="79"/>
    </row>
    <row r="298" spans="3:68" ht="37.5" hidden="1" customHeight="1" x14ac:dyDescent="0.25">
      <c r="C298" s="709"/>
      <c r="D298" s="27"/>
      <c r="E298" s="643"/>
      <c r="F298" s="643"/>
      <c r="G298" s="643"/>
      <c r="H298" s="643"/>
      <c r="I298" s="27" t="s">
        <v>25</v>
      </c>
      <c r="J298" s="284"/>
      <c r="K298" s="579"/>
      <c r="L298" s="584"/>
      <c r="M298" s="584"/>
      <c r="N298" s="584"/>
      <c r="O298" s="58"/>
      <c r="P298"/>
      <c r="Q298" s="138">
        <v>1</v>
      </c>
      <c r="S298" s="139">
        <v>1</v>
      </c>
      <c r="T298" s="453">
        <v>1</v>
      </c>
      <c r="W298" s="721"/>
      <c r="X298" s="442" t="s">
        <v>25</v>
      </c>
      <c r="Y298" s="696" t="str">
        <f t="shared" si="120"/>
        <v/>
      </c>
      <c r="Z298" s="696"/>
      <c r="AA298" s="696"/>
      <c r="AB298" s="697"/>
      <c r="AC298" s="442" t="s">
        <v>25</v>
      </c>
      <c r="AD298" s="672" t="str">
        <f t="shared" si="112"/>
        <v/>
      </c>
      <c r="AE298" s="672"/>
      <c r="AF298" s="672"/>
      <c r="AG298" s="673"/>
      <c r="AH298" s="454" t="str">
        <f t="shared" si="121"/>
        <v/>
      </c>
      <c r="AI298" s="454" t="str">
        <f t="shared" si="122"/>
        <v/>
      </c>
      <c r="AL298" s="449" t="str">
        <f t="shared" si="124"/>
        <v/>
      </c>
      <c r="AM298" s="449" t="str">
        <f t="shared" si="125"/>
        <v/>
      </c>
      <c r="AN298" s="451" t="str">
        <f t="shared" si="126"/>
        <v/>
      </c>
      <c r="AO298" s="451" t="str">
        <f t="shared" si="127"/>
        <v/>
      </c>
      <c r="AP298" s="447">
        <f t="shared" si="117"/>
        <v>0</v>
      </c>
      <c r="AT298" s="447">
        <v>12</v>
      </c>
      <c r="AU298" s="448" t="str">
        <f t="array" ref="AU298">IF($AT298&gt;$AR$286,"",INDEX(AL$287:AL$301,MATCH($AT298,$AP$287:$AP$301,0)))</f>
        <v/>
      </c>
      <c r="AV298" s="448" t="str">
        <f t="array" ref="AV298">IF($AT298&gt;$AR$286,"",INDEX(AM$287:AM$301,MATCH($AT298,$AP$287:$AP$301,0)))</f>
        <v/>
      </c>
      <c r="AW298" s="448" t="str">
        <f t="array" ref="AW298">IF($AT298&gt;$AR$286,"",INDEX(AN$287:AN$301,MATCH($AT298,$AP$287:$AP$301,0)))</f>
        <v/>
      </c>
      <c r="AX298" s="448" t="str">
        <f t="array" ref="AX298">IF($AT298&gt;$AR$286,"",INDEX(AO$287:AO$301,MATCH($AT298,$AP$287:$AP$301,0)))</f>
        <v/>
      </c>
      <c r="BI298"/>
      <c r="BJ298"/>
      <c r="BM298" s="80">
        <f t="shared" si="118"/>
        <v>6</v>
      </c>
      <c r="BN298" s="80" t="str">
        <f t="shared" si="123"/>
        <v>xxxxxxx</v>
      </c>
      <c r="BO298" s="80" t="e">
        <f t="shared" si="119"/>
        <v>#N/A</v>
      </c>
      <c r="BP298" s="79"/>
    </row>
    <row r="299" spans="3:68" ht="37.5" hidden="1" customHeight="1" x14ac:dyDescent="0.25">
      <c r="C299" s="709"/>
      <c r="D299" s="27"/>
      <c r="E299" s="643"/>
      <c r="F299" s="643"/>
      <c r="G299" s="643"/>
      <c r="H299" s="643"/>
      <c r="I299" s="27" t="s">
        <v>25</v>
      </c>
      <c r="J299" s="284"/>
      <c r="K299" s="579"/>
      <c r="L299" s="584"/>
      <c r="M299" s="584"/>
      <c r="N299" s="584"/>
      <c r="O299" s="58"/>
      <c r="P299"/>
      <c r="Q299" s="138">
        <v>1</v>
      </c>
      <c r="S299" s="139">
        <v>1</v>
      </c>
      <c r="T299" s="453">
        <v>1</v>
      </c>
      <c r="W299" s="721"/>
      <c r="X299" s="442" t="s">
        <v>25</v>
      </c>
      <c r="Y299" s="696" t="str">
        <f t="shared" si="120"/>
        <v/>
      </c>
      <c r="Z299" s="696"/>
      <c r="AA299" s="696"/>
      <c r="AB299" s="697"/>
      <c r="AC299" s="442" t="s">
        <v>25</v>
      </c>
      <c r="AD299" s="672" t="str">
        <f t="shared" si="112"/>
        <v/>
      </c>
      <c r="AE299" s="672"/>
      <c r="AF299" s="672"/>
      <c r="AG299" s="673"/>
      <c r="AH299" s="454" t="str">
        <f t="shared" si="121"/>
        <v/>
      </c>
      <c r="AI299" s="454" t="str">
        <f t="shared" si="122"/>
        <v/>
      </c>
      <c r="AL299" s="449" t="str">
        <f t="shared" si="124"/>
        <v/>
      </c>
      <c r="AM299" s="449" t="str">
        <f t="shared" si="125"/>
        <v/>
      </c>
      <c r="AN299" s="451" t="str">
        <f t="shared" si="126"/>
        <v/>
      </c>
      <c r="AO299" s="451" t="str">
        <f t="shared" si="127"/>
        <v/>
      </c>
      <c r="AP299" s="447">
        <f t="shared" si="117"/>
        <v>0</v>
      </c>
      <c r="AT299" s="447">
        <v>13</v>
      </c>
      <c r="AU299" s="448" t="str">
        <f t="array" ref="AU299">IF($AT299&gt;$AR$286,"",INDEX(AL$287:AL$301,MATCH($AT299,$AP$287:$AP$301,0)))</f>
        <v/>
      </c>
      <c r="AV299" s="448" t="str">
        <f t="array" ref="AV299">IF($AT299&gt;$AR$286,"",INDEX(AM$287:AM$301,MATCH($AT299,$AP$287:$AP$301,0)))</f>
        <v/>
      </c>
      <c r="AW299" s="448" t="str">
        <f t="array" ref="AW299">IF($AT299&gt;$AR$286,"",INDEX(AN$287:AN$301,MATCH($AT299,$AP$287:$AP$301,0)))</f>
        <v/>
      </c>
      <c r="AX299" s="448" t="str">
        <f t="array" ref="AX299">IF($AT299&gt;$AR$286,"",INDEX(AO$287:AO$301,MATCH($AT299,$AP$287:$AP$301,0)))</f>
        <v/>
      </c>
      <c r="BI299"/>
      <c r="BJ299"/>
      <c r="BM299" s="80">
        <f t="shared" si="118"/>
        <v>6</v>
      </c>
      <c r="BN299" s="80" t="str">
        <f t="shared" si="123"/>
        <v>xxxxxxx</v>
      </c>
      <c r="BO299" s="80" t="e">
        <f t="shared" si="119"/>
        <v>#N/A</v>
      </c>
      <c r="BP299" s="79"/>
    </row>
    <row r="300" spans="3:68" ht="37.5" hidden="1" customHeight="1" x14ac:dyDescent="0.25">
      <c r="C300" s="709"/>
      <c r="D300" s="27"/>
      <c r="E300" s="643"/>
      <c r="F300" s="643"/>
      <c r="G300" s="643"/>
      <c r="H300" s="643"/>
      <c r="I300" s="27" t="s">
        <v>25</v>
      </c>
      <c r="J300" s="284"/>
      <c r="K300" s="579"/>
      <c r="L300" s="584"/>
      <c r="M300" s="584"/>
      <c r="N300" s="584"/>
      <c r="O300" s="58"/>
      <c r="P300"/>
      <c r="Q300" s="138">
        <v>1</v>
      </c>
      <c r="S300" s="139">
        <v>1</v>
      </c>
      <c r="T300" s="453">
        <v>1</v>
      </c>
      <c r="W300" s="721"/>
      <c r="X300" s="442" t="s">
        <v>25</v>
      </c>
      <c r="Y300" s="696" t="str">
        <f t="shared" si="120"/>
        <v/>
      </c>
      <c r="Z300" s="696"/>
      <c r="AA300" s="696"/>
      <c r="AB300" s="697"/>
      <c r="AC300" s="442" t="s">
        <v>25</v>
      </c>
      <c r="AD300" s="672" t="str">
        <f t="shared" si="112"/>
        <v/>
      </c>
      <c r="AE300" s="672"/>
      <c r="AF300" s="672"/>
      <c r="AG300" s="673"/>
      <c r="AH300" s="454" t="str">
        <f t="shared" si="121"/>
        <v/>
      </c>
      <c r="AI300" s="454" t="str">
        <f t="shared" si="122"/>
        <v/>
      </c>
      <c r="AL300" s="449" t="str">
        <f t="shared" si="124"/>
        <v/>
      </c>
      <c r="AM300" s="449" t="str">
        <f t="shared" si="125"/>
        <v/>
      </c>
      <c r="AN300" s="451" t="str">
        <f t="shared" si="126"/>
        <v/>
      </c>
      <c r="AO300" s="451" t="str">
        <f t="shared" si="127"/>
        <v/>
      </c>
      <c r="AP300" s="447">
        <f t="shared" si="117"/>
        <v>0</v>
      </c>
      <c r="AT300" s="447">
        <v>14</v>
      </c>
      <c r="AU300" s="448" t="str">
        <f t="array" ref="AU300">IF($AT300&gt;$AR$286,"",INDEX(AL$287:AL$301,MATCH($AT300,$AP$287:$AP$301,0)))</f>
        <v/>
      </c>
      <c r="AV300" s="448" t="str">
        <f t="array" ref="AV300">IF($AT300&gt;$AR$286,"",INDEX(AM$287:AM$301,MATCH($AT300,$AP$287:$AP$301,0)))</f>
        <v/>
      </c>
      <c r="AW300" s="448" t="str">
        <f t="array" ref="AW300">IF($AT300&gt;$AR$286,"",INDEX(AN$287:AN$301,MATCH($AT300,$AP$287:$AP$301,0)))</f>
        <v/>
      </c>
      <c r="AX300" s="448" t="str">
        <f t="array" ref="AX300">IF($AT300&gt;$AR$286,"",INDEX(AO$287:AO$301,MATCH($AT300,$AP$287:$AP$301,0)))</f>
        <v/>
      </c>
      <c r="BI300"/>
      <c r="BJ300"/>
      <c r="BM300" s="80">
        <f t="shared" si="118"/>
        <v>6</v>
      </c>
      <c r="BN300" s="80" t="str">
        <f t="shared" si="123"/>
        <v>xxxxxxx</v>
      </c>
      <c r="BO300" s="80" t="e">
        <f t="shared" si="119"/>
        <v>#N/A</v>
      </c>
      <c r="BP300" s="79"/>
    </row>
    <row r="301" spans="3:68" ht="37.5" hidden="1" customHeight="1" x14ac:dyDescent="0.25">
      <c r="C301" s="709"/>
      <c r="D301" s="27"/>
      <c r="E301" s="643"/>
      <c r="F301" s="643"/>
      <c r="G301" s="643"/>
      <c r="H301" s="643"/>
      <c r="I301" s="27" t="s">
        <v>25</v>
      </c>
      <c r="J301" s="289"/>
      <c r="K301" s="582"/>
      <c r="L301" s="584"/>
      <c r="M301" s="584"/>
      <c r="N301" s="584"/>
      <c r="O301" s="58"/>
      <c r="P301"/>
      <c r="Q301" s="138">
        <v>1</v>
      </c>
      <c r="S301" s="139">
        <v>1</v>
      </c>
      <c r="T301" s="453">
        <v>1</v>
      </c>
      <c r="W301" s="721"/>
      <c r="X301" s="442" t="s">
        <v>25</v>
      </c>
      <c r="Y301" s="696" t="str">
        <f t="shared" si="120"/>
        <v/>
      </c>
      <c r="Z301" s="696"/>
      <c r="AA301" s="696"/>
      <c r="AB301" s="697"/>
      <c r="AC301" s="442" t="s">
        <v>25</v>
      </c>
      <c r="AD301" s="672" t="str">
        <f t="shared" si="112"/>
        <v/>
      </c>
      <c r="AE301" s="672"/>
      <c r="AF301" s="672"/>
      <c r="AG301" s="673"/>
      <c r="AH301" s="454" t="str">
        <f t="shared" si="121"/>
        <v/>
      </c>
      <c r="AI301" s="454" t="str">
        <f t="shared" si="122"/>
        <v/>
      </c>
      <c r="AL301" s="449" t="str">
        <f t="shared" si="124"/>
        <v/>
      </c>
      <c r="AM301" s="449" t="str">
        <f t="shared" si="125"/>
        <v/>
      </c>
      <c r="AN301" s="451" t="str">
        <f t="shared" si="126"/>
        <v/>
      </c>
      <c r="AO301" s="451" t="str">
        <f t="shared" si="127"/>
        <v/>
      </c>
      <c r="AP301" s="447">
        <f t="shared" si="117"/>
        <v>0</v>
      </c>
      <c r="AT301" s="447">
        <v>15</v>
      </c>
      <c r="AU301" s="448" t="str">
        <f t="array" ref="AU301">IF($AT301&gt;$AR$286,"",INDEX(AL$287:AL$301,MATCH($AT301,$AP$287:$AP$301,0)))</f>
        <v/>
      </c>
      <c r="AV301" s="448" t="str">
        <f t="array" ref="AV301">IF($AT301&gt;$AR$286,"",INDEX(AM$287:AM$301,MATCH($AT301,$AP$287:$AP$301,0)))</f>
        <v/>
      </c>
      <c r="AW301" s="448" t="str">
        <f t="array" ref="AW301">IF($AT301&gt;$AR$286,"",INDEX(AN$287:AN$301,MATCH($AT301,$AP$287:$AP$301,0)))</f>
        <v/>
      </c>
      <c r="AX301" s="448" t="str">
        <f t="array" ref="AX301">IF($AT301&gt;$AR$286,"",INDEX(AO$287:AO$301,MATCH($AT301,$AP$287:$AP$301,0)))</f>
        <v/>
      </c>
      <c r="BI301"/>
      <c r="BJ301"/>
      <c r="BM301" s="80">
        <f t="shared" si="118"/>
        <v>6</v>
      </c>
      <c r="BN301" s="80" t="str">
        <f t="shared" si="123"/>
        <v>xxxxxxx</v>
      </c>
      <c r="BO301" s="80" t="e">
        <f t="shared" si="119"/>
        <v>#N/A</v>
      </c>
      <c r="BP301" s="79"/>
    </row>
    <row r="302" spans="3:68" hidden="1" x14ac:dyDescent="0.25">
      <c r="C302" s="134"/>
      <c r="D302" s="136"/>
      <c r="E302" s="136"/>
      <c r="F302" s="136"/>
      <c r="G302" s="136"/>
      <c r="H302" s="136"/>
      <c r="I302" s="136"/>
      <c r="J302" s="136"/>
      <c r="BI302"/>
      <c r="BJ302"/>
      <c r="BM302" s="80"/>
      <c r="BN302" s="79"/>
      <c r="BO302" s="79"/>
      <c r="BP302" s="79"/>
    </row>
    <row r="303" spans="3:68" ht="0.95" hidden="1" customHeight="1" x14ac:dyDescent="0.25">
      <c r="C303" s="259"/>
      <c r="D303" s="260"/>
      <c r="E303" s="260"/>
      <c r="F303" s="260"/>
      <c r="G303" s="260"/>
      <c r="H303" s="260"/>
      <c r="I303" s="260"/>
      <c r="J303" s="260"/>
      <c r="BI303"/>
      <c r="BJ303"/>
      <c r="BM303" s="80"/>
      <c r="BN303" s="79"/>
      <c r="BO303" s="79"/>
      <c r="BP303" s="79"/>
    </row>
    <row r="304" spans="3:68" ht="0.95" hidden="1" customHeight="1" x14ac:dyDescent="0.25">
      <c r="C304" s="259"/>
      <c r="D304" s="260"/>
      <c r="E304" s="260"/>
      <c r="F304" s="260"/>
      <c r="G304" s="260"/>
      <c r="H304" s="260"/>
      <c r="I304" s="260"/>
      <c r="J304" s="260"/>
      <c r="BI304"/>
      <c r="BJ304"/>
      <c r="BM304" s="80"/>
      <c r="BN304" s="79"/>
      <c r="BO304" s="79"/>
      <c r="BP304" s="79"/>
    </row>
    <row r="305" spans="3:68" hidden="1" x14ac:dyDescent="0.25">
      <c r="C305" s="134"/>
      <c r="D305" s="136"/>
      <c r="E305" s="136"/>
      <c r="F305" s="136"/>
      <c r="G305" s="136"/>
      <c r="H305" s="136"/>
      <c r="I305" s="136"/>
      <c r="J305" s="136"/>
      <c r="W305" s="455" t="s">
        <v>51</v>
      </c>
      <c r="X305" s="456"/>
      <c r="Y305" s="455" t="s">
        <v>52</v>
      </c>
      <c r="Z305" s="457"/>
      <c r="AA305" s="118"/>
      <c r="AC305" s="455" t="str">
        <f>W305</f>
        <v>BENEFITS SECTION</v>
      </c>
      <c r="AD305" s="458"/>
      <c r="AF305" s="455" t="s">
        <v>52</v>
      </c>
      <c r="AG305" s="459"/>
    </row>
    <row r="306" spans="3:68" ht="15" hidden="1" customHeight="1" x14ac:dyDescent="0.25">
      <c r="C306" s="134"/>
      <c r="D306" s="136"/>
      <c r="E306" s="136"/>
      <c r="F306" s="136"/>
      <c r="G306" s="136"/>
      <c r="H306" s="136"/>
      <c r="I306" s="136"/>
      <c r="J306" s="136"/>
      <c r="W306" s="456"/>
      <c r="X306" s="456"/>
      <c r="Y306" s="456"/>
      <c r="Z306" s="457"/>
      <c r="AA306" s="118"/>
      <c r="AC306" s="456"/>
      <c r="AD306" s="458"/>
      <c r="AF306" s="456"/>
      <c r="AG306" s="459"/>
    </row>
    <row r="307" spans="3:68" hidden="1" x14ac:dyDescent="0.25">
      <c r="C307" s="134"/>
      <c r="D307" s="136"/>
      <c r="E307" s="136"/>
      <c r="F307" s="136"/>
      <c r="G307" s="136"/>
      <c r="H307" s="136"/>
      <c r="I307" s="136"/>
      <c r="J307" s="136"/>
      <c r="W307" s="460" t="s">
        <v>2</v>
      </c>
      <c r="X307" s="460" t="s">
        <v>53</v>
      </c>
      <c r="Y307" s="460" t="s">
        <v>2</v>
      </c>
      <c r="Z307" s="460" t="s">
        <v>54</v>
      </c>
      <c r="AA307" s="118"/>
      <c r="AC307" s="461" t="str">
        <f>W307</f>
        <v>Sample REDD+ Actions</v>
      </c>
      <c r="AD307" s="461" t="str">
        <f>X307</f>
        <v>Sample Benefits</v>
      </c>
      <c r="AE307" s="410" t="s">
        <v>20</v>
      </c>
      <c r="AF307" s="461" t="s">
        <v>2</v>
      </c>
      <c r="AG307" s="377" t="s">
        <v>54</v>
      </c>
      <c r="AH307" s="462" t="s">
        <v>20</v>
      </c>
      <c r="AL307" s="335"/>
    </row>
    <row r="308" spans="3:68" hidden="1" x14ac:dyDescent="0.25">
      <c r="C308" s="134"/>
      <c r="D308" s="136"/>
      <c r="E308" s="136"/>
      <c r="F308" s="136"/>
      <c r="G308" s="136"/>
      <c r="H308" s="136"/>
      <c r="I308" s="136"/>
      <c r="J308" s="136"/>
      <c r="W308" s="595" t="str">
        <f>$W$113</f>
        <v>PULSAR PARA VER UN EJEMPLO:</v>
      </c>
      <c r="X308" s="595" t="str">
        <f>$X$113</f>
        <v>(Para ver un ejemplo de beneficio, seleccionar una acción REDD+ de la lista desplegable a la izquierda.)</v>
      </c>
      <c r="Y308" s="595" t="str">
        <f>$Y$113</f>
        <v>PULSAR PARA VER UN EJEMPLO:</v>
      </c>
      <c r="Z308" s="595" t="str">
        <f>$Z$113</f>
        <v>(Para ver un ejemplo de riesgo, seleccionar una acción REDD+ de la lista desplegable a la izquierda.)</v>
      </c>
      <c r="AA308" s="410" t="s">
        <v>20</v>
      </c>
      <c r="AC308" s="463" t="str">
        <f>W308</f>
        <v>PULSAR PARA VER UN EJEMPLO:</v>
      </c>
      <c r="AD308" s="464" t="str">
        <f>X308</f>
        <v>(Para ver un ejemplo de beneficio, seleccionar una acción REDD+ de la lista desplegable a la izquierda.)</v>
      </c>
      <c r="AE308" s="465">
        <v>1</v>
      </c>
      <c r="AF308" s="463" t="str">
        <f>Y308</f>
        <v>PULSAR PARA VER UN EJEMPLO:</v>
      </c>
      <c r="AG308" s="463" t="str">
        <f>Z308</f>
        <v>(Para ver un ejemplo de riesgo, seleccionar una acción REDD+ de la lista desplegable a la izquierda.)</v>
      </c>
      <c r="AH308" s="462" t="s">
        <v>20</v>
      </c>
    </row>
    <row r="309" spans="3:68" hidden="1" x14ac:dyDescent="0.25">
      <c r="W309" s="387" t="s">
        <v>302</v>
      </c>
      <c r="X309" s="387" t="s">
        <v>303</v>
      </c>
      <c r="Y309" s="387" t="s">
        <v>302</v>
      </c>
      <c r="Z309" s="387" t="s">
        <v>304</v>
      </c>
      <c r="AA309" s="466" t="s">
        <v>60</v>
      </c>
      <c r="AC309" s="467" t="str">
        <f>CONCATENATE(AA309,"     ", W309)</f>
        <v>e.g.:     Fortalecer la aplicación de la legislación forestal.</v>
      </c>
      <c r="AD309" s="467" t="str">
        <f>CONCATENATE(AA309,"     ", X309)</f>
        <v>e.g.:     Derechos de uso fortalecidos.</v>
      </c>
      <c r="AE309" s="465">
        <v>2</v>
      </c>
      <c r="AF309" s="467" t="str">
        <f>CONCATENATE(AA309,"     ", Y309)</f>
        <v>e.g.:     Fortalecer la aplicación de la legislación forestal.</v>
      </c>
      <c r="AG309" s="467" t="str">
        <f>CONCATENATE(AA309,"     ", Z309)</f>
        <v>e.g.:     Debido a prácticas corruptas, se perseguirá a los pueblos indígenas y las comunidades que dependen de los bosques.</v>
      </c>
      <c r="AH309" s="462" t="s">
        <v>20</v>
      </c>
    </row>
    <row r="310" spans="3:68" hidden="1" x14ac:dyDescent="0.25">
      <c r="F310" s="36" t="s">
        <v>20</v>
      </c>
      <c r="P310" s="52"/>
      <c r="S310" s="52"/>
      <c r="W310" s="387" t="s">
        <v>305</v>
      </c>
      <c r="X310" s="387" t="s">
        <v>306</v>
      </c>
      <c r="Y310" s="387" t="s">
        <v>305</v>
      </c>
      <c r="Z310" s="387" t="s">
        <v>307</v>
      </c>
      <c r="AA310" s="466" t="str">
        <f>$AA$214</f>
        <v>e.g.:</v>
      </c>
      <c r="AC310" s="467" t="str">
        <f>CONCATENATE(AA310,"     ", W310)</f>
        <v>e.g.:     Cancelar las concesiones de explotación maderera.</v>
      </c>
      <c r="AD310" s="467" t="str">
        <f>CONCATENATE(AA310,"     ", X310)</f>
        <v>e.g.:     Menor grado de invasión de las tierras de pueblos indígenas.</v>
      </c>
      <c r="AE310" s="465">
        <v>3</v>
      </c>
      <c r="AF310" s="467" t="str">
        <f>CONCATENATE(AA310,"     ", Y310)</f>
        <v>e.g.:     Cancelar las concesiones de explotación maderera.</v>
      </c>
      <c r="AG310" s="467" t="str">
        <f>CONCATENATE(AA310,"     ", Z310)</f>
        <v>e.g.:     Menos empleo para los pueblos indígenas y comunidades locales.</v>
      </c>
      <c r="AH310" s="462" t="s">
        <v>20</v>
      </c>
    </row>
    <row r="311" spans="3:68" hidden="1" x14ac:dyDescent="0.25">
      <c r="F311" s="36"/>
      <c r="P311" s="52"/>
      <c r="S311" s="52"/>
      <c r="V311" s="434"/>
      <c r="W311" s="387"/>
      <c r="X311" s="468"/>
      <c r="Y311" s="387" t="s">
        <v>308</v>
      </c>
      <c r="Z311" s="387" t="s">
        <v>309</v>
      </c>
      <c r="AA311" s="466" t="str">
        <f>$AA$214</f>
        <v>e.g.:</v>
      </c>
      <c r="AC311" s="467" t="str">
        <f>CONCATENATE(AA311,"     ", W311)</f>
        <v xml:space="preserve">e.g.:     </v>
      </c>
      <c r="AD311" s="467" t="str">
        <f>CONCATENATE(AA311,"     ", X311)</f>
        <v xml:space="preserve">e.g.:     </v>
      </c>
      <c r="AE311" s="465">
        <v>4</v>
      </c>
      <c r="AF311" s="467" t="str">
        <f>CONCATENATE(AA311,"     ", Y311)</f>
        <v>e.g.:     Plantar 100.000 hectáreas de plantaciones en terrenos baldíos.</v>
      </c>
      <c r="AG311" s="467" t="str">
        <f>CONCATENATE(AA311,"     ", Z311)</f>
        <v>e.g.:     Menos extensiones de tierra para pastos.</v>
      </c>
      <c r="AH311" s="462" t="s">
        <v>20</v>
      </c>
    </row>
    <row r="312" spans="3:68" hidden="1" x14ac:dyDescent="0.25">
      <c r="F312" s="36"/>
      <c r="P312" s="52"/>
      <c r="S312" s="52"/>
      <c r="X312" s="469"/>
      <c r="Y312" s="470"/>
    </row>
    <row r="313" spans="3:68" hidden="1" x14ac:dyDescent="0.25">
      <c r="F313" s="36" t="s">
        <v>20</v>
      </c>
      <c r="P313" s="52"/>
      <c r="S313" s="52"/>
    </row>
    <row r="314" spans="3:68" hidden="1" x14ac:dyDescent="0.25">
      <c r="F314" s="36" t="s">
        <v>20</v>
      </c>
      <c r="P314" s="52">
        <v>1</v>
      </c>
      <c r="S314" s="52"/>
    </row>
    <row r="315" spans="3:68" s="16" customFormat="1" ht="25.5" hidden="1" x14ac:dyDescent="0.25">
      <c r="C315" s="15"/>
      <c r="D315" s="15"/>
      <c r="E315" s="15"/>
      <c r="F315" s="15"/>
      <c r="G315" s="15"/>
      <c r="H315" s="15"/>
      <c r="I315" s="15"/>
      <c r="J315" s="15"/>
      <c r="P315" s="55"/>
      <c r="Q315" s="340"/>
      <c r="R315" s="340"/>
      <c r="S315" s="53"/>
      <c r="T315" s="340"/>
      <c r="U315" s="340"/>
      <c r="V315" s="340"/>
      <c r="W315" s="340"/>
      <c r="X315" s="340"/>
      <c r="Y315" s="340"/>
      <c r="Z315" s="340"/>
      <c r="AA315" s="340"/>
      <c r="AB315" s="340"/>
      <c r="AC315" s="340"/>
      <c r="AD315" s="340"/>
      <c r="AE315" s="340"/>
      <c r="AF315" s="340"/>
      <c r="AG315" s="340"/>
      <c r="AH315" s="497"/>
      <c r="AI315" s="497"/>
      <c r="AJ315" s="340"/>
      <c r="AK315" s="340"/>
      <c r="AL315" s="340"/>
      <c r="AM315" s="340"/>
      <c r="AN315" s="340"/>
      <c r="AO315" s="340"/>
      <c r="AP315" s="340"/>
      <c r="AQ315" s="52"/>
      <c r="AR315" s="340"/>
      <c r="AS315" s="340"/>
      <c r="AT315" s="52"/>
      <c r="AU315" s="340"/>
      <c r="AV315" s="340"/>
      <c r="AW315" s="340"/>
      <c r="AX315" s="340"/>
      <c r="AY315" s="340"/>
      <c r="BG315"/>
      <c r="BH315" s="88"/>
    </row>
    <row r="316" spans="3:68" hidden="1" x14ac:dyDescent="0.25">
      <c r="AH316" s="52"/>
      <c r="BM316"/>
      <c r="BN316"/>
      <c r="BO316"/>
      <c r="BP316"/>
    </row>
    <row r="317" spans="3:68" hidden="1" x14ac:dyDescent="0.25">
      <c r="AH317" s="52"/>
      <c r="BI317"/>
      <c r="BM317"/>
      <c r="BN317"/>
      <c r="BO317"/>
      <c r="BP317"/>
    </row>
    <row r="318" spans="3:68" hidden="1" x14ac:dyDescent="0.25">
      <c r="I318" s="32"/>
      <c r="J318" s="32"/>
      <c r="AH318" s="52"/>
      <c r="BM318"/>
      <c r="BN318"/>
      <c r="BO318"/>
      <c r="BP318"/>
    </row>
    <row r="319" spans="3:68" hidden="1" x14ac:dyDescent="0.25">
      <c r="I319" s="32"/>
      <c r="J319" s="32"/>
      <c r="AH319" s="52"/>
      <c r="BM319"/>
      <c r="BN319"/>
      <c r="BO319"/>
      <c r="BP319"/>
    </row>
    <row r="320" spans="3:68" hidden="1" x14ac:dyDescent="0.25">
      <c r="I320" s="32"/>
      <c r="AH320" s="410" t="s">
        <v>20</v>
      </c>
      <c r="BM320"/>
      <c r="BN320"/>
      <c r="BO320"/>
      <c r="BP320"/>
    </row>
    <row r="321" spans="3:68" hidden="1" x14ac:dyDescent="0.25">
      <c r="I321" s="32"/>
      <c r="AH321" s="410" t="s">
        <v>20</v>
      </c>
      <c r="BM321"/>
      <c r="BN321"/>
      <c r="BO321"/>
      <c r="BP321"/>
    </row>
    <row r="322" spans="3:68" ht="80.099999999999994" hidden="1" customHeight="1" x14ac:dyDescent="0.25">
      <c r="C322" s="687" t="str">
        <f>W322</f>
        <v>Salvaguarda (d) - La participación plena y efectiva de las partes interesadas, en particular la de los pueblos indígenas y las comunidades locales, en las medidas mencionadas en los párrafos 70 y 72 de la presente decisión.</v>
      </c>
      <c r="D322" s="687"/>
      <c r="E322" s="687"/>
      <c r="F322" s="687"/>
      <c r="G322" s="687"/>
      <c r="H322" s="687"/>
      <c r="I322" s="687"/>
      <c r="J322" s="687"/>
      <c r="K322" s="687"/>
      <c r="L322" s="687"/>
      <c r="M322" s="687"/>
      <c r="N322" s="687"/>
      <c r="W322" s="719" t="str">
        <f>CONCATENATE($W$17, " - ",$X$17)</f>
        <v>Salvaguarda (d) - La participación plena y efectiva de las partes interesadas, en particular la de los pueblos indígenas y las comunidades locales, en las medidas mencionadas en los párrafos 70 y 72 de la presente decisión.</v>
      </c>
      <c r="X322" s="719"/>
      <c r="Y322" s="719"/>
      <c r="Z322" s="719"/>
      <c r="AA322" s="719"/>
      <c r="AB322" s="719"/>
      <c r="AC322" s="719"/>
      <c r="AD322" s="719"/>
      <c r="AE322" s="719"/>
      <c r="AF322" s="719"/>
      <c r="AG322" s="719"/>
      <c r="AH322" s="719"/>
      <c r="BG322" s="36"/>
      <c r="BN322" s="75"/>
      <c r="BO322"/>
      <c r="BP322"/>
    </row>
    <row r="323" spans="3:68" hidden="1" x14ac:dyDescent="0.25">
      <c r="P323"/>
      <c r="S323" s="52"/>
      <c r="BN323" s="75"/>
      <c r="BO323"/>
      <c r="BP323"/>
    </row>
    <row r="324" spans="3:68" ht="18.75" hidden="1" x14ac:dyDescent="0.3">
      <c r="C324" s="7" t="str">
        <f>W324</f>
        <v>Modo de empleo:</v>
      </c>
      <c r="D324" s="151"/>
      <c r="E324" s="151"/>
      <c r="F324" s="151"/>
      <c r="G324" s="151"/>
      <c r="H324" s="151"/>
      <c r="I324" s="151"/>
      <c r="J324" s="151"/>
      <c r="W324" s="472" t="str">
        <f>$W$39</f>
        <v>Modo de empleo:</v>
      </c>
      <c r="BN324" s="75"/>
      <c r="BO324"/>
      <c r="BP324"/>
    </row>
    <row r="325" spans="3:68" ht="15" hidden="1" customHeight="1" x14ac:dyDescent="0.3">
      <c r="C325" s="7"/>
      <c r="D325" s="151"/>
      <c r="E325" s="151"/>
      <c r="F325" s="151"/>
      <c r="G325" s="151"/>
      <c r="H325" s="151"/>
      <c r="I325" s="151"/>
      <c r="J325" s="151"/>
      <c r="W325" s="384"/>
      <c r="BN325" s="75"/>
      <c r="BO325"/>
      <c r="BP325"/>
    </row>
    <row r="326" spans="3:68" ht="159.94999999999999" hidden="1" customHeight="1" x14ac:dyDescent="0.25">
      <c r="C326" s="707" t="str">
        <f>W326</f>
        <v>• Revisar los aspectos clave
•Contestar “Sí” o “No” a las Preguntas guía (según corresponda). En caso no se cuente con la información necesaria para responder a la pregunta, se puede elegir “No sabe”.
• Importar Beneficios y Riesgos a la Tabla 2. 
• Revisar y modificar los beneficios y riesgos generados automáticamente para asegurar que son apropiados al contexto nacional, y luego asignarlos a acciones REDD+ concretas. Si más de una acción está asociada con el beneficio o riesgo, copiar y pegar el texto del beneficio o riesgo en una de las líneas vacías. Si el beneficio o riesgo no pertenece a una acción REDD+ específica, se le puede clasificar como “General”.
• Añadir cualquier otro beneficio y riesgo pertinente para la salvaguarda.
• Asignar una probabilidad e impacto a cada beneficio o riesgo.</v>
      </c>
      <c r="D326" s="707"/>
      <c r="E326" s="707"/>
      <c r="F326" s="707"/>
      <c r="G326" s="707"/>
      <c r="H326" s="707"/>
      <c r="I326" s="707"/>
      <c r="J326" s="707"/>
      <c r="K326" s="707"/>
      <c r="L326" s="707"/>
      <c r="M326" s="282"/>
      <c r="W326" s="718" t="str">
        <f>$W$41</f>
        <v>• Revisar los aspectos clave
•Contestar “Sí” o “No” a las Preguntas guía (según corresponda). En caso no se cuente con la información necesaria para responder a la pregunta, se puede elegir “No sabe”.
• Importar Beneficios y Riesgos a la Tabla 2. 
• Revisar y modificar los beneficios y riesgos generados automáticamente para asegurar que son apropiados al contexto nacional, y luego asignarlos a acciones REDD+ concretas. Si más de una acción está asociada con el beneficio o riesgo, copiar y pegar el texto del beneficio o riesgo en una de las líneas vacías. Si el beneficio o riesgo no pertenece a una acción REDD+ específica, se le puede clasificar como “General”.
• Añadir cualquier otro beneficio y riesgo pertinente para la salvaguarda.
• Asignar una probabilidad e impacto a cada beneficio o riesgo.</v>
      </c>
      <c r="X326" s="718"/>
      <c r="Y326" s="718"/>
      <c r="Z326" s="718"/>
      <c r="AA326" s="718"/>
      <c r="AB326" s="718"/>
      <c r="AC326" s="718"/>
      <c r="AD326" s="718"/>
      <c r="AE326" s="718"/>
      <c r="AF326" s="385"/>
      <c r="AG326" s="385"/>
      <c r="BN326" s="75"/>
      <c r="BO326"/>
      <c r="BP326"/>
    </row>
    <row r="327" spans="3:68" ht="22.5" hidden="1" customHeight="1" x14ac:dyDescent="0.25">
      <c r="BN327" s="75"/>
      <c r="BO327"/>
      <c r="BP327"/>
    </row>
    <row r="328" spans="3:68" ht="18.75" hidden="1" x14ac:dyDescent="0.3">
      <c r="C328" s="7" t="str">
        <f>W328</f>
        <v>Asuntos clave:</v>
      </c>
      <c r="D328" s="152"/>
      <c r="E328" s="152"/>
      <c r="F328" s="152"/>
      <c r="G328" s="152"/>
      <c r="H328" s="152"/>
      <c r="I328" s="152"/>
      <c r="J328" s="152"/>
      <c r="W328" s="472" t="str">
        <f>$W$43</f>
        <v>Asuntos clave:</v>
      </c>
      <c r="BN328" s="75"/>
      <c r="BO328"/>
      <c r="BP328"/>
    </row>
    <row r="329" spans="3:68" hidden="1" x14ac:dyDescent="0.25">
      <c r="BN329" s="75"/>
      <c r="BO329"/>
      <c r="BP329"/>
    </row>
    <row r="330" spans="3:68" ht="15" hidden="1" customHeight="1" x14ac:dyDescent="0.25">
      <c r="C330" s="264" t="str">
        <f t="shared" ref="C330:D334" si="128">W330</f>
        <v>1.</v>
      </c>
      <c r="D330" s="632" t="str">
        <f t="shared" si="128"/>
        <v>Participación plena y efectiva de las partes interesadas pertinentes.</v>
      </c>
      <c r="E330" s="632"/>
      <c r="F330" s="632"/>
      <c r="G330" s="632"/>
      <c r="H330" s="632"/>
      <c r="I330" s="632"/>
      <c r="J330" s="632"/>
      <c r="K330" s="632"/>
      <c r="L330" s="632"/>
      <c r="M330" s="280"/>
      <c r="W330" s="386" t="s">
        <v>106</v>
      </c>
      <c r="X330" s="387" t="s">
        <v>310</v>
      </c>
      <c r="Y330" s="388"/>
      <c r="Z330" s="388"/>
      <c r="AA330" s="388"/>
      <c r="AB330" s="388"/>
      <c r="BG330" s="36"/>
      <c r="BN330" s="75"/>
      <c r="BO330"/>
      <c r="BP330"/>
    </row>
    <row r="331" spans="3:68" ht="15" hidden="1" customHeight="1" x14ac:dyDescent="0.25">
      <c r="C331" s="264" t="str">
        <f t="shared" si="128"/>
        <v>2.</v>
      </c>
      <c r="D331" s="632" t="str">
        <f t="shared" si="128"/>
        <v>Legitimidad y rendición de cuentas de los organismos que representan a las partes interesadas pertinentes.</v>
      </c>
      <c r="E331" s="632"/>
      <c r="F331" s="632"/>
      <c r="G331" s="632"/>
      <c r="H331" s="632"/>
      <c r="I331" s="632"/>
      <c r="J331" s="632"/>
      <c r="K331" s="632"/>
      <c r="L331" s="632"/>
      <c r="M331" s="280"/>
      <c r="W331" s="386" t="s">
        <v>107</v>
      </c>
      <c r="X331" s="387" t="s">
        <v>311</v>
      </c>
      <c r="Y331" s="388"/>
      <c r="Z331" s="388"/>
      <c r="AA331" s="388"/>
      <c r="AB331" s="388"/>
      <c r="BG331" s="36"/>
      <c r="BN331" s="75"/>
      <c r="BO331"/>
      <c r="BP331"/>
    </row>
    <row r="332" spans="3:68" ht="15" hidden="1" customHeight="1" x14ac:dyDescent="0.25">
      <c r="C332" s="264" t="str">
        <f t="shared" si="128"/>
        <v>3.</v>
      </c>
      <c r="D332" s="632" t="str">
        <f t="shared" si="128"/>
        <v>Plataformas o mecanismos participativos.</v>
      </c>
      <c r="E332" s="632"/>
      <c r="F332" s="632"/>
      <c r="G332" s="632"/>
      <c r="H332" s="632"/>
      <c r="I332" s="632"/>
      <c r="J332" s="632"/>
      <c r="K332" s="632"/>
      <c r="L332" s="632"/>
      <c r="M332" s="280"/>
      <c r="W332" s="386" t="s">
        <v>112</v>
      </c>
      <c r="X332" s="387" t="s">
        <v>312</v>
      </c>
      <c r="Y332" s="388"/>
      <c r="Z332" s="388"/>
      <c r="AA332" s="388"/>
      <c r="AB332" s="388"/>
      <c r="BG332" s="36"/>
      <c r="BN332" s="75"/>
      <c r="BO332"/>
      <c r="BP332"/>
    </row>
    <row r="333" spans="3:68" ht="15" hidden="1" customHeight="1" x14ac:dyDescent="0.25">
      <c r="C333" s="264" t="str">
        <f t="shared" si="128"/>
        <v>4.</v>
      </c>
      <c r="D333" s="632" t="str">
        <f t="shared" si="128"/>
        <v>Acceso a la justicia, mecanismos de quejas.</v>
      </c>
      <c r="E333" s="632"/>
      <c r="F333" s="632"/>
      <c r="G333" s="632"/>
      <c r="H333" s="632"/>
      <c r="I333" s="632"/>
      <c r="J333" s="632"/>
      <c r="K333" s="632"/>
      <c r="L333" s="632"/>
      <c r="M333" s="280"/>
      <c r="W333" s="386" t="s">
        <v>108</v>
      </c>
      <c r="X333" s="387" t="s">
        <v>313</v>
      </c>
      <c r="Y333" s="388"/>
      <c r="Z333" s="388"/>
      <c r="AA333" s="388"/>
      <c r="AB333" s="388"/>
      <c r="BG333" s="36"/>
      <c r="BN333" s="75"/>
      <c r="BO333"/>
      <c r="BP333"/>
    </row>
    <row r="334" spans="3:68" ht="15" hidden="1" customHeight="1" x14ac:dyDescent="0.25">
      <c r="C334" s="264" t="str">
        <f t="shared" si="128"/>
        <v>5.</v>
      </c>
      <c r="D334" s="632" t="str">
        <f t="shared" si="128"/>
        <v>Transparencia y acceso a la información sobre REDD+.</v>
      </c>
      <c r="E334" s="632"/>
      <c r="F334" s="632"/>
      <c r="G334" s="632"/>
      <c r="H334" s="632"/>
      <c r="I334" s="632"/>
      <c r="J334" s="632"/>
      <c r="K334" s="632"/>
      <c r="L334" s="632"/>
      <c r="M334" s="280"/>
      <c r="W334" s="386" t="s">
        <v>109</v>
      </c>
      <c r="X334" s="387" t="s">
        <v>314</v>
      </c>
      <c r="Y334" s="388"/>
      <c r="Z334" s="388"/>
      <c r="AA334" s="388"/>
      <c r="AB334" s="388"/>
      <c r="BG334" s="36"/>
      <c r="BN334" s="75"/>
      <c r="BO334"/>
      <c r="BP334"/>
    </row>
    <row r="335" spans="3:68" ht="0.95" hidden="1" customHeight="1" x14ac:dyDescent="0.25">
      <c r="C335" s="264"/>
      <c r="D335" s="262"/>
      <c r="E335" s="262"/>
      <c r="F335" s="262"/>
      <c r="G335" s="262"/>
      <c r="H335" s="262"/>
      <c r="I335" s="262"/>
      <c r="J335" s="262"/>
      <c r="K335" s="262"/>
      <c r="L335" s="262"/>
      <c r="M335" s="280"/>
      <c r="W335" s="389"/>
      <c r="X335" s="390"/>
      <c r="Y335" s="388"/>
      <c r="Z335" s="388"/>
      <c r="AA335" s="388"/>
      <c r="AB335" s="388"/>
      <c r="BG335" s="36"/>
      <c r="BN335" s="75"/>
      <c r="BO335"/>
      <c r="BP335"/>
    </row>
    <row r="336" spans="3:68" ht="0.95" hidden="1" customHeight="1" x14ac:dyDescent="0.25">
      <c r="C336" s="264"/>
      <c r="D336" s="262"/>
      <c r="E336" s="262"/>
      <c r="F336" s="262"/>
      <c r="G336" s="262"/>
      <c r="H336" s="262"/>
      <c r="I336" s="262"/>
      <c r="J336" s="262"/>
      <c r="K336" s="262"/>
      <c r="L336" s="262"/>
      <c r="M336" s="280"/>
      <c r="W336" s="389"/>
      <c r="X336" s="390"/>
      <c r="Y336" s="388"/>
      <c r="Z336" s="388"/>
      <c r="AA336" s="388"/>
      <c r="AB336" s="388"/>
      <c r="BG336" s="36"/>
      <c r="BN336" s="75"/>
      <c r="BO336"/>
      <c r="BP336"/>
    </row>
    <row r="337" spans="3:72" ht="7.5" hidden="1" customHeight="1" x14ac:dyDescent="0.25">
      <c r="C337" s="153"/>
      <c r="D337" s="153"/>
      <c r="E337" s="153"/>
      <c r="F337" s="153"/>
      <c r="G337" s="153"/>
      <c r="H337" s="153"/>
      <c r="I337" s="153"/>
      <c r="J337" s="153"/>
      <c r="W337" s="391"/>
      <c r="X337" s="392"/>
      <c r="Y337" s="392"/>
      <c r="Z337" s="392"/>
      <c r="AA337" s="392"/>
      <c r="AB337" s="392"/>
      <c r="BG337" s="36"/>
      <c r="BN337" s="83"/>
      <c r="BO337" s="75"/>
      <c r="BP337" s="75"/>
      <c r="BQ337" s="75"/>
      <c r="BR337" s="75"/>
      <c r="BS337" s="75"/>
      <c r="BT337" s="75"/>
    </row>
    <row r="338" spans="3:72" ht="15" hidden="1" customHeight="1" x14ac:dyDescent="0.25">
      <c r="C338" s="644"/>
      <c r="D338" s="644"/>
      <c r="E338" s="644"/>
      <c r="F338" s="644"/>
      <c r="G338" s="644"/>
      <c r="H338" s="644"/>
      <c r="I338" s="644"/>
      <c r="J338" s="644"/>
      <c r="W338" s="473" t="str">
        <f>$W$55</f>
        <v>Pulsar en el icono "-" a la izquierda para minimizar el texto.</v>
      </c>
      <c r="X338" s="394"/>
      <c r="Y338" s="394"/>
      <c r="Z338" s="394"/>
      <c r="AA338" s="394"/>
      <c r="AB338" s="394"/>
      <c r="AC338" s="394"/>
      <c r="AD338" s="394"/>
      <c r="BN338" s="75"/>
      <c r="BO338" s="75"/>
      <c r="BP338" s="75"/>
      <c r="BQ338" s="75"/>
      <c r="BR338" s="75"/>
      <c r="BS338" s="75"/>
      <c r="BT338" s="75"/>
    </row>
    <row r="339" spans="3:72" ht="15" hidden="1" customHeight="1" x14ac:dyDescent="0.25">
      <c r="C339" s="633"/>
      <c r="D339" s="633"/>
      <c r="E339" s="633"/>
      <c r="F339" s="633"/>
      <c r="G339" s="633"/>
      <c r="H339" s="633"/>
      <c r="I339" s="633"/>
      <c r="J339" s="633"/>
      <c r="W339" s="474" t="str">
        <f>$W$56</f>
        <v>Pulsar en el icono "+" a la izquierda para ampliar el texto y repasar los aspectos clave.</v>
      </c>
      <c r="X339" s="396"/>
      <c r="Y339" s="396"/>
      <c r="Z339" s="396"/>
      <c r="AA339" s="396"/>
      <c r="AB339" s="396"/>
      <c r="AC339" s="396"/>
      <c r="AD339" s="396"/>
      <c r="BN339" s="75"/>
      <c r="BO339" s="75"/>
      <c r="BP339" s="75"/>
      <c r="BQ339" s="75"/>
      <c r="BR339" s="75"/>
      <c r="BS339" s="75"/>
      <c r="BT339" s="75"/>
    </row>
    <row r="340" spans="3:72" ht="22.5" hidden="1" customHeight="1" x14ac:dyDescent="0.25">
      <c r="P340"/>
      <c r="S340" s="52"/>
      <c r="X340" s="397"/>
      <c r="Y340" s="398"/>
      <c r="Z340" s="398"/>
      <c r="AA340" s="388"/>
      <c r="AB340" s="388"/>
      <c r="BN340" s="75"/>
      <c r="BO340" s="75"/>
      <c r="BP340" s="75"/>
      <c r="BQ340" s="75"/>
      <c r="BR340" s="75"/>
      <c r="BS340" s="75"/>
      <c r="BT340" s="75"/>
    </row>
    <row r="341" spans="3:72" ht="18.75" hidden="1" x14ac:dyDescent="0.3">
      <c r="C341" s="7" t="str">
        <f>W341</f>
        <v>Preguntas guía:</v>
      </c>
      <c r="D341" s="152"/>
      <c r="E341" s="152"/>
      <c r="F341" s="152"/>
      <c r="G341" s="152"/>
      <c r="H341" s="152"/>
      <c r="I341" s="152"/>
      <c r="J341" s="152"/>
      <c r="W341" s="472" t="str">
        <f>$W$58</f>
        <v>Preguntas guía:</v>
      </c>
      <c r="X341" s="398"/>
      <c r="Y341" s="398"/>
      <c r="Z341" s="398"/>
      <c r="AA341" s="388"/>
      <c r="AB341" s="388"/>
      <c r="BN341" s="75"/>
      <c r="BO341" s="75"/>
      <c r="BP341" s="75"/>
      <c r="BQ341" s="75"/>
      <c r="BR341" s="75"/>
      <c r="BS341" s="75"/>
      <c r="BT341" s="75"/>
    </row>
    <row r="342" spans="3:72" ht="15" hidden="1" customHeight="1" x14ac:dyDescent="0.3">
      <c r="C342" s="7"/>
      <c r="D342" s="152"/>
      <c r="E342" s="152"/>
      <c r="F342" s="152"/>
      <c r="G342" s="152"/>
      <c r="H342" s="152"/>
      <c r="I342" s="152"/>
      <c r="J342" s="152"/>
      <c r="W342" s="384"/>
      <c r="X342" s="398"/>
      <c r="Y342" s="398"/>
      <c r="Z342" s="398"/>
      <c r="AA342" s="388"/>
      <c r="AB342" s="388"/>
      <c r="BN342" s="75"/>
      <c r="BO342" s="75"/>
      <c r="BP342" s="75"/>
      <c r="BQ342" s="75"/>
      <c r="BR342" s="75"/>
      <c r="BS342" s="75"/>
      <c r="BT342" s="75"/>
    </row>
    <row r="343" spans="3:72" ht="18.75" hidden="1" customHeight="1" thickBot="1" x14ac:dyDescent="0.35">
      <c r="C343" s="615" t="str">
        <f>$C$60</f>
        <v>Contestar a cada una de las preguntas siguientes pulsando en la respuesta que corresponda:</v>
      </c>
      <c r="D343" s="615"/>
      <c r="E343" s="615"/>
      <c r="F343" s="615"/>
      <c r="G343" s="615"/>
      <c r="H343" s="615"/>
      <c r="I343" s="615"/>
      <c r="J343" s="615"/>
      <c r="K343" s="615"/>
      <c r="L343" s="615"/>
      <c r="M343" s="279"/>
      <c r="W343" s="384"/>
      <c r="X343" s="706" t="str">
        <f>$X$60</f>
        <v>RELATED TO</v>
      </c>
      <c r="Y343" s="706" t="str">
        <f>$Y$60</f>
        <v>NUMBER</v>
      </c>
      <c r="Z343" s="706" t="str">
        <f>$Z$60</f>
        <v>TRANSLATED VALUE</v>
      </c>
      <c r="AA343" s="706" t="str">
        <f>$AA$60</f>
        <v>IF YES (Benefit)</v>
      </c>
      <c r="AB343" s="706" t="str">
        <f>$AB$60</f>
        <v>IF YES (Risk)</v>
      </c>
      <c r="AC343" s="706" t="str">
        <f>$AC$60</f>
        <v>IF NO (Benefit)</v>
      </c>
      <c r="AD343" s="706" t="str">
        <f>$AD$60</f>
        <v>IF NO (Risk)</v>
      </c>
      <c r="AE343" s="706" t="str">
        <f>$AE$60</f>
        <v>CLASIFIED TEXT</v>
      </c>
      <c r="AF343" s="706"/>
      <c r="AG343" s="706" t="str">
        <f>$AG$60</f>
        <v>SORTED TEXT</v>
      </c>
      <c r="AH343" s="706"/>
      <c r="AJ343" s="706" t="str">
        <f>$AJ$60</f>
        <v>IF "DON'T KNOW"</v>
      </c>
      <c r="AK343" s="706" t="str">
        <f>$AK$60</f>
        <v>AUTOPOPULATED TEXT</v>
      </c>
      <c r="AL343" s="706" t="str">
        <f>$AL$60</f>
        <v>SORTED TEXT</v>
      </c>
      <c r="BG343" s="75"/>
      <c r="BH343" s="75"/>
      <c r="BN343" s="75"/>
      <c r="BO343" s="75"/>
      <c r="BP343" s="75"/>
      <c r="BQ343" s="75"/>
      <c r="BR343" s="75"/>
    </row>
    <row r="344" spans="3:72" ht="26.25" hidden="1" thickBot="1" x14ac:dyDescent="0.3">
      <c r="K344" s="290" t="str">
        <f>$K$61</f>
        <v>Sí</v>
      </c>
      <c r="L344" s="590" t="str">
        <f>$L$61</f>
        <v>No</v>
      </c>
      <c r="M344" s="591" t="str">
        <f>$M$61</f>
        <v>No sabe</v>
      </c>
      <c r="Q344" s="137" t="s">
        <v>78</v>
      </c>
      <c r="S344" s="137" t="s">
        <v>78</v>
      </c>
      <c r="X344" s="706"/>
      <c r="Y344" s="706"/>
      <c r="Z344" s="706"/>
      <c r="AA344" s="706"/>
      <c r="AB344" s="706"/>
      <c r="AC344" s="706"/>
      <c r="AD344" s="706"/>
      <c r="AE344" s="477" t="str">
        <f>$AE$61</f>
        <v>Benefits</v>
      </c>
      <c r="AF344" s="477" t="str">
        <f>$AF$61</f>
        <v>Risks</v>
      </c>
      <c r="AG344" s="478" t="str">
        <f>$AG$61</f>
        <v>Benefits</v>
      </c>
      <c r="AH344" s="478" t="str">
        <f>$AH$61</f>
        <v>Risks</v>
      </c>
      <c r="AJ344" s="706"/>
      <c r="AK344" s="706"/>
      <c r="AL344" s="706"/>
      <c r="BE344" s="36"/>
      <c r="BG344" s="75"/>
      <c r="BH344" s="75"/>
      <c r="BL344"/>
      <c r="BM344"/>
      <c r="BN344"/>
      <c r="BO344"/>
      <c r="BP344"/>
    </row>
    <row r="345" spans="3:72" ht="30" hidden="1" customHeight="1" x14ac:dyDescent="0.25">
      <c r="C345" s="703" t="str">
        <f t="shared" ref="C345:C352" si="129">W345</f>
        <v>1.       ¿Existe la probabilidad de que algunas de las acciones REDD+ identificadas en el Módulo 1 excluyan partes afectadas, en particular grupos marginalizados, de la participación plena en la toma de decisiones que les afectan?</v>
      </c>
      <c r="D345" s="704"/>
      <c r="E345" s="704"/>
      <c r="F345" s="704"/>
      <c r="G345" s="704"/>
      <c r="H345" s="704"/>
      <c r="I345" s="704"/>
      <c r="J345" s="783"/>
      <c r="K345" s="175"/>
      <c r="L345" s="169"/>
      <c r="M345" s="169"/>
      <c r="Q345" s="162">
        <v>0</v>
      </c>
      <c r="R345" s="400"/>
      <c r="S345" s="138" t="str">
        <f>LOOKUP(Q345,$AG$31:$AH$34)</f>
        <v/>
      </c>
      <c r="W345" s="383" t="s">
        <v>597</v>
      </c>
      <c r="X345" s="401" t="s">
        <v>1</v>
      </c>
      <c r="Y345" s="402">
        <v>1</v>
      </c>
      <c r="Z345" s="498" t="str">
        <f>S345</f>
        <v/>
      </c>
      <c r="AA345" s="119" t="s">
        <v>20</v>
      </c>
      <c r="AB345" s="119" t="s">
        <v>603</v>
      </c>
      <c r="AC345" s="119" t="s">
        <v>20</v>
      </c>
      <c r="AD345" s="119" t="s">
        <v>20</v>
      </c>
      <c r="AE345" s="405" t="str">
        <f t="shared" ref="AE345" si="130">IF(Z345=TRUE,AA345,AC345)</f>
        <v/>
      </c>
      <c r="AF345" s="405" t="str">
        <f t="shared" ref="AF345" si="131">IF(Z345=TRUE,AB345,AD345)</f>
        <v/>
      </c>
      <c r="AG345" s="406" t="str">
        <f t="array" ref="AG345">IFERROR((IF(ROWS(AG$345:AG345)&gt;COUNTA(AE:AE),"",INDEX(AE:AE,SMALL(IF(AE$345:AE$352&lt;&gt;"",ROW(AE$345:AE$352)),ROWS(AG$345:AG345))))),"")</f>
        <v/>
      </c>
      <c r="AH345" s="479" t="str">
        <f t="array" ref="AH345">IFERROR((IF(ROWS(AH$345:AH345)&gt;COUNTA(AF:AF),"",INDEX(AF:AF,SMALL(IF(AF$345:AF$352&lt;&gt;"",ROW(AF$345:AF$352)),ROWS(AH$345:AH345))))),"")</f>
        <v>Posibilidad de que las partes interesadas pertinentes no participen o no hayan participado, en las acciones REDD+ que les pudieran afectar. Favor proporcionar más detalles.</v>
      </c>
      <c r="AI345" s="408">
        <v>1</v>
      </c>
      <c r="AJ345" s="499" t="str">
        <f t="shared" ref="AJ345:AJ352" si="132">W345</f>
        <v>1.       ¿Existe la probabilidad de que algunas de las acciones REDD+ identificadas en el Módulo 1 excluyan partes afectadas, en particular grupos marginalizados, de la participación plena en la toma de decisiones que les afectan?</v>
      </c>
      <c r="AK345" s="405" t="str">
        <f t="shared" ref="AK345:AK352" si="133">IF(Z345="DK",AJ345,"")</f>
        <v/>
      </c>
      <c r="AL345" s="500" t="str">
        <f t="array" ref="AL345">IFERROR((IF(ROWS(AL$345:AL345)&gt;COUNTA(AK:AK),"",INDEX(AK:AK,SMALL(IF(AK$345:AK$352&lt;&gt;"",ROW(AK$345:AK$352)),ROWS(AL$345:AL345))))),"")</f>
        <v/>
      </c>
      <c r="AM345" s="410" t="s">
        <v>20</v>
      </c>
      <c r="BG345" s="75"/>
      <c r="BH345" s="75"/>
      <c r="BL345"/>
      <c r="BM345"/>
      <c r="BN345"/>
      <c r="BO345"/>
      <c r="BP345"/>
    </row>
    <row r="346" spans="3:72" s="76" customFormat="1" ht="30" hidden="1" customHeight="1" x14ac:dyDescent="0.25">
      <c r="C346" s="651" t="str">
        <f t="shared" si="129"/>
        <v>2.       ¿Existe la probabilidad de que algunas de las acciones REDD+ identificadas en el Módulo 1 exacerben conflictos entre y/o el riesgo de violencia a las comunidades y personas afectadas por el proyecto?</v>
      </c>
      <c r="D346" s="652"/>
      <c r="E346" s="652"/>
      <c r="F346" s="652"/>
      <c r="G346" s="652"/>
      <c r="H346" s="652"/>
      <c r="I346" s="652"/>
      <c r="J346" s="653"/>
      <c r="K346" s="176"/>
      <c r="L346" s="170"/>
      <c r="M346" s="170"/>
      <c r="Q346" s="162">
        <v>0</v>
      </c>
      <c r="R346" s="400"/>
      <c r="S346" s="138" t="str">
        <f t="shared" ref="S346:S352" si="134">LOOKUP(Q346,$AG$31:$AH$34)</f>
        <v/>
      </c>
      <c r="T346" s="400"/>
      <c r="U346" s="400"/>
      <c r="V346" s="411"/>
      <c r="W346" s="387" t="s">
        <v>598</v>
      </c>
      <c r="X346" s="401" t="s">
        <v>1</v>
      </c>
      <c r="Y346" s="413">
        <v>2</v>
      </c>
      <c r="Z346" s="498" t="str">
        <f t="shared" ref="Z346:Z352" si="135">S346</f>
        <v/>
      </c>
      <c r="AA346" s="119" t="s">
        <v>20</v>
      </c>
      <c r="AB346" s="119" t="s">
        <v>604</v>
      </c>
      <c r="AC346" s="119" t="s">
        <v>20</v>
      </c>
      <c r="AD346" s="119" t="s">
        <v>20</v>
      </c>
      <c r="AE346" s="405" t="str">
        <f t="shared" ref="AE346:AE352" si="136">IF(Z346=TRUE,AA346,AC346)</f>
        <v/>
      </c>
      <c r="AF346" s="405" t="str">
        <f t="shared" ref="AF346:AF352" si="137">IF(Z346=TRUE,AB346,AD346)</f>
        <v/>
      </c>
      <c r="AG346" s="481" t="str">
        <f t="array" ref="AG346">IFERROR((IF(ROWS(AG$345:AG346)&gt;COUNTA(AE:AE),"",INDEX(AE:AE,SMALL(IF(AE$345:AE$352&lt;&gt;"",ROW(AE$345:AE$352)),ROWS(AG$345:AG346))))),"")</f>
        <v/>
      </c>
      <c r="AH346" s="415" t="str">
        <f t="array" ref="AH346">IFERROR((IF(ROWS(AH$345:AH346)&gt;COUNTA(AF:AF),"",INDEX(AF:AF,SMALL(IF(AF$345:AF$352&lt;&gt;"",ROW(AF$345:AF$352)),ROWS(AH$345:AH346))))),"")</f>
        <v>Posibilidad de que los titulares de derechos pertinentes no participen / no hayan participado, en las acciones REDD+ que les pudieran afectar. Posibilidad de infracción de la legislación pertinente en el contexto del CLPI. Favor proporcionar más detalles.</v>
      </c>
      <c r="AI346" s="408">
        <v>2</v>
      </c>
      <c r="AJ346" s="499" t="str">
        <f t="shared" si="132"/>
        <v>2.       ¿Existe la probabilidad de que algunas de las acciones REDD+ identificadas en el Módulo 1 exacerben conflictos entre y/o el riesgo de violencia a las comunidades y personas afectadas por el proyecto?</v>
      </c>
      <c r="AK346" s="405" t="str">
        <f t="shared" si="133"/>
        <v/>
      </c>
      <c r="AL346" s="500" t="str">
        <f t="array" ref="AL346">IFERROR((IF(ROWS(AL$345:AL346)&gt;COUNTA(AK:AK),"",INDEX(AK:AK,SMALL(IF(AK$345:AK$352&lt;&gt;"",ROW(AK$345:AK$352)),ROWS(AL$345:AL346))))),"")</f>
        <v/>
      </c>
      <c r="AM346" s="416" t="s">
        <v>20</v>
      </c>
      <c r="AN346" s="411"/>
      <c r="AO346" s="411"/>
      <c r="AP346" s="411"/>
      <c r="AQ346" s="52"/>
      <c r="AR346" s="411"/>
      <c r="AS346" s="411"/>
      <c r="AT346" s="52"/>
      <c r="AU346" s="411"/>
      <c r="AV346" s="411"/>
      <c r="AW346" s="411"/>
      <c r="AX346" s="411"/>
      <c r="AY346" s="411"/>
    </row>
    <row r="347" spans="3:72" s="76" customFormat="1" ht="30" hidden="1" customHeight="1" x14ac:dyDescent="0.25">
      <c r="C347" s="654" t="str">
        <f t="shared" si="129"/>
        <v>3.       ¿Se ha creado un proceso o plataforma para que las partes interesadas pertinentes participen de forma plena y efectiva? (p.ej. en una manera sensible al género y a la cultura, no discriminatoria e inclusiva).</v>
      </c>
      <c r="D347" s="655"/>
      <c r="E347" s="655"/>
      <c r="F347" s="655"/>
      <c r="G347" s="655"/>
      <c r="H347" s="655"/>
      <c r="I347" s="655"/>
      <c r="J347" s="656"/>
      <c r="K347" s="176"/>
      <c r="L347" s="170"/>
      <c r="M347" s="170"/>
      <c r="Q347" s="162">
        <v>0</v>
      </c>
      <c r="R347" s="400"/>
      <c r="S347" s="138" t="str">
        <f t="shared" si="134"/>
        <v/>
      </c>
      <c r="T347" s="400"/>
      <c r="U347" s="400"/>
      <c r="V347" s="411"/>
      <c r="W347" s="387" t="s">
        <v>315</v>
      </c>
      <c r="X347" s="401" t="s">
        <v>86</v>
      </c>
      <c r="Y347" s="413">
        <v>3</v>
      </c>
      <c r="Z347" s="498" t="str">
        <f t="shared" si="135"/>
        <v/>
      </c>
      <c r="AA347" s="119" t="s">
        <v>317</v>
      </c>
      <c r="AB347" s="119" t="s">
        <v>20</v>
      </c>
      <c r="AC347" s="119" t="s">
        <v>20</v>
      </c>
      <c r="AD347" s="119" t="s">
        <v>607</v>
      </c>
      <c r="AE347" s="405" t="str">
        <f t="shared" si="136"/>
        <v/>
      </c>
      <c r="AF347" s="405" t="str">
        <f t="shared" si="137"/>
        <v>Posibilidad de que las partes interesadas pertinentes no participen o no hayan participado, en las acciones REDD+ que les pudieran afectar. Favor proporcionar más detalles.</v>
      </c>
      <c r="AG347" s="481" t="str">
        <f t="array" ref="AG347">IFERROR((IF(ROWS(AG$345:AG347)&gt;COUNTA(AE:AE),"",INDEX(AE:AE,SMALL(IF(AE$345:AE$352&lt;&gt;"",ROW(AE$345:AE$352)),ROWS(AG$345:AG347))))),"")</f>
        <v/>
      </c>
      <c r="AH347" s="415" t="str">
        <f t="array" ref="AH347">IFERROR((IF(ROWS(AH$345:AH347)&gt;COUNTA(AF:AF),"",INDEX(AF:AF,SMALL(IF(AF$345:AF$352&lt;&gt;"",ROW(AF$345:AF$352)),ROWS(AH$345:AH347))))),"")</f>
        <v>Posibilidad de que no exista una estructura de participación realmente representativa, lo que conllevaría menor capacidad para garantizar la participación plena y efectiva de las partes interesadas pertinentes y aumentaría el riesgo de conflicto entre las partes interesadas. Favor proporcionar más detalles.</v>
      </c>
      <c r="AI347" s="408">
        <v>3</v>
      </c>
      <c r="AJ347" s="499" t="str">
        <f t="shared" si="132"/>
        <v>3.       ¿Se ha creado un proceso o plataforma para que las partes interesadas pertinentes participen de forma plena y efectiva? (p.ej. en una manera sensible al género y a la cultura, no discriminatoria e inclusiva).</v>
      </c>
      <c r="AK347" s="405" t="str">
        <f t="shared" si="133"/>
        <v/>
      </c>
      <c r="AL347" s="500" t="str">
        <f t="array" ref="AL347">IFERROR((IF(ROWS(AL$345:AL347)&gt;COUNTA(AK:AK),"",INDEX(AK:AK,SMALL(IF(AK$345:AK$352&lt;&gt;"",ROW(AK$345:AK$352)),ROWS(AL$345:AL347))))),"")</f>
        <v/>
      </c>
      <c r="AM347" s="416" t="s">
        <v>20</v>
      </c>
      <c r="AN347" s="411"/>
      <c r="AO347" s="411"/>
      <c r="AP347" s="411"/>
      <c r="AQ347" s="52"/>
      <c r="AR347" s="411"/>
      <c r="AS347" s="411"/>
      <c r="AT347" s="52"/>
      <c r="AU347" s="411"/>
      <c r="AV347" s="411"/>
      <c r="AW347" s="411"/>
      <c r="AX347" s="411"/>
      <c r="AY347" s="411"/>
    </row>
    <row r="348" spans="3:72" s="76" customFormat="1" ht="45" hidden="1" customHeight="1" x14ac:dyDescent="0.25">
      <c r="C348" s="654" t="str">
        <f t="shared" si="129"/>
        <v>4.       ¿Se ha establecido un proceso para determinar cómo obtendrá el gobierno el consentimiento libre, previo e informado de los titulares de derechos pertinentes, para las acciones REDD+ que afectarán sus derechos, tierras, territorios o recursos?</v>
      </c>
      <c r="D348" s="655"/>
      <c r="E348" s="655"/>
      <c r="F348" s="655"/>
      <c r="G348" s="655"/>
      <c r="H348" s="655"/>
      <c r="I348" s="655"/>
      <c r="J348" s="656"/>
      <c r="K348" s="176"/>
      <c r="L348" s="170"/>
      <c r="M348" s="170"/>
      <c r="Q348" s="162">
        <v>0</v>
      </c>
      <c r="R348" s="400"/>
      <c r="S348" s="138" t="str">
        <f t="shared" si="134"/>
        <v/>
      </c>
      <c r="T348" s="400"/>
      <c r="U348" s="400"/>
      <c r="V348" s="411"/>
      <c r="W348" s="387" t="s">
        <v>599</v>
      </c>
      <c r="X348" s="401" t="s">
        <v>86</v>
      </c>
      <c r="Y348" s="402">
        <v>4</v>
      </c>
      <c r="Z348" s="498" t="str">
        <f t="shared" si="135"/>
        <v/>
      </c>
      <c r="AA348" s="119" t="s">
        <v>320</v>
      </c>
      <c r="AB348" s="119" t="s">
        <v>20</v>
      </c>
      <c r="AC348" s="119" t="s">
        <v>20</v>
      </c>
      <c r="AD348" s="119" t="s">
        <v>609</v>
      </c>
      <c r="AE348" s="405" t="str">
        <f t="shared" si="136"/>
        <v/>
      </c>
      <c r="AF348" s="405" t="str">
        <f t="shared" si="137"/>
        <v>Posibilidad de que los titulares de derechos pertinentes no participen / no hayan participado, en las acciones REDD+ que les pudieran afectar. Posibilidad de infracción de la legislación pertinente en el contexto del CLPI. Favor proporcionar más detalles.</v>
      </c>
      <c r="AG348" s="481" t="str">
        <f t="array" ref="AG348">IFERROR((IF(ROWS(AG$345:AG348)&gt;COUNTA(AE:AE),"",INDEX(AE:AE,SMALL(IF(AE$345:AE$352&lt;&gt;"",ROW(AE$345:AE$352)),ROWS(AG$345:AG348))))),"")</f>
        <v/>
      </c>
      <c r="AH348" s="415" t="str">
        <f t="array" ref="AH348">IFERROR((IF(ROWS(AH$345:AH348)&gt;COUNTA(AF:AF),"",INDEX(AF:AF,SMALL(IF(AF$345:AF$352&lt;&gt;"",ROW(AF$345:AF$352)),ROWS(AH$345:AH348))))),"")</f>
        <v>Mayor probabilidad de conflictos y críticas de las partes interesadas pertinentes durante la implementación de REDD+. Favor proporcionar más detalles</v>
      </c>
      <c r="AI348" s="408">
        <v>4</v>
      </c>
      <c r="AJ348" s="499" t="str">
        <f t="shared" si="132"/>
        <v>4.       ¿Se ha establecido un proceso para determinar cómo obtendrá el gobierno el consentimiento libre, previo e informado de los titulares de derechos pertinentes, para las acciones REDD+ que afectarán sus derechos, tierras, territorios o recursos?</v>
      </c>
      <c r="AK348" s="405" t="str">
        <f t="shared" si="133"/>
        <v/>
      </c>
      <c r="AL348" s="500" t="str">
        <f t="array" ref="AL348">IFERROR((IF(ROWS(AL$345:AL348)&gt;COUNTA(AK:AK),"",INDEX(AK:AK,SMALL(IF(AK$345:AK$352&lt;&gt;"",ROW(AK$345:AK$352)),ROWS(AL$345:AL348))))),"")</f>
        <v/>
      </c>
      <c r="AM348" s="416" t="s">
        <v>20</v>
      </c>
      <c r="AN348" s="411"/>
      <c r="AO348" s="411"/>
      <c r="AP348" s="411"/>
      <c r="AQ348" s="52"/>
      <c r="AR348" s="411"/>
      <c r="AS348" s="411"/>
      <c r="AT348" s="52"/>
      <c r="AU348" s="411"/>
      <c r="AV348" s="411"/>
      <c r="AW348" s="411"/>
      <c r="AX348" s="411"/>
      <c r="AY348" s="411"/>
    </row>
    <row r="349" spans="3:72" s="76" customFormat="1" ht="30" hidden="1" customHeight="1" x14ac:dyDescent="0.25">
      <c r="C349" s="654" t="str">
        <f t="shared" si="129"/>
        <v>5.       ¿Las partes interesadas pertinentes han identificado sus propias estructuras de representación, con sus respectivos representantes?</v>
      </c>
      <c r="D349" s="655"/>
      <c r="E349" s="655"/>
      <c r="F349" s="655"/>
      <c r="G349" s="655"/>
      <c r="H349" s="655"/>
      <c r="I349" s="655"/>
      <c r="J349" s="656"/>
      <c r="K349" s="176"/>
      <c r="L349" s="170"/>
      <c r="M349" s="170"/>
      <c r="Q349" s="162">
        <v>0</v>
      </c>
      <c r="R349" s="400"/>
      <c r="S349" s="138" t="str">
        <f t="shared" si="134"/>
        <v/>
      </c>
      <c r="T349" s="400"/>
      <c r="U349" s="400"/>
      <c r="V349" s="411"/>
      <c r="W349" s="387" t="s">
        <v>316</v>
      </c>
      <c r="X349" s="401" t="s">
        <v>86</v>
      </c>
      <c r="Y349" s="413">
        <v>5</v>
      </c>
      <c r="Z349" s="498" t="str">
        <f t="shared" si="135"/>
        <v/>
      </c>
      <c r="AA349" s="119" t="s">
        <v>318</v>
      </c>
      <c r="AB349" s="119" t="s">
        <v>20</v>
      </c>
      <c r="AC349" s="119" t="s">
        <v>20</v>
      </c>
      <c r="AD349" s="119" t="s">
        <v>323</v>
      </c>
      <c r="AE349" s="405" t="str">
        <f t="shared" si="136"/>
        <v/>
      </c>
      <c r="AF349" s="405" t="str">
        <f t="shared" si="137"/>
        <v>Posibilidad de que no exista una estructura de participación realmente representativa, lo que conllevaría menor capacidad para garantizar la participación plena y efectiva de las partes interesadas pertinentes y aumentaría el riesgo de conflicto entre las partes interesadas. Favor proporcionar más detalles.</v>
      </c>
      <c r="AG349" s="481" t="str">
        <f t="array" ref="AG349">IFERROR((IF(ROWS(AG$345:AG349)&gt;COUNTA(AE:AE),"",INDEX(AE:AE,SMALL(IF(AE$345:AE$352&lt;&gt;"",ROW(AE$345:AE$352)),ROWS(AG$345:AG349))))),"")</f>
        <v/>
      </c>
      <c r="AH349" s="415" t="str">
        <f t="array" ref="AH349">IFERROR((IF(ROWS(AH$345:AH349)&gt;COUNTA(AF:AF),"",INDEX(AF:AF,SMALL(IF(AF$345:AF$352&lt;&gt;"",ROW(AF$345:AF$352)),ROWS(AH$345:AH349))))),"")</f>
        <v>Mayor probabilidad de que los conflictos entre partes interesadas se agraven por falta de mecanismos o procedimientos para gestionar las quejas de forma efectiva. Favor proporcionar más detalles.</v>
      </c>
      <c r="AI349" s="408">
        <v>5</v>
      </c>
      <c r="AJ349" s="499" t="str">
        <f t="shared" si="132"/>
        <v>5.       ¿Las partes interesadas pertinentes han identificado sus propias estructuras de representación, con sus respectivos representantes?</v>
      </c>
      <c r="AK349" s="405" t="str">
        <f t="shared" si="133"/>
        <v/>
      </c>
      <c r="AL349" s="500" t="str">
        <f t="array" ref="AL349">IFERROR((IF(ROWS(AL$345:AL349)&gt;COUNTA(AK:AK),"",INDEX(AK:AK,SMALL(IF(AK$345:AK$352&lt;&gt;"",ROW(AK$345:AK$352)),ROWS(AL$345:AL349))))),"")</f>
        <v/>
      </c>
      <c r="AM349" s="416" t="s">
        <v>20</v>
      </c>
      <c r="AN349" s="411"/>
      <c r="AO349" s="411"/>
      <c r="AP349" s="411"/>
      <c r="AQ349" s="52"/>
      <c r="AR349" s="411"/>
      <c r="AS349" s="411"/>
      <c r="AT349" s="52"/>
      <c r="AU349" s="411"/>
      <c r="AV349" s="411"/>
      <c r="AW349" s="411"/>
      <c r="AX349" s="411"/>
      <c r="AY349" s="411"/>
    </row>
    <row r="350" spans="3:72" s="76" customFormat="1" ht="30" hidden="1" customHeight="1" thickBot="1" x14ac:dyDescent="0.3">
      <c r="C350" s="654" t="str">
        <f t="shared" si="129"/>
        <v>6.       ¿Se ha consultado de manera plena y efectiva a las partes interesadas pertinentes en el diseño y aprobación de las acciones REDD+?</v>
      </c>
      <c r="D350" s="655"/>
      <c r="E350" s="655"/>
      <c r="F350" s="655"/>
      <c r="G350" s="655"/>
      <c r="H350" s="655"/>
      <c r="I350" s="655"/>
      <c r="J350" s="656"/>
      <c r="K350" s="176"/>
      <c r="L350" s="170"/>
      <c r="M350" s="170"/>
      <c r="Q350" s="162">
        <v>0</v>
      </c>
      <c r="R350" s="400"/>
      <c r="S350" s="138" t="str">
        <f t="shared" si="134"/>
        <v/>
      </c>
      <c r="T350" s="400"/>
      <c r="U350" s="400"/>
      <c r="V350" s="411"/>
      <c r="W350" s="387" t="s">
        <v>600</v>
      </c>
      <c r="X350" s="401" t="s">
        <v>86</v>
      </c>
      <c r="Y350" s="413">
        <v>6</v>
      </c>
      <c r="Z350" s="498" t="str">
        <f t="shared" si="135"/>
        <v/>
      </c>
      <c r="AA350" s="119" t="s">
        <v>605</v>
      </c>
      <c r="AB350" s="119" t="s">
        <v>20</v>
      </c>
      <c r="AC350" s="119" t="s">
        <v>20</v>
      </c>
      <c r="AD350" s="119" t="s">
        <v>321</v>
      </c>
      <c r="AE350" s="405" t="str">
        <f t="shared" si="136"/>
        <v/>
      </c>
      <c r="AF350" s="405" t="str">
        <f t="shared" si="137"/>
        <v>Mayor probabilidad de conflictos y críticas de las partes interesadas pertinentes durante la implementación de REDD+. Favor proporcionar más detalles</v>
      </c>
      <c r="AG350" s="484" t="str">
        <f t="array" ref="AG350">IFERROR((IF(ROWS(AG$345:AG350)&gt;COUNTA(AE:AE),"",INDEX(AE:AE,SMALL(IF(AE$345:AE$352&lt;&gt;"",ROW(AE$345:AE$352)),ROWS(AG$345:AG350))))),"")</f>
        <v/>
      </c>
      <c r="AH350" s="415" t="str">
        <f t="array" ref="AH350">IFERROR((IF(ROWS(AH$345:AH350)&gt;COUNTA(AF:AF),"",INDEX(AF:AF,SMALL(IF(AF$345:AF$352&lt;&gt;"",ROW(AF$345:AF$352)),ROWS(AH$345:AH350))))),"")</f>
        <v>Las partes interesadas pertinentes no recibirán o no reciben la información necesaria para participar de forma efectiva en las acciones REDD+. Favor proporcionar más detalles.</v>
      </c>
      <c r="AI350" s="408">
        <v>6</v>
      </c>
      <c r="AJ350" s="499" t="str">
        <f t="shared" si="132"/>
        <v>6.       ¿Se ha consultado de manera plena y efectiva a las partes interesadas pertinentes en el diseño y aprobación de las acciones REDD+?</v>
      </c>
      <c r="AK350" s="405" t="str">
        <f t="shared" si="133"/>
        <v/>
      </c>
      <c r="AL350" s="500" t="str">
        <f t="array" ref="AL350">IFERROR((IF(ROWS(AL$345:AL350)&gt;COUNTA(AK:AK),"",INDEX(AK:AK,SMALL(IF(AK$345:AK$352&lt;&gt;"",ROW(AK$345:AK$352)),ROWS(AL$345:AL350))))),"")</f>
        <v/>
      </c>
      <c r="AM350" s="416" t="s">
        <v>20</v>
      </c>
      <c r="AN350" s="411"/>
      <c r="AO350" s="411"/>
      <c r="AP350" s="411"/>
      <c r="AQ350" s="52"/>
      <c r="AR350" s="411"/>
      <c r="AS350" s="411"/>
      <c r="AT350" s="52"/>
      <c r="AU350" s="411"/>
      <c r="AV350" s="411"/>
      <c r="AW350" s="411"/>
      <c r="AX350" s="411"/>
      <c r="AY350" s="411"/>
    </row>
    <row r="351" spans="3:72" s="76" customFormat="1" ht="30" hidden="1" customHeight="1" x14ac:dyDescent="0.25">
      <c r="C351" s="654" t="str">
        <f t="shared" ref="C351" si="138">W351</f>
        <v>7.       ¿Se ha establecido un proceso mediante el cual las personas afectadas por las acciones REDD+ puedan hacer que sus quejas sean escuchadas y abordadas?</v>
      </c>
      <c r="D351" s="655"/>
      <c r="E351" s="655"/>
      <c r="F351" s="655"/>
      <c r="G351" s="655"/>
      <c r="H351" s="655"/>
      <c r="I351" s="655"/>
      <c r="J351" s="656"/>
      <c r="K351" s="255"/>
      <c r="L351" s="256"/>
      <c r="M351" s="256"/>
      <c r="Q351" s="162">
        <v>0</v>
      </c>
      <c r="R351" s="400"/>
      <c r="S351" s="138" t="str">
        <f t="shared" si="134"/>
        <v/>
      </c>
      <c r="T351" s="400"/>
      <c r="U351" s="400"/>
      <c r="V351" s="411"/>
      <c r="W351" s="387" t="s">
        <v>601</v>
      </c>
      <c r="X351" s="401" t="s">
        <v>86</v>
      </c>
      <c r="Y351" s="402">
        <v>7</v>
      </c>
      <c r="Z351" s="498" t="str">
        <f t="shared" si="135"/>
        <v/>
      </c>
      <c r="AA351" s="119" t="s">
        <v>319</v>
      </c>
      <c r="AB351" s="119" t="s">
        <v>20</v>
      </c>
      <c r="AC351" s="119" t="s">
        <v>20</v>
      </c>
      <c r="AD351" s="119" t="s">
        <v>322</v>
      </c>
      <c r="AE351" s="405" t="str">
        <f t="shared" si="136"/>
        <v/>
      </c>
      <c r="AF351" s="485" t="str">
        <f t="shared" si="137"/>
        <v>Mayor probabilidad de que los conflictos entre partes interesadas se agraven por falta de mecanismos o procedimientos para gestionar las quejas de forma efectiva. Favor proporcionar más detalles.</v>
      </c>
      <c r="AG351" s="501" t="s">
        <v>20</v>
      </c>
      <c r="AH351" s="502" t="str">
        <f t="array" ref="AH351">IFERROR((IF(ROWS(AH$345:AH351)&gt;COUNTA(AF:AF),"",INDEX(AF:AF,SMALL(IF(AF$345:AF$352&lt;&gt;"",ROW(AF$345:AF$352)),ROWS(AH$345:AH351))))),"")</f>
        <v/>
      </c>
      <c r="AI351" s="408">
        <v>7</v>
      </c>
      <c r="AJ351" s="499" t="str">
        <f t="shared" si="132"/>
        <v>7.       ¿Se ha establecido un proceso mediante el cual las personas afectadas por las acciones REDD+ puedan hacer que sus quejas sean escuchadas y abordadas?</v>
      </c>
      <c r="AK351" s="405" t="str">
        <f t="shared" si="133"/>
        <v/>
      </c>
      <c r="AL351" s="500" t="str">
        <f t="array" ref="AL351">IFERROR((IF(ROWS(AL$345:AL351)&gt;COUNTA(AK:AK),"",INDEX(AK:AK,SMALL(IF(AK$345:AK$352&lt;&gt;"",ROW(AK$345:AK$352)),ROWS(AL$345:AL351))))),"")</f>
        <v/>
      </c>
      <c r="AM351" s="416" t="s">
        <v>20</v>
      </c>
      <c r="AN351" s="411"/>
      <c r="AO351" s="411"/>
      <c r="AP351" s="411"/>
      <c r="AQ351" s="52"/>
      <c r="AR351" s="411"/>
      <c r="AS351" s="411"/>
      <c r="AT351" s="52"/>
      <c r="AU351" s="411"/>
      <c r="AV351" s="411"/>
      <c r="AW351" s="411"/>
      <c r="AX351" s="411"/>
      <c r="AY351" s="411"/>
    </row>
    <row r="352" spans="3:72" s="76" customFormat="1" ht="30" hidden="1" customHeight="1" thickBot="1" x14ac:dyDescent="0.3">
      <c r="C352" s="637" t="str">
        <f t="shared" si="129"/>
        <v>8.       ¿Se ha establecido un proceso para garantizar la difusión oportuna de la información sobre las acciones REDD+ a las partes interesadas pertinentes en una forma y lenguaje accesible?</v>
      </c>
      <c r="D352" s="638"/>
      <c r="E352" s="638"/>
      <c r="F352" s="638"/>
      <c r="G352" s="638"/>
      <c r="H352" s="638"/>
      <c r="I352" s="638"/>
      <c r="J352" s="639"/>
      <c r="K352" s="177"/>
      <c r="L352" s="171"/>
      <c r="M352" s="171"/>
      <c r="Q352" s="162">
        <v>0</v>
      </c>
      <c r="R352" s="400"/>
      <c r="S352" s="138" t="str">
        <f t="shared" si="134"/>
        <v/>
      </c>
      <c r="T352" s="400"/>
      <c r="U352" s="400"/>
      <c r="V352" s="411"/>
      <c r="W352" s="387" t="s">
        <v>602</v>
      </c>
      <c r="X352" s="401" t="s">
        <v>86</v>
      </c>
      <c r="Y352" s="413">
        <v>8</v>
      </c>
      <c r="Z352" s="498" t="str">
        <f t="shared" si="135"/>
        <v/>
      </c>
      <c r="AA352" s="119" t="s">
        <v>606</v>
      </c>
      <c r="AB352" s="119" t="s">
        <v>20</v>
      </c>
      <c r="AC352" s="119" t="s">
        <v>20</v>
      </c>
      <c r="AD352" s="119" t="s">
        <v>608</v>
      </c>
      <c r="AE352" s="405" t="str">
        <f t="shared" si="136"/>
        <v/>
      </c>
      <c r="AF352" s="485" t="str">
        <f t="shared" si="137"/>
        <v>Las partes interesadas pertinentes no recibirán o no reciben la información necesaria para participar de forma efectiva en las acciones REDD+. Favor proporcionar más detalles.</v>
      </c>
      <c r="AG352" s="503" t="s">
        <v>20</v>
      </c>
      <c r="AH352" s="504" t="str">
        <f t="array" ref="AH352">IFERROR((IF(ROWS(AH$345:AH352)&gt;COUNTA(AF:AF),"",INDEX(AF:AF,SMALL(IF(AF$345:AF$352&lt;&gt;"",ROW(AF$345:AF$352)),ROWS(AH$345:AH352))))),"")</f>
        <v/>
      </c>
      <c r="AI352" s="408">
        <v>8</v>
      </c>
      <c r="AJ352" s="499" t="str">
        <f t="shared" si="132"/>
        <v>8.       ¿Se ha establecido un proceso para garantizar la difusión oportuna de la información sobre las acciones REDD+ a las partes interesadas pertinentes en una forma y lenguaje accesible?</v>
      </c>
      <c r="AK352" s="405" t="str">
        <f t="shared" si="133"/>
        <v/>
      </c>
      <c r="AL352" s="500" t="str">
        <f t="array" ref="AL352">IFERROR((IF(ROWS(AL$345:AL352)&gt;COUNTA(AK:AK),"",INDEX(AK:AK,SMALL(IF(AK$345:AK$352&lt;&gt;"",ROW(AK$345:AK$352)),ROWS(AL$345:AL352))))),"")</f>
        <v/>
      </c>
      <c r="AM352" s="416" t="s">
        <v>20</v>
      </c>
      <c r="AN352" s="411"/>
      <c r="AO352" s="411"/>
      <c r="AP352" s="411"/>
      <c r="AQ352" s="52"/>
      <c r="AR352" s="411"/>
      <c r="AS352" s="411"/>
      <c r="AT352" s="52"/>
      <c r="AU352" s="411"/>
      <c r="AV352" s="411"/>
      <c r="AW352" s="411"/>
      <c r="AX352" s="411"/>
      <c r="AY352" s="411"/>
    </row>
    <row r="353" spans="3:68" s="76" customFormat="1" ht="0.95" hidden="1" customHeight="1" x14ac:dyDescent="0.25">
      <c r="C353" s="274"/>
      <c r="D353" s="274"/>
      <c r="E353" s="274"/>
      <c r="F353" s="274"/>
      <c r="G353" s="274"/>
      <c r="H353" s="274"/>
      <c r="I353" s="274"/>
      <c r="J353" s="274"/>
      <c r="K353" s="275"/>
      <c r="L353" s="275"/>
      <c r="M353" s="275"/>
      <c r="P353" s="273"/>
      <c r="Q353" s="411"/>
      <c r="R353" s="400"/>
      <c r="S353" s="268"/>
      <c r="T353" s="400"/>
      <c r="U353" s="400"/>
      <c r="V353" s="411"/>
      <c r="W353" s="390"/>
      <c r="X353" s="422"/>
      <c r="Y353" s="496"/>
      <c r="Z353" s="505"/>
      <c r="AA353" s="271"/>
      <c r="AB353" s="271" t="s">
        <v>20</v>
      </c>
      <c r="AC353" s="425"/>
      <c r="AD353" s="425"/>
      <c r="AE353" s="419"/>
      <c r="AF353" s="419"/>
      <c r="AG353" s="419"/>
      <c r="AH353" s="408"/>
      <c r="AI353" s="355"/>
      <c r="AJ353" s="419"/>
      <c r="AK353" s="425"/>
      <c r="AL353" s="419"/>
      <c r="AM353" s="416"/>
      <c r="AN353" s="411"/>
      <c r="AO353" s="411"/>
      <c r="AP353" s="411"/>
      <c r="AQ353" s="52"/>
      <c r="AR353" s="411"/>
      <c r="AS353" s="411"/>
      <c r="AT353" s="52"/>
      <c r="AU353" s="411"/>
      <c r="AV353" s="411"/>
      <c r="AW353" s="411"/>
      <c r="AX353" s="411"/>
      <c r="AY353" s="411"/>
    </row>
    <row r="354" spans="3:68" s="76" customFormat="1" ht="0.95" hidden="1" customHeight="1" x14ac:dyDescent="0.25">
      <c r="C354" s="274"/>
      <c r="D354" s="274"/>
      <c r="E354" s="274"/>
      <c r="F354" s="274"/>
      <c r="G354" s="274"/>
      <c r="H354" s="274"/>
      <c r="I354" s="274"/>
      <c r="J354" s="274"/>
      <c r="K354" s="275"/>
      <c r="L354" s="275"/>
      <c r="M354" s="275"/>
      <c r="P354" s="273"/>
      <c r="Q354" s="411"/>
      <c r="R354" s="400"/>
      <c r="S354" s="268"/>
      <c r="T354" s="400"/>
      <c r="U354" s="400"/>
      <c r="V354" s="411"/>
      <c r="W354" s="390"/>
      <c r="X354" s="422"/>
      <c r="Y354" s="496"/>
      <c r="Z354" s="505"/>
      <c r="AA354" s="271"/>
      <c r="AB354" s="271"/>
      <c r="AC354" s="425"/>
      <c r="AD354" s="425"/>
      <c r="AE354" s="419"/>
      <c r="AF354" s="419"/>
      <c r="AG354" s="419"/>
      <c r="AH354" s="408"/>
      <c r="AI354" s="355"/>
      <c r="AJ354" s="419"/>
      <c r="AK354" s="425"/>
      <c r="AL354" s="419"/>
      <c r="AM354" s="416"/>
      <c r="AN354" s="411"/>
      <c r="AO354" s="411"/>
      <c r="AP354" s="411"/>
      <c r="AQ354" s="52"/>
      <c r="AR354" s="411"/>
      <c r="AS354" s="411"/>
      <c r="AT354" s="52"/>
      <c r="AU354" s="411"/>
      <c r="AV354" s="411"/>
      <c r="AW354" s="411"/>
      <c r="AX354" s="411"/>
      <c r="AY354" s="411"/>
    </row>
    <row r="355" spans="3:68" ht="66" hidden="1" customHeight="1" x14ac:dyDescent="0.25">
      <c r="S355" s="52"/>
      <c r="X355" s="388"/>
      <c r="Y355" s="427"/>
      <c r="Z355" s="427"/>
      <c r="AA355" s="128">
        <f>$V$22</f>
        <v>0</v>
      </c>
      <c r="AB355" s="121"/>
      <c r="AC355" s="427"/>
      <c r="AD355" s="410" t="s">
        <v>20</v>
      </c>
      <c r="BN355"/>
      <c r="BO355"/>
      <c r="BP355"/>
    </row>
    <row r="356" spans="3:68" hidden="1" x14ac:dyDescent="0.25">
      <c r="C356" s="644"/>
      <c r="D356" s="644"/>
      <c r="E356" s="644"/>
      <c r="F356" s="644"/>
      <c r="G356" s="644"/>
      <c r="H356" s="644"/>
      <c r="I356" s="644"/>
      <c r="J356" s="644"/>
      <c r="P356" s="34"/>
      <c r="R356" s="428"/>
      <c r="S356" s="428"/>
      <c r="T356" s="428"/>
      <c r="U356" s="428"/>
      <c r="W356" s="473" t="str">
        <f>$W$76</f>
        <v>Pulsar en el icono "-" a la izquierda para minimizar el texto.</v>
      </c>
      <c r="X356" s="388"/>
      <c r="Y356" s="427"/>
      <c r="Z356" s="427"/>
      <c r="AA356" s="128"/>
      <c r="AB356" s="121"/>
      <c r="AC356" s="427"/>
      <c r="AD356" s="410"/>
      <c r="BN356"/>
      <c r="BO356"/>
      <c r="BP356"/>
    </row>
    <row r="357" spans="3:68" ht="15" hidden="1" customHeight="1" x14ac:dyDescent="0.25">
      <c r="C357" s="633"/>
      <c r="D357" s="633"/>
      <c r="E357" s="633"/>
      <c r="F357" s="633"/>
      <c r="G357" s="633"/>
      <c r="H357" s="633"/>
      <c r="I357" s="633"/>
      <c r="J357" s="633"/>
      <c r="P357" s="34"/>
      <c r="R357" s="428"/>
      <c r="S357" s="428"/>
      <c r="T357" s="428"/>
      <c r="U357" s="428"/>
      <c r="W357" s="474" t="str">
        <f>$W$77</f>
        <v>Pulsar en el icono "+" a la izquierda para ampliar el texto y repasar las preguntas guía.</v>
      </c>
      <c r="X357" s="429"/>
      <c r="Y357" s="429"/>
      <c r="Z357" s="429"/>
      <c r="AA357" s="429"/>
      <c r="AB357" s="429"/>
      <c r="AC357" s="429"/>
      <c r="AD357" s="429"/>
    </row>
    <row r="358" spans="3:68" hidden="1" x14ac:dyDescent="0.25">
      <c r="C358" s="151"/>
      <c r="D358" s="152"/>
      <c r="E358" s="152"/>
      <c r="F358" s="152"/>
      <c r="G358" s="152"/>
      <c r="H358" s="152"/>
      <c r="I358" s="152"/>
      <c r="J358" s="152"/>
      <c r="P358" s="34"/>
      <c r="R358" s="428"/>
      <c r="S358" s="428"/>
      <c r="T358" s="428"/>
      <c r="U358" s="428"/>
    </row>
    <row r="359" spans="3:68" hidden="1" x14ac:dyDescent="0.25">
      <c r="C359" s="151"/>
      <c r="D359" s="152"/>
      <c r="E359" s="152"/>
      <c r="F359" s="152"/>
      <c r="G359" s="152"/>
      <c r="H359" s="152"/>
      <c r="I359" s="152"/>
      <c r="J359" s="152"/>
      <c r="P359" s="34"/>
      <c r="R359" s="428"/>
      <c r="S359" s="428"/>
      <c r="T359" s="428"/>
      <c r="U359" s="428"/>
    </row>
    <row r="360" spans="3:68" hidden="1" x14ac:dyDescent="0.25">
      <c r="C360" s="151"/>
      <c r="D360" s="152"/>
      <c r="E360" s="152"/>
      <c r="F360" s="152"/>
      <c r="G360" s="152"/>
      <c r="H360" s="152"/>
      <c r="I360" s="152"/>
      <c r="J360" s="152"/>
      <c r="P360" s="34"/>
      <c r="R360" s="428"/>
      <c r="S360" s="428"/>
      <c r="T360" s="428"/>
      <c r="U360" s="428"/>
      <c r="W360" s="430" t="str">
        <f>$W$80</f>
        <v xml:space="preserve">(Draft) OUTPUT TABLE </v>
      </c>
    </row>
    <row r="361" spans="3:68" ht="15.75" hidden="1" x14ac:dyDescent="0.25">
      <c r="C361" s="92" t="str">
        <f>W361</f>
        <v>Tabla 2:</v>
      </c>
      <c r="D361" s="8" t="str">
        <f>X361</f>
        <v>Beneficios y Riesgos relevantes para la</v>
      </c>
      <c r="G361" s="8"/>
      <c r="I361" s="8"/>
      <c r="P361" s="34"/>
      <c r="R361" s="428"/>
      <c r="S361" s="428"/>
      <c r="T361" s="428"/>
      <c r="U361" s="428"/>
      <c r="W361" s="492" t="str">
        <f>$W$81</f>
        <v>Tabla 2:</v>
      </c>
      <c r="X361" s="492" t="str">
        <f>$X$81</f>
        <v>Beneficios y Riesgos relevantes para la</v>
      </c>
    </row>
    <row r="362" spans="3:68" ht="15.75" hidden="1" customHeight="1" x14ac:dyDescent="0.25">
      <c r="D362" s="95" t="str">
        <f>X362</f>
        <v>Salvaguarda (d) - Participación plena y efectiva de las partes interesadas.</v>
      </c>
      <c r="F362" s="93"/>
      <c r="G362" s="93"/>
      <c r="H362" s="93"/>
      <c r="I362" s="93"/>
      <c r="J362" s="93"/>
      <c r="K362" s="93"/>
      <c r="L362" s="93"/>
      <c r="M362" s="93"/>
      <c r="P362" s="34"/>
      <c r="R362" s="428"/>
      <c r="S362" s="428"/>
      <c r="T362" s="428"/>
      <c r="U362" s="428"/>
      <c r="W362" s="432"/>
      <c r="X362" s="433" t="str">
        <f>$AA$17</f>
        <v>Salvaguarda (d) - Participación plena y efectiva de las partes interesadas.</v>
      </c>
    </row>
    <row r="363" spans="3:68" hidden="1" x14ac:dyDescent="0.25"/>
    <row r="364" spans="3:68" ht="39.950000000000003" hidden="1" customHeight="1" x14ac:dyDescent="0.25">
      <c r="C364" s="667" t="str">
        <f>W364</f>
        <v>Beneficios relevantes para la salvaguarda</v>
      </c>
      <c r="D364" s="710" t="str">
        <f>X364</f>
        <v>Acciones REDD+ del Módulo 1 (puede que no todas las acciones tengan beneficios para esta salvaguarda)</v>
      </c>
      <c r="E364" s="711"/>
      <c r="F364" s="711"/>
      <c r="G364" s="711"/>
      <c r="H364" s="712"/>
      <c r="I364" s="288"/>
      <c r="J364" s="281" t="str">
        <f>AC364</f>
        <v>Beneficios</v>
      </c>
      <c r="K364" s="645" t="str">
        <f>AH364</f>
        <v>Clasificación de beneficios</v>
      </c>
      <c r="L364" s="646"/>
      <c r="M364" s="646"/>
      <c r="N364" s="647"/>
      <c r="O364" s="58"/>
      <c r="P364"/>
      <c r="Q364" s="137" t="s">
        <v>78</v>
      </c>
      <c r="S364" s="137" t="s">
        <v>78</v>
      </c>
      <c r="W364" s="715" t="str">
        <f>$W$84</f>
        <v>Beneficios relevantes para la salvaguarda</v>
      </c>
      <c r="X364" s="692" t="str">
        <f>$X$84</f>
        <v>Acciones REDD+ del Módulo 1 (puede que no todas las acciones tengan beneficios para esta salvaguarda)</v>
      </c>
      <c r="Y364" s="694"/>
      <c r="Z364" s="694"/>
      <c r="AA364" s="694"/>
      <c r="AB364" s="693"/>
      <c r="AC364" s="692" t="str">
        <f>$AC$84</f>
        <v>Beneficios</v>
      </c>
      <c r="AD364" s="694"/>
      <c r="AE364" s="694"/>
      <c r="AF364" s="694"/>
      <c r="AG364" s="693"/>
      <c r="AH364" s="692" t="str">
        <f>$AH$84</f>
        <v>Clasificación de beneficios</v>
      </c>
      <c r="AI364" s="693"/>
      <c r="AL364" s="137" t="s">
        <v>82</v>
      </c>
      <c r="AR364" s="137" t="s">
        <v>80</v>
      </c>
      <c r="AU364" s="137" t="s">
        <v>76</v>
      </c>
    </row>
    <row r="365" spans="3:68" ht="65.099999999999994" hidden="1" customHeight="1" x14ac:dyDescent="0.25">
      <c r="C365" s="668"/>
      <c r="D365" s="648" t="str">
        <f>LOOKUP($Q$365,$AE$397:$AE$399,$AC$397:$AC$399)</f>
        <v>PULSAR PARA VER UN EJEMPLO:</v>
      </c>
      <c r="E365" s="649"/>
      <c r="F365" s="649"/>
      <c r="G365" s="649"/>
      <c r="H365" s="650"/>
      <c r="I365" s="285"/>
      <c r="J365" s="323" t="str">
        <f>LOOKUP(Q365,AE397:AE400,AD397:AD400)</f>
        <v>(Para ver un ejemplo de beneficio, seleccionar una acción REDD+ de la lista desplegable a la izquierda.)</v>
      </c>
      <c r="K365" s="674" t="str">
        <f>AH365</f>
        <v>Probabilidad</v>
      </c>
      <c r="L365" s="675"/>
      <c r="M365" s="674" t="str">
        <f>AI365</f>
        <v>Impacto</v>
      </c>
      <c r="N365" s="675"/>
      <c r="O365" s="58"/>
      <c r="P365"/>
      <c r="Q365" s="435">
        <v>1</v>
      </c>
      <c r="R365" s="436" t="s">
        <v>58</v>
      </c>
      <c r="S365" s="437" t="s">
        <v>55</v>
      </c>
      <c r="T365" s="437" t="s">
        <v>56</v>
      </c>
      <c r="W365" s="716"/>
      <c r="X365" s="438"/>
      <c r="Y365" s="727"/>
      <c r="Z365" s="727"/>
      <c r="AA365" s="727"/>
      <c r="AB365" s="728"/>
      <c r="AC365" s="439"/>
      <c r="AD365" s="713"/>
      <c r="AE365" s="713"/>
      <c r="AF365" s="713"/>
      <c r="AG365" s="714"/>
      <c r="AH365" s="493" t="str">
        <f>$AH$85</f>
        <v>Probabilidad</v>
      </c>
      <c r="AI365" s="493" t="str">
        <f>$AI$85</f>
        <v>Impacto</v>
      </c>
      <c r="AL365" s="437" t="str">
        <f>$X$84</f>
        <v>Acciones REDD+ del Módulo 1 (puede que no todas las acciones tengan beneficios para esta salvaguarda)</v>
      </c>
      <c r="AM365" s="437" t="str">
        <f>$AC$84</f>
        <v>Beneficios</v>
      </c>
      <c r="AN365" s="437" t="str">
        <f t="shared" ref="AN365:AN371" si="139">AH365</f>
        <v>Probabilidad</v>
      </c>
      <c r="AO365" s="437" t="str">
        <f t="shared" ref="AO365:AO371" si="140">AI365</f>
        <v>Impacto</v>
      </c>
      <c r="AP365" s="441" t="s">
        <v>79</v>
      </c>
      <c r="AR365" s="138">
        <f>MAX(AP366:AP376)</f>
        <v>0</v>
      </c>
      <c r="AT365" s="441" t="s">
        <v>81</v>
      </c>
      <c r="AU365" s="437" t="str">
        <f>$X$84</f>
        <v>Acciones REDD+ del Módulo 1 (puede que no todas las acciones tengan beneficios para esta salvaguarda)</v>
      </c>
      <c r="AV365" s="437" t="str">
        <f>$AC$84</f>
        <v>Beneficios</v>
      </c>
      <c r="AW365" s="437" t="str">
        <f>AN365</f>
        <v>Probabilidad</v>
      </c>
      <c r="AX365" s="437" t="str">
        <f>AO365</f>
        <v>Impacto</v>
      </c>
      <c r="BI365"/>
      <c r="BJ365"/>
      <c r="BM365" s="78" t="s">
        <v>28</v>
      </c>
      <c r="BN365" s="78" t="s">
        <v>36</v>
      </c>
      <c r="BO365" s="78" t="s">
        <v>35</v>
      </c>
      <c r="BP365" s="79"/>
    </row>
    <row r="366" spans="3:68" ht="37.5" hidden="1" customHeight="1" x14ac:dyDescent="0.25">
      <c r="C366" s="668"/>
      <c r="D366" s="74"/>
      <c r="E366" s="631"/>
      <c r="F366" s="631"/>
      <c r="G366" s="631"/>
      <c r="H366" s="631"/>
      <c r="I366" s="74" t="s">
        <v>25</v>
      </c>
      <c r="J366" s="284"/>
      <c r="K366" s="579"/>
      <c r="L366" s="581"/>
      <c r="M366" s="581"/>
      <c r="N366" s="581"/>
      <c r="O366" s="58"/>
      <c r="P366"/>
      <c r="Q366" s="138">
        <v>1</v>
      </c>
      <c r="S366" s="138">
        <v>1</v>
      </c>
      <c r="T366" s="138">
        <v>1</v>
      </c>
      <c r="W366" s="716"/>
      <c r="X366" s="442" t="s">
        <v>25</v>
      </c>
      <c r="Y366" s="672" t="str">
        <f>LOOKUP(Q366,$AG$13:$AG$29,$AH$13:$AH$29)</f>
        <v/>
      </c>
      <c r="Z366" s="672"/>
      <c r="AA366" s="672"/>
      <c r="AB366" s="673"/>
      <c r="AC366" s="442" t="s">
        <v>25</v>
      </c>
      <c r="AD366" s="672" t="str">
        <f t="shared" ref="AD366:AD376" si="141">IF(J366=0,"",J366)</f>
        <v/>
      </c>
      <c r="AE366" s="672"/>
      <c r="AF366" s="672"/>
      <c r="AG366" s="673"/>
      <c r="AH366" s="443" t="str">
        <f t="shared" ref="AH366" si="142">LOOKUP(S366,$AL$13:$AL$16,$AM$13:$AM$16)</f>
        <v/>
      </c>
      <c r="AI366" s="443" t="str">
        <f>LOOKUP(T366,$AL$13:$AL$16,$AN$13:$AN$16)</f>
        <v/>
      </c>
      <c r="AL366" s="444" t="str">
        <f t="shared" ref="AL366:AL371" si="143">Y366</f>
        <v/>
      </c>
      <c r="AM366" s="444" t="str">
        <f t="shared" ref="AM366:AM371" si="144">AD366</f>
        <v/>
      </c>
      <c r="AN366" s="445" t="str">
        <f t="shared" si="139"/>
        <v/>
      </c>
      <c r="AO366" s="446" t="str">
        <f t="shared" si="140"/>
        <v/>
      </c>
      <c r="AP366" s="447">
        <f t="shared" ref="AP366:AP376" si="145">SUM(AND(AN366=$AL$34, AO366=$AM$34),AP365)</f>
        <v>0</v>
      </c>
      <c r="AT366" s="447">
        <v>1</v>
      </c>
      <c r="AU366" s="448" t="str">
        <f t="array" ref="AU366">IF($AT366&gt;$AR$365,"",INDEX(AL$366:AL$376,MATCH($AT366,$AP$366:$AP$376,0)))</f>
        <v/>
      </c>
      <c r="AV366" s="448" t="str">
        <f t="array" ref="AV366">IF($AT366&gt;$AR$365,"",INDEX(AM$366:AM$376,MATCH($AT366,$AP$366:$AP$376,0)))</f>
        <v/>
      </c>
      <c r="AW366" s="448" t="str">
        <f t="array" ref="AW366">IF($AT366&gt;$AR$365,"",INDEX(AN$366:AN$376,MATCH($AT366,$AP$366:$AP$376,0)))</f>
        <v/>
      </c>
      <c r="AX366" s="448" t="str">
        <f t="array" ref="AX366">IF($AT366&gt;$AR$365,"",INDEX(AO$366:AO$376,MATCH($AT366,$AP$366:$AP$376,0)))</f>
        <v/>
      </c>
      <c r="BI366"/>
      <c r="BJ366"/>
      <c r="BM366" s="80">
        <f t="shared" ref="BM366:BM376" si="146">COUNTIF($BN$86:$BN$91,"&lt;="&amp;BN366)</f>
        <v>1</v>
      </c>
      <c r="BN366" s="80" t="str">
        <f>IF(BF366=$AP$14,BI366,"xx")</f>
        <v>xx</v>
      </c>
      <c r="BO366" s="80" t="e">
        <f t="shared" ref="BO366:BO376" si="147">VLOOKUP(ROW()-ROW($BO$85),$BM$86:$BN$91,2,FALSE)</f>
        <v>#N/A</v>
      </c>
      <c r="BP366" s="81" t="e">
        <f>IF(COUNT(SEARCH({"xx";"xxx";"xxxx";"xxxxx";"xxxxxx";"xxxxxxx"},#REF!)),"-",BO366)</f>
        <v>#N/A</v>
      </c>
    </row>
    <row r="367" spans="3:68" ht="37.5" hidden="1" customHeight="1" x14ac:dyDescent="0.25">
      <c r="C367" s="668"/>
      <c r="D367" s="27"/>
      <c r="E367" s="643"/>
      <c r="F367" s="643"/>
      <c r="G367" s="643"/>
      <c r="H367" s="643"/>
      <c r="I367" s="27" t="s">
        <v>25</v>
      </c>
      <c r="J367" s="284"/>
      <c r="K367" s="579"/>
      <c r="L367" s="584"/>
      <c r="M367" s="584"/>
      <c r="N367" s="584"/>
      <c r="O367" s="58"/>
      <c r="P367"/>
      <c r="Q367" s="138">
        <v>1</v>
      </c>
      <c r="S367" s="138">
        <v>1</v>
      </c>
      <c r="T367" s="138">
        <v>1</v>
      </c>
      <c r="W367" s="716"/>
      <c r="X367" s="442" t="s">
        <v>25</v>
      </c>
      <c r="Y367" s="672" t="str">
        <f t="shared" ref="Y367:Y376" si="148">LOOKUP(Q367,$AG$13:$AG$29,$AH$13:$AH$29)</f>
        <v/>
      </c>
      <c r="Z367" s="672"/>
      <c r="AA367" s="672"/>
      <c r="AB367" s="673"/>
      <c r="AC367" s="442" t="s">
        <v>25</v>
      </c>
      <c r="AD367" s="672" t="str">
        <f t="shared" si="141"/>
        <v/>
      </c>
      <c r="AE367" s="672"/>
      <c r="AF367" s="672"/>
      <c r="AG367" s="673"/>
      <c r="AH367" s="443" t="str">
        <f t="shared" ref="AH367:AH376" si="149">LOOKUP(S367,$AL$13:$AL$16,$AM$13:$AM$16)</f>
        <v/>
      </c>
      <c r="AI367" s="443" t="str">
        <f t="shared" ref="AI367:AI376" si="150">LOOKUP(T367,$AL$13:$AL$16,$AN$13:$AN$16)</f>
        <v/>
      </c>
      <c r="AL367" s="449" t="str">
        <f t="shared" si="143"/>
        <v/>
      </c>
      <c r="AM367" s="449" t="str">
        <f t="shared" si="144"/>
        <v/>
      </c>
      <c r="AN367" s="450" t="str">
        <f t="shared" si="139"/>
        <v/>
      </c>
      <c r="AO367" s="451" t="str">
        <f t="shared" si="140"/>
        <v/>
      </c>
      <c r="AP367" s="447">
        <f t="shared" si="145"/>
        <v>0</v>
      </c>
      <c r="AT367" s="447">
        <v>2</v>
      </c>
      <c r="AU367" s="448" t="str">
        <f t="array" ref="AU367">IF($AT367&gt;$AR$365,"",INDEX(AL$366:AL$376,MATCH($AT367,$AP$366:$AP$376,0)))</f>
        <v/>
      </c>
      <c r="AV367" s="448" t="str">
        <f t="array" ref="AV367">IF($AT367&gt;$AR$365,"",INDEX(AM$366:AM$376,MATCH($AT367,$AP$366:$AP$376,0)))</f>
        <v/>
      </c>
      <c r="AW367" s="448" t="str">
        <f t="array" ref="AW367">IF($AT367&gt;$AR$365,"",INDEX(AN$366:AN$376,MATCH($AT367,$AP$366:$AP$376,0)))</f>
        <v/>
      </c>
      <c r="AX367" s="448" t="str">
        <f t="array" ref="AX367">IF($AT367&gt;$AR$365,"",INDEX(AO$366:AO$376,MATCH($AT367,$AP$366:$AP$376,0)))</f>
        <v/>
      </c>
      <c r="BI367"/>
      <c r="BJ367"/>
      <c r="BM367" s="80">
        <f t="shared" si="146"/>
        <v>2</v>
      </c>
      <c r="BN367" s="80" t="str">
        <f>IF(BF367=$AP$14,BI367,"xxx")</f>
        <v>xxx</v>
      </c>
      <c r="BO367" s="80" t="e">
        <f t="shared" si="147"/>
        <v>#N/A</v>
      </c>
      <c r="BP367" s="81" t="e">
        <f>IF(COUNT(SEARCH({"xx";"xxx";"xxxx";"xxxxx";"xxxxxx";"xxxxxxx"},#REF!)),"-",BO367)</f>
        <v>#N/A</v>
      </c>
    </row>
    <row r="368" spans="3:68" ht="38.25" hidden="1" customHeight="1" x14ac:dyDescent="0.25">
      <c r="C368" s="668"/>
      <c r="D368" s="27"/>
      <c r="E368" s="643"/>
      <c r="F368" s="643"/>
      <c r="G368" s="643"/>
      <c r="H368" s="643"/>
      <c r="I368" s="27" t="s">
        <v>25</v>
      </c>
      <c r="J368" s="284"/>
      <c r="K368" s="579"/>
      <c r="L368" s="584"/>
      <c r="M368" s="584"/>
      <c r="N368" s="584"/>
      <c r="O368" s="58"/>
      <c r="P368"/>
      <c r="Q368" s="138">
        <v>1</v>
      </c>
      <c r="S368" s="138">
        <v>1</v>
      </c>
      <c r="T368" s="138">
        <v>1</v>
      </c>
      <c r="W368" s="716"/>
      <c r="X368" s="442" t="s">
        <v>25</v>
      </c>
      <c r="Y368" s="672" t="str">
        <f t="shared" si="148"/>
        <v/>
      </c>
      <c r="Z368" s="672"/>
      <c r="AA368" s="672"/>
      <c r="AB368" s="673"/>
      <c r="AC368" s="442" t="s">
        <v>25</v>
      </c>
      <c r="AD368" s="672" t="str">
        <f t="shared" si="141"/>
        <v/>
      </c>
      <c r="AE368" s="672"/>
      <c r="AF368" s="672"/>
      <c r="AG368" s="673"/>
      <c r="AH368" s="443" t="str">
        <f t="shared" si="149"/>
        <v/>
      </c>
      <c r="AI368" s="443" t="str">
        <f t="shared" si="150"/>
        <v/>
      </c>
      <c r="AL368" s="449" t="str">
        <f t="shared" si="143"/>
        <v/>
      </c>
      <c r="AM368" s="449" t="str">
        <f t="shared" si="144"/>
        <v/>
      </c>
      <c r="AN368" s="450" t="str">
        <f t="shared" si="139"/>
        <v/>
      </c>
      <c r="AO368" s="451" t="str">
        <f t="shared" si="140"/>
        <v/>
      </c>
      <c r="AP368" s="447">
        <f t="shared" si="145"/>
        <v>0</v>
      </c>
      <c r="AT368" s="447">
        <v>3</v>
      </c>
      <c r="AU368" s="448" t="str">
        <f t="array" ref="AU368">IF($AT368&gt;$AR$365,"",INDEX(AL$366:AL$376,MATCH($AT368,$AP$366:$AP$376,0)))</f>
        <v/>
      </c>
      <c r="AV368" s="448" t="str">
        <f t="array" ref="AV368">IF($AT368&gt;$AR$365,"",INDEX(AM$366:AM$376,MATCH($AT368,$AP$366:$AP$376,0)))</f>
        <v/>
      </c>
      <c r="AW368" s="448" t="str">
        <f t="array" ref="AW368">IF($AT368&gt;$AR$365,"",INDEX(AN$366:AN$376,MATCH($AT368,$AP$366:$AP$376,0)))</f>
        <v/>
      </c>
      <c r="AX368" s="448" t="str">
        <f t="array" ref="AX368">IF($AT368&gt;$AR$365,"",INDEX(AO$366:AO$376,MATCH($AT368,$AP$366:$AP$376,0)))</f>
        <v/>
      </c>
      <c r="BI368"/>
      <c r="BJ368"/>
      <c r="BM368" s="80">
        <f t="shared" si="146"/>
        <v>3</v>
      </c>
      <c r="BN368" s="80" t="str">
        <f>IF(BF368=$AP$14,BI368,"xxxx")</f>
        <v>xxxx</v>
      </c>
      <c r="BO368" s="80" t="e">
        <f t="shared" si="147"/>
        <v>#N/A</v>
      </c>
      <c r="BP368" s="81" t="e">
        <f>IF(COUNT(SEARCH({"xx";"xxx";"xxxx";"xxxxx";"xxxxxx";"xxxxxxx"},#REF!)),"-",BO368)</f>
        <v>#N/A</v>
      </c>
    </row>
    <row r="369" spans="3:68" ht="37.5" hidden="1" customHeight="1" x14ac:dyDescent="0.25">
      <c r="C369" s="668"/>
      <c r="D369" s="27"/>
      <c r="E369" s="643"/>
      <c r="F369" s="643"/>
      <c r="G369" s="643"/>
      <c r="H369" s="643"/>
      <c r="I369" s="27" t="s">
        <v>25</v>
      </c>
      <c r="J369" s="284"/>
      <c r="K369" s="579"/>
      <c r="L369" s="584"/>
      <c r="M369" s="584"/>
      <c r="N369" s="584"/>
      <c r="O369" s="58"/>
      <c r="P369"/>
      <c r="Q369" s="138">
        <v>1</v>
      </c>
      <c r="S369" s="138">
        <v>1</v>
      </c>
      <c r="T369" s="138">
        <v>1</v>
      </c>
      <c r="W369" s="716"/>
      <c r="X369" s="442" t="s">
        <v>25</v>
      </c>
      <c r="Y369" s="672" t="str">
        <f t="shared" si="148"/>
        <v/>
      </c>
      <c r="Z369" s="672"/>
      <c r="AA369" s="672"/>
      <c r="AB369" s="673"/>
      <c r="AC369" s="442" t="s">
        <v>25</v>
      </c>
      <c r="AD369" s="672" t="str">
        <f t="shared" si="141"/>
        <v/>
      </c>
      <c r="AE369" s="672"/>
      <c r="AF369" s="672"/>
      <c r="AG369" s="673"/>
      <c r="AH369" s="443" t="str">
        <f t="shared" si="149"/>
        <v/>
      </c>
      <c r="AI369" s="443" t="str">
        <f t="shared" si="150"/>
        <v/>
      </c>
      <c r="AL369" s="449" t="str">
        <f t="shared" si="143"/>
        <v/>
      </c>
      <c r="AM369" s="449" t="str">
        <f t="shared" si="144"/>
        <v/>
      </c>
      <c r="AN369" s="450" t="str">
        <f t="shared" si="139"/>
        <v/>
      </c>
      <c r="AO369" s="451" t="str">
        <f t="shared" si="140"/>
        <v/>
      </c>
      <c r="AP369" s="447">
        <f t="shared" si="145"/>
        <v>0</v>
      </c>
      <c r="AT369" s="447">
        <v>4</v>
      </c>
      <c r="AU369" s="448" t="str">
        <f t="array" ref="AU369">IF($AT369&gt;$AR$365,"",INDEX(AL$366:AL$376,MATCH($AT369,$AP$366:$AP$376,0)))</f>
        <v/>
      </c>
      <c r="AV369" s="448" t="str">
        <f t="array" ref="AV369">IF($AT369&gt;$AR$365,"",INDEX(AM$366:AM$376,MATCH($AT369,$AP$366:$AP$376,0)))</f>
        <v/>
      </c>
      <c r="AW369" s="448" t="str">
        <f t="array" ref="AW369">IF($AT369&gt;$AR$365,"",INDEX(AN$366:AN$376,MATCH($AT369,$AP$366:$AP$376,0)))</f>
        <v/>
      </c>
      <c r="AX369" s="448" t="str">
        <f t="array" ref="AX369">IF($AT369&gt;$AR$365,"",INDEX(AO$366:AO$376,MATCH($AT369,$AP$366:$AP$376,0)))</f>
        <v/>
      </c>
      <c r="BI369"/>
      <c r="BJ369"/>
      <c r="BM369" s="80">
        <f t="shared" si="146"/>
        <v>4</v>
      </c>
      <c r="BN369" s="80" t="str">
        <f>IF(BF369=$AP$14,BI369,"xxxxx")</f>
        <v>xxxxx</v>
      </c>
      <c r="BO369" s="80" t="e">
        <f t="shared" si="147"/>
        <v>#N/A</v>
      </c>
      <c r="BP369" s="81" t="e">
        <f>IF(COUNT(SEARCH({"xx";"xxx";"xxxx";"xxxxx";"xxxxxx";"xxxxxxx"},#REF!)),"-",BO369)</f>
        <v>#N/A</v>
      </c>
    </row>
    <row r="370" spans="3:68" ht="37.5" hidden="1" customHeight="1" x14ac:dyDescent="0.25">
      <c r="C370" s="668"/>
      <c r="D370" s="27"/>
      <c r="E370" s="643"/>
      <c r="F370" s="643"/>
      <c r="G370" s="643"/>
      <c r="H370" s="643"/>
      <c r="I370" s="27" t="s">
        <v>25</v>
      </c>
      <c r="J370" s="284"/>
      <c r="K370" s="579"/>
      <c r="L370" s="584"/>
      <c r="M370" s="584"/>
      <c r="N370" s="584"/>
      <c r="O370" s="58"/>
      <c r="P370"/>
      <c r="Q370" s="138">
        <v>1</v>
      </c>
      <c r="S370" s="138">
        <v>1</v>
      </c>
      <c r="T370" s="138">
        <v>1</v>
      </c>
      <c r="W370" s="716"/>
      <c r="X370" s="442" t="s">
        <v>25</v>
      </c>
      <c r="Y370" s="672" t="str">
        <f t="shared" si="148"/>
        <v/>
      </c>
      <c r="Z370" s="672"/>
      <c r="AA370" s="672"/>
      <c r="AB370" s="673"/>
      <c r="AC370" s="442" t="s">
        <v>25</v>
      </c>
      <c r="AD370" s="672" t="str">
        <f t="shared" si="141"/>
        <v/>
      </c>
      <c r="AE370" s="672"/>
      <c r="AF370" s="672"/>
      <c r="AG370" s="673"/>
      <c r="AH370" s="443" t="str">
        <f t="shared" si="149"/>
        <v/>
      </c>
      <c r="AI370" s="443" t="str">
        <f t="shared" si="150"/>
        <v/>
      </c>
      <c r="AL370" s="449" t="str">
        <f t="shared" si="143"/>
        <v/>
      </c>
      <c r="AM370" s="449" t="str">
        <f t="shared" si="144"/>
        <v/>
      </c>
      <c r="AN370" s="450" t="str">
        <f t="shared" si="139"/>
        <v/>
      </c>
      <c r="AO370" s="451" t="str">
        <f t="shared" si="140"/>
        <v/>
      </c>
      <c r="AP370" s="447">
        <f t="shared" si="145"/>
        <v>0</v>
      </c>
      <c r="AT370" s="447">
        <v>5</v>
      </c>
      <c r="AU370" s="448" t="str">
        <f t="array" ref="AU370">IF($AT370&gt;$AR$365,"",INDEX(AL$366:AL$376,MATCH($AT370,$AP$366:$AP$376,0)))</f>
        <v/>
      </c>
      <c r="AV370" s="448" t="str">
        <f t="array" ref="AV370">IF($AT370&gt;$AR$365,"",INDEX(AM$366:AM$376,MATCH($AT370,$AP$366:$AP$376,0)))</f>
        <v/>
      </c>
      <c r="AW370" s="448" t="str">
        <f t="array" ref="AW370">IF($AT370&gt;$AR$365,"",INDEX(AN$366:AN$376,MATCH($AT370,$AP$366:$AP$376,0)))</f>
        <v/>
      </c>
      <c r="AX370" s="448" t="str">
        <f t="array" ref="AX370">IF($AT370&gt;$AR$365,"",INDEX(AO$366:AO$376,MATCH($AT370,$AP$366:$AP$376,0)))</f>
        <v/>
      </c>
      <c r="BI370"/>
      <c r="BJ370"/>
      <c r="BM370" s="80">
        <f t="shared" si="146"/>
        <v>5</v>
      </c>
      <c r="BN370" s="80" t="str">
        <f>IF(BF370=$AP$14,BI370,"xxxxxx")</f>
        <v>xxxxxx</v>
      </c>
      <c r="BO370" s="80" t="e">
        <f t="shared" si="147"/>
        <v>#N/A</v>
      </c>
      <c r="BP370" s="81" t="e">
        <f>IF(COUNT(SEARCH({"xx";"xxx";"xxxx";"xxxxx";"xxxxxx";"xxxxxxx"},#REF!)),"-",BO370)</f>
        <v>#N/A</v>
      </c>
    </row>
    <row r="371" spans="3:68" ht="37.5" hidden="1" customHeight="1" x14ac:dyDescent="0.25">
      <c r="C371" s="668"/>
      <c r="D371" s="27"/>
      <c r="E371" s="643"/>
      <c r="F371" s="643"/>
      <c r="G371" s="643"/>
      <c r="H371" s="643"/>
      <c r="I371" s="27" t="s">
        <v>25</v>
      </c>
      <c r="J371" s="284" t="s">
        <v>20</v>
      </c>
      <c r="K371" s="579"/>
      <c r="L371" s="584"/>
      <c r="M371" s="584"/>
      <c r="N371" s="584"/>
      <c r="O371" s="58"/>
      <c r="P371"/>
      <c r="Q371" s="138">
        <v>1</v>
      </c>
      <c r="S371" s="138">
        <v>1</v>
      </c>
      <c r="T371" s="138">
        <v>1</v>
      </c>
      <c r="W371" s="716"/>
      <c r="X371" s="452" t="s">
        <v>25</v>
      </c>
      <c r="Y371" s="672" t="str">
        <f t="shared" si="148"/>
        <v/>
      </c>
      <c r="Z371" s="672"/>
      <c r="AA371" s="672"/>
      <c r="AB371" s="673"/>
      <c r="AC371" s="452" t="s">
        <v>25</v>
      </c>
      <c r="AD371" s="696" t="str">
        <f t="shared" si="141"/>
        <v/>
      </c>
      <c r="AE371" s="696"/>
      <c r="AF371" s="696"/>
      <c r="AG371" s="697"/>
      <c r="AH371" s="443" t="str">
        <f t="shared" si="149"/>
        <v/>
      </c>
      <c r="AI371" s="443" t="str">
        <f t="shared" si="150"/>
        <v/>
      </c>
      <c r="AL371" s="449" t="str">
        <f t="shared" si="143"/>
        <v/>
      </c>
      <c r="AM371" s="449" t="str">
        <f t="shared" si="144"/>
        <v/>
      </c>
      <c r="AN371" s="450" t="str">
        <f t="shared" si="139"/>
        <v/>
      </c>
      <c r="AO371" s="451" t="str">
        <f t="shared" si="140"/>
        <v/>
      </c>
      <c r="AP371" s="447">
        <f t="shared" si="145"/>
        <v>0</v>
      </c>
      <c r="AT371" s="447">
        <v>6</v>
      </c>
      <c r="AU371" s="448" t="str">
        <f t="array" ref="AU371">IF($AT371&gt;$AR$365,"",INDEX(AL$366:AL$376,MATCH($AT371,$AP$366:$AP$376,0)))</f>
        <v/>
      </c>
      <c r="AV371" s="448" t="str">
        <f t="array" ref="AV371">IF($AT371&gt;$AR$365,"",INDEX(AM$366:AM$376,MATCH($AT371,$AP$366:$AP$376,0)))</f>
        <v/>
      </c>
      <c r="AW371" s="448" t="str">
        <f t="array" ref="AW371">IF($AT371&gt;$AR$365,"",INDEX(AN$366:AN$376,MATCH($AT371,$AP$366:$AP$376,0)))</f>
        <v/>
      </c>
      <c r="AX371" s="448" t="str">
        <f t="array" ref="AX371">IF($AT371&gt;$AR$365,"",INDEX(AO$366:AO$376,MATCH($AT371,$AP$366:$AP$376,0)))</f>
        <v/>
      </c>
      <c r="BI371"/>
      <c r="BJ371"/>
      <c r="BM371" s="80">
        <f t="shared" si="146"/>
        <v>6</v>
      </c>
      <c r="BN371" s="80" t="str">
        <f t="shared" ref="BN371:BN376" si="151">IF(BF371=$AP$14,BI371,"xxxxxxx")</f>
        <v>xxxxxxx</v>
      </c>
      <c r="BO371" s="80" t="e">
        <f t="shared" si="147"/>
        <v>#N/A</v>
      </c>
      <c r="BP371" s="81" t="b">
        <f>IF(COUNT(SEARCH({"XX";"XXX";"XXXX";"XXXXX";"XXXXXX";"XXXXXXX"},BO371)),BO371)</f>
        <v>0</v>
      </c>
    </row>
    <row r="372" spans="3:68" ht="37.5" hidden="1" customHeight="1" x14ac:dyDescent="0.25">
      <c r="C372" s="668"/>
      <c r="D372" s="27"/>
      <c r="E372" s="643"/>
      <c r="F372" s="643"/>
      <c r="G372" s="643"/>
      <c r="H372" s="643"/>
      <c r="I372" s="27" t="s">
        <v>25</v>
      </c>
      <c r="J372" s="284" t="s">
        <v>20</v>
      </c>
      <c r="K372" s="579"/>
      <c r="L372" s="584"/>
      <c r="M372" s="584"/>
      <c r="N372" s="584"/>
      <c r="O372" s="58"/>
      <c r="P372"/>
      <c r="Q372" s="138">
        <v>1</v>
      </c>
      <c r="S372" s="138">
        <v>1</v>
      </c>
      <c r="T372" s="138">
        <v>1</v>
      </c>
      <c r="W372" s="716"/>
      <c r="X372" s="452" t="s">
        <v>25</v>
      </c>
      <c r="Y372" s="672" t="str">
        <f t="shared" si="148"/>
        <v/>
      </c>
      <c r="Z372" s="672"/>
      <c r="AA372" s="672"/>
      <c r="AB372" s="673"/>
      <c r="AC372" s="452" t="s">
        <v>25</v>
      </c>
      <c r="AD372" s="696" t="str">
        <f t="shared" si="141"/>
        <v/>
      </c>
      <c r="AE372" s="696"/>
      <c r="AF372" s="696"/>
      <c r="AG372" s="697"/>
      <c r="AH372" s="443" t="str">
        <f t="shared" si="149"/>
        <v/>
      </c>
      <c r="AI372" s="443" t="str">
        <f t="shared" si="150"/>
        <v/>
      </c>
      <c r="AL372" s="449" t="str">
        <f>Y372</f>
        <v/>
      </c>
      <c r="AM372" s="449" t="str">
        <f>AD372</f>
        <v/>
      </c>
      <c r="AN372" s="450" t="str">
        <f t="shared" ref="AN372:AO375" si="152">AH372</f>
        <v/>
      </c>
      <c r="AO372" s="451" t="str">
        <f t="shared" si="152"/>
        <v/>
      </c>
      <c r="AP372" s="447">
        <f t="shared" si="145"/>
        <v>0</v>
      </c>
      <c r="AT372" s="447">
        <v>7</v>
      </c>
      <c r="AU372" s="448" t="str">
        <f t="array" ref="AU372">IF($AT372&gt;$AR$365,"",INDEX(AL$366:AL$376,MATCH($AT372,$AP$366:$AP$376,0)))</f>
        <v/>
      </c>
      <c r="AV372" s="448" t="str">
        <f t="array" ref="AV372">IF($AT372&gt;$AR$365,"",INDEX(AM$366:AM$376,MATCH($AT372,$AP$366:$AP$376,0)))</f>
        <v/>
      </c>
      <c r="AW372" s="448" t="str">
        <f t="array" ref="AW372">IF($AT372&gt;$AR$365,"",INDEX(AN$366:AN$376,MATCH($AT372,$AP$366:$AP$376,0)))</f>
        <v/>
      </c>
      <c r="AX372" s="448" t="str">
        <f t="array" ref="AX372">IF($AT372&gt;$AR$365,"",INDEX(AO$366:AO$376,MATCH($AT372,$AP$366:$AP$376,0)))</f>
        <v/>
      </c>
      <c r="BI372"/>
      <c r="BJ372"/>
      <c r="BM372" s="80">
        <f t="shared" si="146"/>
        <v>6</v>
      </c>
      <c r="BN372" s="80" t="str">
        <f t="shared" si="151"/>
        <v>xxxxxxx</v>
      </c>
      <c r="BO372" s="80" t="e">
        <f t="shared" si="147"/>
        <v>#N/A</v>
      </c>
      <c r="BP372" s="81" t="b">
        <f>IF(COUNT(SEARCH({"XX";"XXX";"XXXX";"XXXXX";"XXXXXX";"XXXXXXX"},BO372)),BO372)</f>
        <v>0</v>
      </c>
    </row>
    <row r="373" spans="3:68" ht="37.5" hidden="1" customHeight="1" x14ac:dyDescent="0.25">
      <c r="C373" s="668"/>
      <c r="D373" s="27"/>
      <c r="E373" s="643"/>
      <c r="F373" s="643"/>
      <c r="G373" s="643"/>
      <c r="H373" s="643"/>
      <c r="I373" s="27" t="s">
        <v>25</v>
      </c>
      <c r="J373" s="284"/>
      <c r="K373" s="579"/>
      <c r="L373" s="584"/>
      <c r="M373" s="584"/>
      <c r="N373" s="584"/>
      <c r="O373" s="58"/>
      <c r="P373"/>
      <c r="Q373" s="138">
        <v>1</v>
      </c>
      <c r="S373" s="138">
        <v>1</v>
      </c>
      <c r="T373" s="138">
        <v>1</v>
      </c>
      <c r="W373" s="716"/>
      <c r="X373" s="452" t="s">
        <v>25</v>
      </c>
      <c r="Y373" s="672" t="str">
        <f t="shared" si="148"/>
        <v/>
      </c>
      <c r="Z373" s="672"/>
      <c r="AA373" s="672"/>
      <c r="AB373" s="673"/>
      <c r="AC373" s="452" t="s">
        <v>25</v>
      </c>
      <c r="AD373" s="696" t="str">
        <f t="shared" si="141"/>
        <v/>
      </c>
      <c r="AE373" s="696"/>
      <c r="AF373" s="696"/>
      <c r="AG373" s="697"/>
      <c r="AH373" s="443" t="str">
        <f t="shared" si="149"/>
        <v/>
      </c>
      <c r="AI373" s="443" t="str">
        <f t="shared" si="150"/>
        <v/>
      </c>
      <c r="AL373" s="449" t="str">
        <f>Y373</f>
        <v/>
      </c>
      <c r="AM373" s="449" t="str">
        <f>AD373</f>
        <v/>
      </c>
      <c r="AN373" s="450" t="str">
        <f t="shared" si="152"/>
        <v/>
      </c>
      <c r="AO373" s="451" t="str">
        <f t="shared" si="152"/>
        <v/>
      </c>
      <c r="AP373" s="447">
        <f t="shared" si="145"/>
        <v>0</v>
      </c>
      <c r="AT373" s="447">
        <v>8</v>
      </c>
      <c r="AU373" s="448" t="str">
        <f t="array" ref="AU373">IF($AT373&gt;$AR$365,"",INDEX(AL$366:AL$376,MATCH($AT373,$AP$366:$AP$376,0)))</f>
        <v/>
      </c>
      <c r="AV373" s="448" t="str">
        <f t="array" ref="AV373">IF($AT373&gt;$AR$365,"",INDEX(AM$366:AM$376,MATCH($AT373,$AP$366:$AP$376,0)))</f>
        <v/>
      </c>
      <c r="AW373" s="448" t="str">
        <f t="array" ref="AW373">IF($AT373&gt;$AR$365,"",INDEX(AN$366:AN$376,MATCH($AT373,$AP$366:$AP$376,0)))</f>
        <v/>
      </c>
      <c r="AX373" s="448" t="str">
        <f t="array" ref="AX373">IF($AT373&gt;$AR$365,"",INDEX(AO$366:AO$376,MATCH($AT373,$AP$366:$AP$376,0)))</f>
        <v/>
      </c>
      <c r="BI373"/>
      <c r="BJ373"/>
      <c r="BM373" s="80">
        <f t="shared" si="146"/>
        <v>6</v>
      </c>
      <c r="BN373" s="80" t="str">
        <f t="shared" si="151"/>
        <v>xxxxxxx</v>
      </c>
      <c r="BO373" s="80" t="e">
        <f t="shared" si="147"/>
        <v>#N/A</v>
      </c>
      <c r="BP373" s="81" t="b">
        <f>IF(COUNT(SEARCH({"XX";"XXX";"XXXX";"XXXXX";"XXXXXX";"XXXXXXX"},BO373)),BO373)</f>
        <v>0</v>
      </c>
    </row>
    <row r="374" spans="3:68" ht="37.5" hidden="1" customHeight="1" x14ac:dyDescent="0.25">
      <c r="C374" s="668"/>
      <c r="D374" s="27"/>
      <c r="E374" s="643"/>
      <c r="F374" s="643"/>
      <c r="G374" s="643"/>
      <c r="H374" s="643"/>
      <c r="I374" s="27" t="s">
        <v>25</v>
      </c>
      <c r="J374" s="284"/>
      <c r="K374" s="579"/>
      <c r="L374" s="584"/>
      <c r="M374" s="584"/>
      <c r="N374" s="584"/>
      <c r="O374" s="58"/>
      <c r="P374"/>
      <c r="Q374" s="138">
        <v>1</v>
      </c>
      <c r="S374" s="138">
        <v>1</v>
      </c>
      <c r="T374" s="138">
        <v>1</v>
      </c>
      <c r="W374" s="716"/>
      <c r="X374" s="452" t="s">
        <v>25</v>
      </c>
      <c r="Y374" s="672" t="str">
        <f t="shared" si="148"/>
        <v/>
      </c>
      <c r="Z374" s="672"/>
      <c r="AA374" s="672"/>
      <c r="AB374" s="673"/>
      <c r="AC374" s="452" t="s">
        <v>25</v>
      </c>
      <c r="AD374" s="696" t="str">
        <f t="shared" si="141"/>
        <v/>
      </c>
      <c r="AE374" s="696"/>
      <c r="AF374" s="696"/>
      <c r="AG374" s="697"/>
      <c r="AH374" s="443" t="str">
        <f t="shared" si="149"/>
        <v/>
      </c>
      <c r="AI374" s="443" t="str">
        <f t="shared" si="150"/>
        <v/>
      </c>
      <c r="AL374" s="449" t="str">
        <f>Y374</f>
        <v/>
      </c>
      <c r="AM374" s="449" t="str">
        <f>AD374</f>
        <v/>
      </c>
      <c r="AN374" s="450" t="str">
        <f t="shared" si="152"/>
        <v/>
      </c>
      <c r="AO374" s="451" t="str">
        <f t="shared" si="152"/>
        <v/>
      </c>
      <c r="AP374" s="447">
        <f t="shared" si="145"/>
        <v>0</v>
      </c>
      <c r="AT374" s="447">
        <v>9</v>
      </c>
      <c r="AU374" s="448" t="str">
        <f t="array" ref="AU374">IF($AT374&gt;$AR$365,"",INDEX(AL$366:AL$376,MATCH($AT374,$AP$366:$AP$376,0)))</f>
        <v/>
      </c>
      <c r="AV374" s="448" t="str">
        <f t="array" ref="AV374">IF($AT374&gt;$AR$365,"",INDEX(AM$366:AM$376,MATCH($AT374,$AP$366:$AP$376,0)))</f>
        <v/>
      </c>
      <c r="AW374" s="448" t="str">
        <f t="array" ref="AW374">IF($AT374&gt;$AR$365,"",INDEX(AN$366:AN$376,MATCH($AT374,$AP$366:$AP$376,0)))</f>
        <v/>
      </c>
      <c r="AX374" s="448" t="str">
        <f t="array" ref="AX374">IF($AT374&gt;$AR$365,"",INDEX(AO$366:AO$376,MATCH($AT374,$AP$366:$AP$376,0)))</f>
        <v/>
      </c>
      <c r="BI374"/>
      <c r="BJ374"/>
      <c r="BM374" s="80">
        <f t="shared" si="146"/>
        <v>6</v>
      </c>
      <c r="BN374" s="80" t="str">
        <f t="shared" si="151"/>
        <v>xxxxxxx</v>
      </c>
      <c r="BO374" s="80" t="e">
        <f t="shared" si="147"/>
        <v>#N/A</v>
      </c>
      <c r="BP374" s="81" t="b">
        <f>IF(COUNT(SEARCH({"XX";"XXX";"XXXX";"XXXXX";"XXXXXX";"XXXXXXX"},BO374)),BO374)</f>
        <v>0</v>
      </c>
    </row>
    <row r="375" spans="3:68" ht="37.5" hidden="1" customHeight="1" x14ac:dyDescent="0.25">
      <c r="C375" s="668"/>
      <c r="D375" s="27"/>
      <c r="E375" s="643"/>
      <c r="F375" s="643"/>
      <c r="G375" s="643"/>
      <c r="H375" s="643"/>
      <c r="I375" s="27" t="s">
        <v>25</v>
      </c>
      <c r="J375" s="284"/>
      <c r="K375" s="579"/>
      <c r="L375" s="584"/>
      <c r="M375" s="584"/>
      <c r="N375" s="584"/>
      <c r="O375" s="58"/>
      <c r="P375"/>
      <c r="Q375" s="138">
        <v>1</v>
      </c>
      <c r="S375" s="138">
        <v>1</v>
      </c>
      <c r="T375" s="138">
        <v>1</v>
      </c>
      <c r="W375" s="716"/>
      <c r="X375" s="452" t="s">
        <v>25</v>
      </c>
      <c r="Y375" s="672" t="str">
        <f t="shared" si="148"/>
        <v/>
      </c>
      <c r="Z375" s="672"/>
      <c r="AA375" s="672"/>
      <c r="AB375" s="673"/>
      <c r="AC375" s="452" t="s">
        <v>25</v>
      </c>
      <c r="AD375" s="696" t="str">
        <f t="shared" si="141"/>
        <v/>
      </c>
      <c r="AE375" s="696"/>
      <c r="AF375" s="696"/>
      <c r="AG375" s="697"/>
      <c r="AH375" s="443" t="str">
        <f t="shared" si="149"/>
        <v/>
      </c>
      <c r="AI375" s="443" t="str">
        <f t="shared" si="150"/>
        <v/>
      </c>
      <c r="AL375" s="449" t="str">
        <f>Y375</f>
        <v/>
      </c>
      <c r="AM375" s="449" t="str">
        <f>AD375</f>
        <v/>
      </c>
      <c r="AN375" s="450" t="str">
        <f t="shared" si="152"/>
        <v/>
      </c>
      <c r="AO375" s="451" t="str">
        <f t="shared" si="152"/>
        <v/>
      </c>
      <c r="AP375" s="447">
        <f t="shared" si="145"/>
        <v>0</v>
      </c>
      <c r="AT375" s="447">
        <v>10</v>
      </c>
      <c r="AU375" s="448" t="str">
        <f t="array" ref="AU375">IF($AT375&gt;$AR$365,"",INDEX(AL$366:AL$376,MATCH($AT375,$AP$366:$AP$376,0)))</f>
        <v/>
      </c>
      <c r="AV375" s="448" t="str">
        <f t="array" ref="AV375">IF($AT375&gt;$AR$365,"",INDEX(AM$366:AM$376,MATCH($AT375,$AP$366:$AP$376,0)))</f>
        <v/>
      </c>
      <c r="AW375" s="448" t="str">
        <f t="array" ref="AW375">IF($AT375&gt;$AR$365,"",INDEX(AN$366:AN$376,MATCH($AT375,$AP$366:$AP$376,0)))</f>
        <v/>
      </c>
      <c r="AX375" s="448" t="str">
        <f t="array" ref="AX375">IF($AT375&gt;$AR$365,"",INDEX(AO$366:AO$376,MATCH($AT375,$AP$366:$AP$376,0)))</f>
        <v/>
      </c>
      <c r="BI375"/>
      <c r="BJ375"/>
      <c r="BM375" s="80">
        <f t="shared" si="146"/>
        <v>6</v>
      </c>
      <c r="BN375" s="80" t="str">
        <f t="shared" si="151"/>
        <v>xxxxxxx</v>
      </c>
      <c r="BO375" s="80" t="e">
        <f t="shared" si="147"/>
        <v>#N/A</v>
      </c>
      <c r="BP375" s="81" t="b">
        <f>IF(COUNT(SEARCH({"XX";"XXX";"XXXX";"XXXXX";"XXXXXX";"XXXXXXX"},BO375)),BO375)</f>
        <v>0</v>
      </c>
    </row>
    <row r="376" spans="3:68" ht="37.5" hidden="1" customHeight="1" x14ac:dyDescent="0.25">
      <c r="C376" s="669"/>
      <c r="D376" s="27"/>
      <c r="E376" s="643"/>
      <c r="F376" s="643"/>
      <c r="G376" s="643"/>
      <c r="H376" s="643"/>
      <c r="I376" s="27" t="s">
        <v>25</v>
      </c>
      <c r="J376" s="284"/>
      <c r="K376" s="579"/>
      <c r="L376" s="584"/>
      <c r="M376" s="584"/>
      <c r="N376" s="584"/>
      <c r="O376" s="58"/>
      <c r="P376"/>
      <c r="Q376" s="138">
        <v>1</v>
      </c>
      <c r="S376" s="138">
        <v>1</v>
      </c>
      <c r="T376" s="138">
        <v>1</v>
      </c>
      <c r="W376" s="717"/>
      <c r="X376" s="452" t="s">
        <v>25</v>
      </c>
      <c r="Y376" s="672" t="str">
        <f t="shared" si="148"/>
        <v/>
      </c>
      <c r="Z376" s="672"/>
      <c r="AA376" s="672"/>
      <c r="AB376" s="673"/>
      <c r="AC376" s="452" t="s">
        <v>25</v>
      </c>
      <c r="AD376" s="696" t="str">
        <f t="shared" si="141"/>
        <v/>
      </c>
      <c r="AE376" s="696"/>
      <c r="AF376" s="696"/>
      <c r="AG376" s="697"/>
      <c r="AH376" s="443" t="str">
        <f t="shared" si="149"/>
        <v/>
      </c>
      <c r="AI376" s="443" t="str">
        <f t="shared" si="150"/>
        <v/>
      </c>
      <c r="AL376" s="449" t="str">
        <f>Y376</f>
        <v/>
      </c>
      <c r="AM376" s="449" t="str">
        <f>AD376</f>
        <v/>
      </c>
      <c r="AN376" s="450" t="str">
        <f>AH376</f>
        <v/>
      </c>
      <c r="AO376" s="451" t="str">
        <f>AI376</f>
        <v/>
      </c>
      <c r="AP376" s="447">
        <f t="shared" si="145"/>
        <v>0</v>
      </c>
      <c r="AT376" s="447">
        <v>11</v>
      </c>
      <c r="AU376" s="448" t="str">
        <f t="array" ref="AU376">IF($AT376&gt;$AR$365,"",INDEX(AL$366:AL$376,MATCH($AT376,$AP$366:$AP$376,0)))</f>
        <v/>
      </c>
      <c r="AV376" s="448" t="str">
        <f t="array" ref="AV376">IF($AT376&gt;$AR$365,"",INDEX(AM$366:AM$376,MATCH($AT376,$AP$366:$AP$376,0)))</f>
        <v/>
      </c>
      <c r="AW376" s="448" t="str">
        <f t="array" ref="AW376">IF($AT376&gt;$AR$365,"",INDEX(AN$366:AN$376,MATCH($AT376,$AP$366:$AP$376,0)))</f>
        <v/>
      </c>
      <c r="AX376" s="448" t="str">
        <f t="array" ref="AX376">IF($AT376&gt;$AR$365,"",INDEX(AO$366:AO$376,MATCH($AT376,$AP$366:$AP$376,0)))</f>
        <v/>
      </c>
      <c r="BI376"/>
      <c r="BJ376"/>
      <c r="BM376" s="80">
        <f t="shared" si="146"/>
        <v>6</v>
      </c>
      <c r="BN376" s="80" t="str">
        <f t="shared" si="151"/>
        <v>xxxxxxx</v>
      </c>
      <c r="BO376" s="80" t="e">
        <f t="shared" si="147"/>
        <v>#N/A</v>
      </c>
      <c r="BP376" s="81" t="b">
        <f>IF(COUNT(SEARCH({"XX";"XXX";"XXXX";"XXXXX";"XXXXXX";"XXXXXXX"},BO376)),BO376)</f>
        <v>0</v>
      </c>
    </row>
    <row r="377" spans="3:68" ht="39.950000000000003" hidden="1" customHeight="1" x14ac:dyDescent="0.25">
      <c r="C377" s="708" t="str">
        <f>W377</f>
        <v>Riesgos relevantes para la salvaguarda</v>
      </c>
      <c r="D377" s="659" t="str">
        <f>X377</f>
        <v>Acciones REDD+ del Módulo 1 (puede que no todas las acciones tengan riesgos para esta salvaguarda)</v>
      </c>
      <c r="E377" s="660"/>
      <c r="F377" s="660"/>
      <c r="G377" s="660"/>
      <c r="H377" s="661"/>
      <c r="I377" s="288"/>
      <c r="J377" s="281" t="str">
        <f>AC377</f>
        <v>Riesgos</v>
      </c>
      <c r="K377" s="659" t="str">
        <f>AH377</f>
        <v>Clasificación de riesgos</v>
      </c>
      <c r="L377" s="660"/>
      <c r="M377" s="660"/>
      <c r="N377" s="661"/>
      <c r="O377" s="72"/>
      <c r="P377"/>
      <c r="Q377" s="137" t="s">
        <v>78</v>
      </c>
      <c r="S377" s="137" t="s">
        <v>78</v>
      </c>
      <c r="W377" s="715" t="str">
        <f>$W$95</f>
        <v>Riesgos relevantes para la salvaguarda</v>
      </c>
      <c r="X377" s="692" t="str">
        <f>$X$95</f>
        <v>Acciones REDD+ del Módulo 1 (puede que no todas las acciones tengan riesgos para esta salvaguarda)</v>
      </c>
      <c r="Y377" s="694"/>
      <c r="Z377" s="694"/>
      <c r="AA377" s="694"/>
      <c r="AB377" s="693"/>
      <c r="AC377" s="692" t="str">
        <f>$AC$95</f>
        <v>Riesgos</v>
      </c>
      <c r="AD377" s="694"/>
      <c r="AE377" s="694"/>
      <c r="AF377" s="694"/>
      <c r="AG377" s="693"/>
      <c r="AH377" s="692" t="str">
        <f>$AH$95</f>
        <v>Clasificación de riesgos</v>
      </c>
      <c r="AI377" s="693"/>
      <c r="AL377" s="137" t="s">
        <v>82</v>
      </c>
      <c r="AR377" s="137" t="s">
        <v>80</v>
      </c>
      <c r="AU377" s="137" t="s">
        <v>76</v>
      </c>
      <c r="BI377"/>
      <c r="BJ377"/>
      <c r="BM377" s="80"/>
      <c r="BN377" s="79"/>
      <c r="BO377" s="79"/>
      <c r="BP377" s="79"/>
    </row>
    <row r="378" spans="3:68" ht="54.95" hidden="1" customHeight="1" x14ac:dyDescent="0.25">
      <c r="C378" s="709"/>
      <c r="D378" s="648" t="str">
        <f>LOOKUP($Q$378,$AE$397:$AF$399)</f>
        <v>PULSAR PARA VER UN EJEMPLO:</v>
      </c>
      <c r="E378" s="649"/>
      <c r="F378" s="649"/>
      <c r="G378" s="649"/>
      <c r="H378" s="650"/>
      <c r="I378" s="285"/>
      <c r="J378" s="323" t="str">
        <f>LOOKUP(Q378,AE397:AE400,AG397:AG400)</f>
        <v>(Para ver un ejemplo de riesgo, seleccionar una acción REDD+ de la lista desplegable a la izquierda.)</v>
      </c>
      <c r="K378" s="665" t="str">
        <f>AH378</f>
        <v>Probabilidad</v>
      </c>
      <c r="L378" s="666"/>
      <c r="M378" s="665" t="str">
        <f>AI378</f>
        <v>Impacto</v>
      </c>
      <c r="N378" s="666"/>
      <c r="O378" s="58"/>
      <c r="P378"/>
      <c r="Q378" s="435">
        <v>1</v>
      </c>
      <c r="R378" s="436" t="s">
        <v>58</v>
      </c>
      <c r="S378" s="437" t="str">
        <f>S365</f>
        <v>Probability</v>
      </c>
      <c r="T378" s="437" t="str">
        <f>T365</f>
        <v>Impact</v>
      </c>
      <c r="W378" s="716"/>
      <c r="X378" s="438"/>
      <c r="Y378" s="722"/>
      <c r="Z378" s="722"/>
      <c r="AA378" s="722"/>
      <c r="AB378" s="723"/>
      <c r="AC378" s="438"/>
      <c r="AD378" s="724"/>
      <c r="AE378" s="724"/>
      <c r="AF378" s="724"/>
      <c r="AG378" s="725"/>
      <c r="AH378" s="493" t="str">
        <f>$AH$96</f>
        <v>Probabilidad</v>
      </c>
      <c r="AI378" s="493" t="str">
        <f>$AI$96</f>
        <v>Impacto</v>
      </c>
      <c r="AL378" s="437" t="str">
        <f>$X$95</f>
        <v>Acciones REDD+ del Módulo 1 (puede que no todas las acciones tengan riesgos para esta salvaguarda)</v>
      </c>
      <c r="AM378" s="437" t="str">
        <f>$AC$95</f>
        <v>Riesgos</v>
      </c>
      <c r="AN378" s="437" t="str">
        <f>$AH$96</f>
        <v>Probabilidad</v>
      </c>
      <c r="AO378" s="437" t="str">
        <f>$AI$96</f>
        <v>Impacto</v>
      </c>
      <c r="AP378" s="441" t="s">
        <v>79</v>
      </c>
      <c r="AR378" s="138">
        <f>MAX(AP379:AP391)</f>
        <v>0</v>
      </c>
      <c r="AT378" s="441" t="s">
        <v>81</v>
      </c>
      <c r="AU378" s="437" t="str">
        <f>$X$95</f>
        <v>Acciones REDD+ del Módulo 1 (puede que no todas las acciones tengan riesgos para esta salvaguarda)</v>
      </c>
      <c r="AV378" s="437" t="str">
        <f>$AC$95</f>
        <v>Riesgos</v>
      </c>
      <c r="AW378" s="437" t="str">
        <f>$AH$96</f>
        <v>Probabilidad</v>
      </c>
      <c r="AX378" s="437" t="str">
        <f>$AI$96</f>
        <v>Impacto</v>
      </c>
      <c r="BI378"/>
      <c r="BJ378"/>
      <c r="BM378" s="78" t="s">
        <v>28</v>
      </c>
      <c r="BN378" s="78" t="s">
        <v>37</v>
      </c>
      <c r="BO378" s="78" t="s">
        <v>35</v>
      </c>
      <c r="BP378" s="79"/>
    </row>
    <row r="379" spans="3:68" ht="37.5" hidden="1" customHeight="1" x14ac:dyDescent="0.25">
      <c r="C379" s="709"/>
      <c r="D379" s="126"/>
      <c r="E379" s="631"/>
      <c r="F379" s="631"/>
      <c r="G379" s="631"/>
      <c r="H379" s="631"/>
      <c r="I379" s="306" t="s">
        <v>25</v>
      </c>
      <c r="J379" s="284"/>
      <c r="K379" s="579"/>
      <c r="L379" s="584"/>
      <c r="M379" s="584"/>
      <c r="N379" s="584"/>
      <c r="O379" s="58"/>
      <c r="P379"/>
      <c r="Q379" s="138">
        <v>1</v>
      </c>
      <c r="S379" s="139">
        <v>1</v>
      </c>
      <c r="T379" s="453">
        <v>1</v>
      </c>
      <c r="W379" s="716"/>
      <c r="X379" s="442" t="s">
        <v>25</v>
      </c>
      <c r="Y379" s="696" t="str">
        <f>LOOKUP(Q379,$AG$13:$AG$29,$AH$13:$AH$29)</f>
        <v/>
      </c>
      <c r="Z379" s="696"/>
      <c r="AA379" s="696"/>
      <c r="AB379" s="697"/>
      <c r="AC379" s="442" t="s">
        <v>25</v>
      </c>
      <c r="AD379" s="672" t="str">
        <f t="shared" ref="AD379:AD391" si="153">IF(J379=0,"",J379)</f>
        <v/>
      </c>
      <c r="AE379" s="672"/>
      <c r="AF379" s="672"/>
      <c r="AG379" s="673"/>
      <c r="AH379" s="454" t="str">
        <f>LOOKUP(S379,$AL$13:$AL$16,$AM$13:$AM$16)</f>
        <v/>
      </c>
      <c r="AI379" s="454" t="str">
        <f>LOOKUP(T379,$AL$13:$AL$16,$AN$13:$AN$16)</f>
        <v/>
      </c>
      <c r="AL379" s="444" t="str">
        <f t="shared" ref="AL379:AL384" si="154">Y379</f>
        <v/>
      </c>
      <c r="AM379" s="444" t="str">
        <f t="shared" ref="AM379:AM384" si="155">AD379</f>
        <v/>
      </c>
      <c r="AN379" s="446" t="str">
        <f t="shared" ref="AN379:AN384" si="156">AH379</f>
        <v/>
      </c>
      <c r="AO379" s="446" t="str">
        <f t="shared" ref="AO379:AO384" si="157">AI379</f>
        <v/>
      </c>
      <c r="AP379" s="447">
        <f t="shared" ref="AP379:AP389" si="158">SUM(AND(AN379=$AO$34, AO379=$AP$34),AP378)</f>
        <v>0</v>
      </c>
      <c r="AT379" s="447">
        <v>1</v>
      </c>
      <c r="AU379" s="448" t="str">
        <f t="array" ref="AU379">IF($AT379&gt;$AR$378,"",INDEX(AL$379:AL$391,MATCH($AT379,$AP$379:$AP$391,0)))</f>
        <v/>
      </c>
      <c r="AV379" s="448" t="str">
        <f t="array" ref="AV379">IF($AT379&gt;$AR$378,"",INDEX(AM$379:AM$391,MATCH($AT379,$AP$379:$AP$391,0)))</f>
        <v/>
      </c>
      <c r="AW379" s="448" t="str">
        <f t="array" ref="AW379">IF($AT379&gt;$AR$378,"",INDEX(AN$379:AN$391,MATCH($AT379,$AP$379:$AP$391,0)))</f>
        <v/>
      </c>
      <c r="AX379" s="448" t="str">
        <f t="array" ref="AX379">IF($AT379&gt;$AR$378,"",INDEX(AO$379:AO$391,MATCH($AT379,$AP$379:$AP$391,0)))</f>
        <v/>
      </c>
      <c r="BI379"/>
      <c r="BJ379"/>
      <c r="BM379" s="80">
        <f t="shared" ref="BM379:BM391" si="159">COUNTIF($BN$97:$BN$102,"&lt;="&amp;BN379)</f>
        <v>1</v>
      </c>
      <c r="BN379" s="80" t="str">
        <f>IF(BF379=$AP$14,BI379,"xx")</f>
        <v>xx</v>
      </c>
      <c r="BO379" s="80" t="e">
        <f t="shared" ref="BO379:BO391" si="160">VLOOKUP(ROW()-ROW($BO$96),$BM$97:$BN$102,2,FALSE)</f>
        <v>#N/A</v>
      </c>
      <c r="BP379" s="79"/>
    </row>
    <row r="380" spans="3:68" ht="38.25" hidden="1" customHeight="1" x14ac:dyDescent="0.25">
      <c r="C380" s="709"/>
      <c r="D380" s="27"/>
      <c r="E380" s="643"/>
      <c r="F380" s="643"/>
      <c r="G380" s="643"/>
      <c r="H380" s="643"/>
      <c r="I380" s="27" t="s">
        <v>25</v>
      </c>
      <c r="J380" s="284"/>
      <c r="K380" s="579"/>
      <c r="L380" s="584"/>
      <c r="M380" s="584"/>
      <c r="N380" s="584"/>
      <c r="O380" s="58"/>
      <c r="P380"/>
      <c r="Q380" s="138">
        <v>1</v>
      </c>
      <c r="S380" s="139">
        <v>1</v>
      </c>
      <c r="T380" s="453">
        <v>1</v>
      </c>
      <c r="W380" s="716"/>
      <c r="X380" s="442" t="s">
        <v>25</v>
      </c>
      <c r="Y380" s="696" t="str">
        <f t="shared" ref="Y380:Y391" si="161">LOOKUP(Q380,$AG$13:$AG$29,$AH$13:$AH$29)</f>
        <v/>
      </c>
      <c r="Z380" s="696"/>
      <c r="AA380" s="696"/>
      <c r="AB380" s="697"/>
      <c r="AC380" s="442" t="s">
        <v>25</v>
      </c>
      <c r="AD380" s="672" t="str">
        <f t="shared" si="153"/>
        <v/>
      </c>
      <c r="AE380" s="672"/>
      <c r="AF380" s="672"/>
      <c r="AG380" s="673"/>
      <c r="AH380" s="454" t="str">
        <f t="shared" ref="AH380:AH391" si="162">LOOKUP(S380,$AL$13:$AL$16,$AM$13:$AM$16)</f>
        <v/>
      </c>
      <c r="AI380" s="454" t="str">
        <f t="shared" ref="AI380:AI391" si="163">LOOKUP(T380,$AL$13:$AL$16,$AN$13:$AN$16)</f>
        <v/>
      </c>
      <c r="AL380" s="449" t="str">
        <f t="shared" si="154"/>
        <v/>
      </c>
      <c r="AM380" s="449" t="str">
        <f t="shared" si="155"/>
        <v/>
      </c>
      <c r="AN380" s="451" t="str">
        <f t="shared" si="156"/>
        <v/>
      </c>
      <c r="AO380" s="451" t="str">
        <f t="shared" si="157"/>
        <v/>
      </c>
      <c r="AP380" s="447">
        <f t="shared" si="158"/>
        <v>0</v>
      </c>
      <c r="AT380" s="447">
        <v>2</v>
      </c>
      <c r="AU380" s="448" t="str">
        <f t="array" ref="AU380">IF($AT380&gt;$AR$378,"",INDEX(AL$379:AL$391,MATCH($AT380,$AP$379:$AP$391,0)))</f>
        <v/>
      </c>
      <c r="AV380" s="448" t="str">
        <f t="array" ref="AV380">IF($AT380&gt;$AR$378,"",INDEX(AM$379:AM$391,MATCH($AT380,$AP$379:$AP$391,0)))</f>
        <v/>
      </c>
      <c r="AW380" s="448" t="str">
        <f t="array" ref="AW380">IF($AT380&gt;$AR$378,"",INDEX(AN$379:AN$391,MATCH($AT380,$AP$379:$AP$391,0)))</f>
        <v/>
      </c>
      <c r="AX380" s="448" t="str">
        <f t="array" ref="AX380">IF($AT380&gt;$AR$378,"",INDEX(AO$379:AO$391,MATCH($AT380,$AP$379:$AP$391,0)))</f>
        <v/>
      </c>
      <c r="BI380"/>
      <c r="BJ380"/>
      <c r="BM380" s="80">
        <f t="shared" si="159"/>
        <v>2</v>
      </c>
      <c r="BN380" s="80" t="str">
        <f>IF(BF380=$AP$14,BI380,"xxx")</f>
        <v>xxx</v>
      </c>
      <c r="BO380" s="80" t="e">
        <f t="shared" si="160"/>
        <v>#N/A</v>
      </c>
      <c r="BP380" s="79"/>
    </row>
    <row r="381" spans="3:68" ht="37.5" hidden="1" customHeight="1" x14ac:dyDescent="0.25">
      <c r="C381" s="709"/>
      <c r="D381" s="27"/>
      <c r="E381" s="643"/>
      <c r="F381" s="643"/>
      <c r="G381" s="643"/>
      <c r="H381" s="643"/>
      <c r="I381" s="27" t="s">
        <v>25</v>
      </c>
      <c r="J381" s="284" t="s">
        <v>20</v>
      </c>
      <c r="K381" s="579"/>
      <c r="L381" s="584"/>
      <c r="M381" s="584"/>
      <c r="N381" s="584"/>
      <c r="O381" s="58"/>
      <c r="P381"/>
      <c r="Q381" s="138">
        <v>1</v>
      </c>
      <c r="S381" s="139">
        <v>1</v>
      </c>
      <c r="T381" s="453">
        <v>1</v>
      </c>
      <c r="W381" s="716"/>
      <c r="X381" s="442" t="s">
        <v>25</v>
      </c>
      <c r="Y381" s="696" t="str">
        <f t="shared" si="161"/>
        <v/>
      </c>
      <c r="Z381" s="696"/>
      <c r="AA381" s="696"/>
      <c r="AB381" s="697"/>
      <c r="AC381" s="442" t="s">
        <v>25</v>
      </c>
      <c r="AD381" s="672" t="str">
        <f t="shared" si="153"/>
        <v/>
      </c>
      <c r="AE381" s="672"/>
      <c r="AF381" s="672"/>
      <c r="AG381" s="673"/>
      <c r="AH381" s="454" t="str">
        <f t="shared" si="162"/>
        <v/>
      </c>
      <c r="AI381" s="454" t="str">
        <f t="shared" si="163"/>
        <v/>
      </c>
      <c r="AL381" s="449" t="str">
        <f t="shared" si="154"/>
        <v/>
      </c>
      <c r="AM381" s="449" t="str">
        <f t="shared" si="155"/>
        <v/>
      </c>
      <c r="AN381" s="451" t="str">
        <f t="shared" si="156"/>
        <v/>
      </c>
      <c r="AO381" s="451" t="str">
        <f t="shared" si="157"/>
        <v/>
      </c>
      <c r="AP381" s="447">
        <f t="shared" si="158"/>
        <v>0</v>
      </c>
      <c r="AT381" s="447">
        <v>3</v>
      </c>
      <c r="AU381" s="448" t="str">
        <f t="array" ref="AU381">IF($AT381&gt;$AR$378,"",INDEX(AL$379:AL$391,MATCH($AT381,$AP$379:$AP$391,0)))</f>
        <v/>
      </c>
      <c r="AV381" s="448" t="str">
        <f t="array" ref="AV381">IF($AT381&gt;$AR$378,"",INDEX(AM$379:AM$391,MATCH($AT381,$AP$379:$AP$391,0)))</f>
        <v/>
      </c>
      <c r="AW381" s="448" t="str">
        <f t="array" ref="AW381">IF($AT381&gt;$AR$378,"",INDEX(AN$379:AN$391,MATCH($AT381,$AP$379:$AP$391,0)))</f>
        <v/>
      </c>
      <c r="AX381" s="448" t="str">
        <f t="array" ref="AX381">IF($AT381&gt;$AR$378,"",INDEX(AO$379:AO$391,MATCH($AT381,$AP$379:$AP$391,0)))</f>
        <v/>
      </c>
      <c r="BI381"/>
      <c r="BJ381"/>
      <c r="BM381" s="80">
        <f t="shared" si="159"/>
        <v>3</v>
      </c>
      <c r="BN381" s="80" t="str">
        <f>IF(BF381=$AP$14,BI381,"xxxx")</f>
        <v>xxxx</v>
      </c>
      <c r="BO381" s="80" t="e">
        <f t="shared" si="160"/>
        <v>#N/A</v>
      </c>
      <c r="BP381" s="79"/>
    </row>
    <row r="382" spans="3:68" ht="37.5" hidden="1" customHeight="1" x14ac:dyDescent="0.25">
      <c r="C382" s="709"/>
      <c r="D382" s="27"/>
      <c r="E382" s="643"/>
      <c r="F382" s="643"/>
      <c r="G382" s="643"/>
      <c r="H382" s="643"/>
      <c r="I382" s="27" t="s">
        <v>25</v>
      </c>
      <c r="J382" s="284" t="s">
        <v>20</v>
      </c>
      <c r="K382" s="579"/>
      <c r="L382" s="584"/>
      <c r="M382" s="584"/>
      <c r="N382" s="584"/>
      <c r="O382" s="58"/>
      <c r="P382"/>
      <c r="Q382" s="138">
        <v>1</v>
      </c>
      <c r="S382" s="139">
        <v>1</v>
      </c>
      <c r="T382" s="453">
        <v>1</v>
      </c>
      <c r="W382" s="716"/>
      <c r="X382" s="442" t="s">
        <v>25</v>
      </c>
      <c r="Y382" s="696" t="str">
        <f t="shared" si="161"/>
        <v/>
      </c>
      <c r="Z382" s="696"/>
      <c r="AA382" s="696"/>
      <c r="AB382" s="697"/>
      <c r="AC382" s="442" t="s">
        <v>25</v>
      </c>
      <c r="AD382" s="672" t="str">
        <f t="shared" si="153"/>
        <v/>
      </c>
      <c r="AE382" s="672"/>
      <c r="AF382" s="672"/>
      <c r="AG382" s="673"/>
      <c r="AH382" s="454" t="str">
        <f t="shared" si="162"/>
        <v/>
      </c>
      <c r="AI382" s="454" t="str">
        <f t="shared" si="163"/>
        <v/>
      </c>
      <c r="AL382" s="449" t="str">
        <f t="shared" si="154"/>
        <v/>
      </c>
      <c r="AM382" s="449" t="str">
        <f t="shared" si="155"/>
        <v/>
      </c>
      <c r="AN382" s="451" t="str">
        <f t="shared" si="156"/>
        <v/>
      </c>
      <c r="AO382" s="451" t="str">
        <f t="shared" si="157"/>
        <v/>
      </c>
      <c r="AP382" s="447">
        <f t="shared" si="158"/>
        <v>0</v>
      </c>
      <c r="AT382" s="447">
        <v>4</v>
      </c>
      <c r="AU382" s="448" t="str">
        <f t="array" ref="AU382">IF($AT382&gt;$AR$378,"",INDEX(AL$379:AL$391,MATCH($AT382,$AP$379:$AP$391,0)))</f>
        <v/>
      </c>
      <c r="AV382" s="448" t="str">
        <f t="array" ref="AV382">IF($AT382&gt;$AR$378,"",INDEX(AM$379:AM$391,MATCH($AT382,$AP$379:$AP$391,0)))</f>
        <v/>
      </c>
      <c r="AW382" s="448" t="str">
        <f t="array" ref="AW382">IF($AT382&gt;$AR$378,"",INDEX(AN$379:AN$391,MATCH($AT382,$AP$379:$AP$391,0)))</f>
        <v/>
      </c>
      <c r="AX382" s="448" t="str">
        <f t="array" ref="AX382">IF($AT382&gt;$AR$378,"",INDEX(AO$379:AO$391,MATCH($AT382,$AP$379:$AP$391,0)))</f>
        <v/>
      </c>
      <c r="BI382"/>
      <c r="BJ382"/>
      <c r="BM382" s="80">
        <f t="shared" si="159"/>
        <v>4</v>
      </c>
      <c r="BN382" s="80" t="str">
        <f>IF(BF382=$AP$14,BI382,"xxxxx")</f>
        <v>xxxxx</v>
      </c>
      <c r="BO382" s="80" t="e">
        <f t="shared" si="160"/>
        <v>#N/A</v>
      </c>
      <c r="BP382" s="79"/>
    </row>
    <row r="383" spans="3:68" ht="37.5" hidden="1" customHeight="1" x14ac:dyDescent="0.25">
      <c r="C383" s="709"/>
      <c r="D383" s="27"/>
      <c r="E383" s="643"/>
      <c r="F383" s="643"/>
      <c r="G383" s="643"/>
      <c r="H383" s="643"/>
      <c r="I383" s="27" t="s">
        <v>25</v>
      </c>
      <c r="J383" s="284" t="s">
        <v>20</v>
      </c>
      <c r="K383" s="579"/>
      <c r="L383" s="584"/>
      <c r="M383" s="584"/>
      <c r="N383" s="584"/>
      <c r="O383" s="58"/>
      <c r="P383"/>
      <c r="Q383" s="138">
        <v>1</v>
      </c>
      <c r="S383" s="139">
        <v>1</v>
      </c>
      <c r="T383" s="453">
        <v>1</v>
      </c>
      <c r="W383" s="716"/>
      <c r="X383" s="442" t="s">
        <v>25</v>
      </c>
      <c r="Y383" s="696" t="str">
        <f t="shared" si="161"/>
        <v/>
      </c>
      <c r="Z383" s="696"/>
      <c r="AA383" s="696"/>
      <c r="AB383" s="697"/>
      <c r="AC383" s="442" t="s">
        <v>25</v>
      </c>
      <c r="AD383" s="672" t="str">
        <f t="shared" si="153"/>
        <v/>
      </c>
      <c r="AE383" s="672"/>
      <c r="AF383" s="672"/>
      <c r="AG383" s="673"/>
      <c r="AH383" s="454" t="str">
        <f t="shared" si="162"/>
        <v/>
      </c>
      <c r="AI383" s="454" t="str">
        <f t="shared" si="163"/>
        <v/>
      </c>
      <c r="AL383" s="449" t="str">
        <f t="shared" si="154"/>
        <v/>
      </c>
      <c r="AM383" s="449" t="str">
        <f t="shared" si="155"/>
        <v/>
      </c>
      <c r="AN383" s="451" t="str">
        <f t="shared" si="156"/>
        <v/>
      </c>
      <c r="AO383" s="451" t="str">
        <f t="shared" si="157"/>
        <v/>
      </c>
      <c r="AP383" s="447">
        <f t="shared" si="158"/>
        <v>0</v>
      </c>
      <c r="AT383" s="447">
        <v>5</v>
      </c>
      <c r="AU383" s="448" t="str">
        <f t="array" ref="AU383">IF($AT383&gt;$AR$378,"",INDEX(AL$379:AL$391,MATCH($AT383,$AP$379:$AP$391,0)))</f>
        <v/>
      </c>
      <c r="AV383" s="448" t="str">
        <f t="array" ref="AV383">IF($AT383&gt;$AR$378,"",INDEX(AM$379:AM$391,MATCH($AT383,$AP$379:$AP$391,0)))</f>
        <v/>
      </c>
      <c r="AW383" s="448" t="str">
        <f t="array" ref="AW383">IF($AT383&gt;$AR$378,"",INDEX(AN$379:AN$391,MATCH($AT383,$AP$379:$AP$391,0)))</f>
        <v/>
      </c>
      <c r="AX383" s="448" t="str">
        <f t="array" ref="AX383">IF($AT383&gt;$AR$378,"",INDEX(AO$379:AO$391,MATCH($AT383,$AP$379:$AP$391,0)))</f>
        <v/>
      </c>
      <c r="BI383"/>
      <c r="BJ383"/>
      <c r="BM383" s="80">
        <f t="shared" si="159"/>
        <v>5</v>
      </c>
      <c r="BN383" s="80" t="str">
        <f>IF(BF383=$AP$14,BI383,"xxxxxx")</f>
        <v>xxxxxx</v>
      </c>
      <c r="BO383" s="80" t="e">
        <f t="shared" si="160"/>
        <v>#N/A</v>
      </c>
      <c r="BP383" s="79"/>
    </row>
    <row r="384" spans="3:68" ht="37.5" hidden="1" customHeight="1" x14ac:dyDescent="0.25">
      <c r="C384" s="709"/>
      <c r="D384" s="27"/>
      <c r="E384" s="643"/>
      <c r="F384" s="643"/>
      <c r="G384" s="643"/>
      <c r="H384" s="643"/>
      <c r="I384" s="27" t="s">
        <v>25</v>
      </c>
      <c r="J384" s="284" t="s">
        <v>20</v>
      </c>
      <c r="K384" s="579"/>
      <c r="L384" s="584"/>
      <c r="M384" s="584"/>
      <c r="N384" s="584"/>
      <c r="O384" s="58"/>
      <c r="P384"/>
      <c r="Q384" s="138">
        <v>1</v>
      </c>
      <c r="S384" s="139">
        <v>1</v>
      </c>
      <c r="T384" s="453">
        <v>1</v>
      </c>
      <c r="W384" s="717"/>
      <c r="X384" s="442" t="s">
        <v>25</v>
      </c>
      <c r="Y384" s="696" t="str">
        <f t="shared" si="161"/>
        <v/>
      </c>
      <c r="Z384" s="696"/>
      <c r="AA384" s="696"/>
      <c r="AB384" s="697"/>
      <c r="AC384" s="442" t="s">
        <v>25</v>
      </c>
      <c r="AD384" s="672" t="str">
        <f t="shared" si="153"/>
        <v/>
      </c>
      <c r="AE384" s="672"/>
      <c r="AF384" s="672"/>
      <c r="AG384" s="673"/>
      <c r="AH384" s="454" t="str">
        <f t="shared" si="162"/>
        <v/>
      </c>
      <c r="AI384" s="454" t="str">
        <f t="shared" si="163"/>
        <v/>
      </c>
      <c r="AL384" s="449" t="str">
        <f t="shared" si="154"/>
        <v/>
      </c>
      <c r="AM384" s="449" t="str">
        <f t="shared" si="155"/>
        <v/>
      </c>
      <c r="AN384" s="451" t="str">
        <f t="shared" si="156"/>
        <v/>
      </c>
      <c r="AO384" s="451" t="str">
        <f t="shared" si="157"/>
        <v/>
      </c>
      <c r="AP384" s="447">
        <f t="shared" si="158"/>
        <v>0</v>
      </c>
      <c r="AT384" s="447">
        <v>6</v>
      </c>
      <c r="AU384" s="448" t="str">
        <f t="array" ref="AU384">IF($AT384&gt;$AR$378,"",INDEX(AL$379:AL$391,MATCH($AT384,$AP$379:$AP$391,0)))</f>
        <v/>
      </c>
      <c r="AV384" s="448" t="str">
        <f t="array" ref="AV384">IF($AT384&gt;$AR$378,"",INDEX(AM$379:AM$391,MATCH($AT384,$AP$379:$AP$391,0)))</f>
        <v/>
      </c>
      <c r="AW384" s="448" t="str">
        <f t="array" ref="AW384">IF($AT384&gt;$AR$378,"",INDEX(AN$379:AN$391,MATCH($AT384,$AP$379:$AP$391,0)))</f>
        <v/>
      </c>
      <c r="AX384" s="448" t="str">
        <f t="array" ref="AX384">IF($AT384&gt;$AR$378,"",INDEX(AO$379:AO$391,MATCH($AT384,$AP$379:$AP$391,0)))</f>
        <v/>
      </c>
      <c r="BI384"/>
      <c r="BJ384"/>
      <c r="BM384" s="80">
        <f t="shared" si="159"/>
        <v>6</v>
      </c>
      <c r="BN384" s="80" t="str">
        <f t="shared" ref="BN384:BN391" si="164">IF(BF384=$AP$14,BI384,"xxxxxxx")</f>
        <v>xxxxxxx</v>
      </c>
      <c r="BO384" s="80" t="e">
        <f t="shared" si="160"/>
        <v>#N/A</v>
      </c>
      <c r="BP384" s="79"/>
    </row>
    <row r="385" spans="3:68" ht="37.5" hidden="1" customHeight="1" x14ac:dyDescent="0.25">
      <c r="C385" s="709"/>
      <c r="D385" s="27"/>
      <c r="E385" s="643"/>
      <c r="F385" s="643"/>
      <c r="G385" s="643"/>
      <c r="H385" s="643"/>
      <c r="I385" s="27" t="s">
        <v>25</v>
      </c>
      <c r="J385" s="284" t="s">
        <v>20</v>
      </c>
      <c r="K385" s="579"/>
      <c r="L385" s="584"/>
      <c r="M385" s="584"/>
      <c r="N385" s="584"/>
      <c r="O385" s="58"/>
      <c r="P385"/>
      <c r="Q385" s="138">
        <v>1</v>
      </c>
      <c r="S385" s="139">
        <v>1</v>
      </c>
      <c r="T385" s="453">
        <v>1</v>
      </c>
      <c r="W385" s="506"/>
      <c r="X385" s="442" t="s">
        <v>25</v>
      </c>
      <c r="Y385" s="696" t="str">
        <f t="shared" si="161"/>
        <v/>
      </c>
      <c r="Z385" s="696"/>
      <c r="AA385" s="696"/>
      <c r="AB385" s="697"/>
      <c r="AC385" s="442" t="s">
        <v>25</v>
      </c>
      <c r="AD385" s="672" t="str">
        <f t="shared" si="153"/>
        <v/>
      </c>
      <c r="AE385" s="672"/>
      <c r="AF385" s="672"/>
      <c r="AG385" s="673"/>
      <c r="AH385" s="454" t="str">
        <f t="shared" si="162"/>
        <v/>
      </c>
      <c r="AI385" s="454" t="str">
        <f t="shared" si="163"/>
        <v/>
      </c>
      <c r="AL385" s="449" t="str">
        <f t="shared" ref="AL385:AL391" si="165">Y385</f>
        <v/>
      </c>
      <c r="AM385" s="449" t="str">
        <f t="shared" ref="AM385:AM391" si="166">AD385</f>
        <v/>
      </c>
      <c r="AN385" s="451" t="str">
        <f t="shared" ref="AN385:AO391" si="167">AH385</f>
        <v/>
      </c>
      <c r="AO385" s="451" t="str">
        <f t="shared" si="167"/>
        <v/>
      </c>
      <c r="AP385" s="447">
        <f t="shared" si="158"/>
        <v>0</v>
      </c>
      <c r="AT385" s="447">
        <v>7</v>
      </c>
      <c r="AU385" s="448" t="str">
        <f t="array" ref="AU385">IF($AT385&gt;$AR$378,"",INDEX(AL$379:AL$391,MATCH($AT385,$AP$379:$AP$391,0)))</f>
        <v/>
      </c>
      <c r="AV385" s="448" t="str">
        <f t="array" ref="AV385">IF($AT385&gt;$AR$378,"",INDEX(AM$379:AM$391,MATCH($AT385,$AP$379:$AP$391,0)))</f>
        <v/>
      </c>
      <c r="AW385" s="448" t="str">
        <f t="array" ref="AW385">IF($AT385&gt;$AR$378,"",INDEX(AN$379:AN$391,MATCH($AT385,$AP$379:$AP$391,0)))</f>
        <v/>
      </c>
      <c r="AX385" s="448" t="str">
        <f t="array" ref="AX385">IF($AT385&gt;$AR$378,"",INDEX(AO$379:AO$391,MATCH($AT385,$AP$379:$AP$391,0)))</f>
        <v/>
      </c>
      <c r="BI385"/>
      <c r="BJ385"/>
      <c r="BM385" s="80">
        <f t="shared" si="159"/>
        <v>6</v>
      </c>
      <c r="BN385" s="80" t="str">
        <f t="shared" si="164"/>
        <v>xxxxxxx</v>
      </c>
      <c r="BO385" s="80" t="e">
        <f t="shared" si="160"/>
        <v>#N/A</v>
      </c>
      <c r="BP385" s="79"/>
    </row>
    <row r="386" spans="3:68" ht="37.5" hidden="1" customHeight="1" x14ac:dyDescent="0.25">
      <c r="C386" s="709"/>
      <c r="D386" s="27"/>
      <c r="E386" s="643"/>
      <c r="F386" s="643"/>
      <c r="G386" s="643"/>
      <c r="H386" s="643"/>
      <c r="I386" s="27" t="s">
        <v>25</v>
      </c>
      <c r="J386" s="284"/>
      <c r="K386" s="579"/>
      <c r="L386" s="584"/>
      <c r="M386" s="584"/>
      <c r="N386" s="584"/>
      <c r="O386" s="58"/>
      <c r="P386"/>
      <c r="Q386" s="138">
        <v>1</v>
      </c>
      <c r="S386" s="139">
        <v>1</v>
      </c>
      <c r="T386" s="453">
        <v>1</v>
      </c>
      <c r="W386" s="506"/>
      <c r="X386" s="442" t="s">
        <v>25</v>
      </c>
      <c r="Y386" s="696" t="str">
        <f t="shared" si="161"/>
        <v/>
      </c>
      <c r="Z386" s="696"/>
      <c r="AA386" s="696"/>
      <c r="AB386" s="697"/>
      <c r="AC386" s="442" t="s">
        <v>25</v>
      </c>
      <c r="AD386" s="672" t="str">
        <f t="shared" si="153"/>
        <v/>
      </c>
      <c r="AE386" s="672"/>
      <c r="AF386" s="672"/>
      <c r="AG386" s="673"/>
      <c r="AH386" s="454" t="str">
        <f t="shared" si="162"/>
        <v/>
      </c>
      <c r="AI386" s="454" t="str">
        <f t="shared" si="163"/>
        <v/>
      </c>
      <c r="AL386" s="449" t="str">
        <f t="shared" si="165"/>
        <v/>
      </c>
      <c r="AM386" s="449" t="str">
        <f t="shared" si="166"/>
        <v/>
      </c>
      <c r="AN386" s="451" t="str">
        <f t="shared" si="167"/>
        <v/>
      </c>
      <c r="AO386" s="451" t="str">
        <f t="shared" si="167"/>
        <v/>
      </c>
      <c r="AP386" s="447">
        <f t="shared" si="158"/>
        <v>0</v>
      </c>
      <c r="AT386" s="447">
        <v>8</v>
      </c>
      <c r="AU386" s="448" t="str">
        <f t="array" ref="AU386">IF($AT386&gt;$AR$378,"",INDEX(AL$379:AL$391,MATCH($AT386,$AP$379:$AP$391,0)))</f>
        <v/>
      </c>
      <c r="AV386" s="448" t="str">
        <f t="array" ref="AV386">IF($AT386&gt;$AR$378,"",INDEX(AM$379:AM$391,MATCH($AT386,$AP$379:$AP$391,0)))</f>
        <v/>
      </c>
      <c r="AW386" s="448" t="str">
        <f t="array" ref="AW386">IF($AT386&gt;$AR$378,"",INDEX(AN$379:AN$391,MATCH($AT386,$AP$379:$AP$391,0)))</f>
        <v/>
      </c>
      <c r="AX386" s="448" t="str">
        <f t="array" ref="AX386">IF($AT386&gt;$AR$378,"",INDEX(AO$379:AO$391,MATCH($AT386,$AP$379:$AP$391,0)))</f>
        <v/>
      </c>
      <c r="BI386"/>
      <c r="BJ386"/>
      <c r="BM386" s="80">
        <f t="shared" si="159"/>
        <v>6</v>
      </c>
      <c r="BN386" s="80" t="str">
        <f t="shared" si="164"/>
        <v>xxxxxxx</v>
      </c>
      <c r="BO386" s="80" t="e">
        <f t="shared" si="160"/>
        <v>#N/A</v>
      </c>
      <c r="BP386" s="79"/>
    </row>
    <row r="387" spans="3:68" ht="37.5" hidden="1" customHeight="1" x14ac:dyDescent="0.25">
      <c r="C387" s="709"/>
      <c r="D387" s="27"/>
      <c r="E387" s="643"/>
      <c r="F387" s="643"/>
      <c r="G387" s="643"/>
      <c r="H387" s="643"/>
      <c r="I387" s="27" t="s">
        <v>25</v>
      </c>
      <c r="J387" s="284"/>
      <c r="K387" s="579"/>
      <c r="L387" s="584"/>
      <c r="M387" s="584"/>
      <c r="N387" s="584"/>
      <c r="O387" s="58"/>
      <c r="P387"/>
      <c r="Q387" s="138">
        <v>1</v>
      </c>
      <c r="S387" s="139">
        <v>1</v>
      </c>
      <c r="T387" s="453">
        <v>1</v>
      </c>
      <c r="W387" s="506"/>
      <c r="X387" s="442" t="s">
        <v>25</v>
      </c>
      <c r="Y387" s="696" t="str">
        <f t="shared" si="161"/>
        <v/>
      </c>
      <c r="Z387" s="696"/>
      <c r="AA387" s="696"/>
      <c r="AB387" s="697"/>
      <c r="AC387" s="442" t="s">
        <v>25</v>
      </c>
      <c r="AD387" s="672" t="str">
        <f t="shared" si="153"/>
        <v/>
      </c>
      <c r="AE387" s="672"/>
      <c r="AF387" s="672"/>
      <c r="AG387" s="673"/>
      <c r="AH387" s="454" t="str">
        <f t="shared" si="162"/>
        <v/>
      </c>
      <c r="AI387" s="454" t="str">
        <f t="shared" si="163"/>
        <v/>
      </c>
      <c r="AL387" s="449" t="str">
        <f t="shared" si="165"/>
        <v/>
      </c>
      <c r="AM387" s="449" t="str">
        <f t="shared" si="166"/>
        <v/>
      </c>
      <c r="AN387" s="451" t="str">
        <f t="shared" si="167"/>
        <v/>
      </c>
      <c r="AO387" s="451" t="str">
        <f t="shared" si="167"/>
        <v/>
      </c>
      <c r="AP387" s="447">
        <f t="shared" si="158"/>
        <v>0</v>
      </c>
      <c r="AT387" s="447">
        <v>9</v>
      </c>
      <c r="AU387" s="448" t="str">
        <f t="array" ref="AU387">IF($AT387&gt;$AR$378,"",INDEX(AL$379:AL$391,MATCH($AT387,$AP$379:$AP$391,0)))</f>
        <v/>
      </c>
      <c r="AV387" s="448" t="str">
        <f t="array" ref="AV387">IF($AT387&gt;$AR$378,"",INDEX(AM$379:AM$391,MATCH($AT387,$AP$379:$AP$391,0)))</f>
        <v/>
      </c>
      <c r="AW387" s="448" t="str">
        <f t="array" ref="AW387">IF($AT387&gt;$AR$378,"",INDEX(AN$379:AN$391,MATCH($AT387,$AP$379:$AP$391,0)))</f>
        <v/>
      </c>
      <c r="AX387" s="448" t="str">
        <f t="array" ref="AX387">IF($AT387&gt;$AR$378,"",INDEX(AO$379:AO$391,MATCH($AT387,$AP$379:$AP$391,0)))</f>
        <v/>
      </c>
      <c r="BI387"/>
      <c r="BJ387"/>
      <c r="BM387" s="80">
        <f t="shared" si="159"/>
        <v>6</v>
      </c>
      <c r="BN387" s="80" t="str">
        <f t="shared" si="164"/>
        <v>xxxxxxx</v>
      </c>
      <c r="BO387" s="80" t="e">
        <f t="shared" si="160"/>
        <v>#N/A</v>
      </c>
      <c r="BP387" s="79"/>
    </row>
    <row r="388" spans="3:68" ht="37.5" hidden="1" customHeight="1" x14ac:dyDescent="0.25">
      <c r="C388" s="709"/>
      <c r="D388" s="27"/>
      <c r="E388" s="643"/>
      <c r="F388" s="643"/>
      <c r="G388" s="643"/>
      <c r="H388" s="643"/>
      <c r="I388" s="27" t="s">
        <v>25</v>
      </c>
      <c r="J388" s="284"/>
      <c r="K388" s="579"/>
      <c r="L388" s="584"/>
      <c r="M388" s="584"/>
      <c r="N388" s="584"/>
      <c r="O388" s="58"/>
      <c r="P388"/>
      <c r="Q388" s="138">
        <v>1</v>
      </c>
      <c r="S388" s="139">
        <v>1</v>
      </c>
      <c r="T388" s="453">
        <v>1</v>
      </c>
      <c r="W388" s="506"/>
      <c r="X388" s="442" t="s">
        <v>25</v>
      </c>
      <c r="Y388" s="696" t="str">
        <f t="shared" si="161"/>
        <v/>
      </c>
      <c r="Z388" s="696"/>
      <c r="AA388" s="696"/>
      <c r="AB388" s="697"/>
      <c r="AC388" s="442" t="s">
        <v>25</v>
      </c>
      <c r="AD388" s="672" t="str">
        <f t="shared" si="153"/>
        <v/>
      </c>
      <c r="AE388" s="672"/>
      <c r="AF388" s="672"/>
      <c r="AG388" s="673"/>
      <c r="AH388" s="454" t="str">
        <f t="shared" si="162"/>
        <v/>
      </c>
      <c r="AI388" s="454" t="str">
        <f t="shared" si="163"/>
        <v/>
      </c>
      <c r="AL388" s="449" t="str">
        <f t="shared" si="165"/>
        <v/>
      </c>
      <c r="AM388" s="449" t="str">
        <f t="shared" si="166"/>
        <v/>
      </c>
      <c r="AN388" s="451" t="str">
        <f t="shared" si="167"/>
        <v/>
      </c>
      <c r="AO388" s="451" t="str">
        <f t="shared" si="167"/>
        <v/>
      </c>
      <c r="AP388" s="447">
        <f t="shared" si="158"/>
        <v>0</v>
      </c>
      <c r="AT388" s="447">
        <v>10</v>
      </c>
      <c r="AU388" s="448" t="str">
        <f t="array" ref="AU388">IF($AT388&gt;$AR$378,"",INDEX(AL$379:AL$391,MATCH($AT388,$AP$379:$AP$391,0)))</f>
        <v/>
      </c>
      <c r="AV388" s="448" t="str">
        <f t="array" ref="AV388">IF($AT388&gt;$AR$378,"",INDEX(AM$379:AM$391,MATCH($AT388,$AP$379:$AP$391,0)))</f>
        <v/>
      </c>
      <c r="AW388" s="448" t="str">
        <f t="array" ref="AW388">IF($AT388&gt;$AR$378,"",INDEX(AN$379:AN$391,MATCH($AT388,$AP$379:$AP$391,0)))</f>
        <v/>
      </c>
      <c r="AX388" s="448" t="str">
        <f t="array" ref="AX388">IF($AT388&gt;$AR$378,"",INDEX(AO$379:AO$391,MATCH($AT388,$AP$379:$AP$391,0)))</f>
        <v/>
      </c>
      <c r="BI388"/>
      <c r="BJ388"/>
      <c r="BM388" s="80">
        <f t="shared" si="159"/>
        <v>6</v>
      </c>
      <c r="BN388" s="80" t="str">
        <f t="shared" si="164"/>
        <v>xxxxxxx</v>
      </c>
      <c r="BO388" s="80" t="e">
        <f t="shared" si="160"/>
        <v>#N/A</v>
      </c>
      <c r="BP388" s="79"/>
    </row>
    <row r="389" spans="3:68" ht="37.5" hidden="1" customHeight="1" x14ac:dyDescent="0.25">
      <c r="C389" s="709"/>
      <c r="D389" s="27"/>
      <c r="E389" s="643"/>
      <c r="F389" s="643"/>
      <c r="G389" s="643"/>
      <c r="H389" s="643"/>
      <c r="I389" s="27" t="s">
        <v>25</v>
      </c>
      <c r="J389" s="284"/>
      <c r="K389" s="579"/>
      <c r="L389" s="584"/>
      <c r="M389" s="584"/>
      <c r="N389" s="584"/>
      <c r="O389" s="58"/>
      <c r="P389"/>
      <c r="Q389" s="138">
        <v>1</v>
      </c>
      <c r="S389" s="139">
        <v>1</v>
      </c>
      <c r="T389" s="453">
        <v>1</v>
      </c>
      <c r="W389" s="506"/>
      <c r="X389" s="442" t="s">
        <v>25</v>
      </c>
      <c r="Y389" s="696" t="str">
        <f t="shared" si="161"/>
        <v/>
      </c>
      <c r="Z389" s="696"/>
      <c r="AA389" s="696"/>
      <c r="AB389" s="697"/>
      <c r="AC389" s="442" t="s">
        <v>25</v>
      </c>
      <c r="AD389" s="672" t="str">
        <f t="shared" si="153"/>
        <v/>
      </c>
      <c r="AE389" s="672"/>
      <c r="AF389" s="672"/>
      <c r="AG389" s="673"/>
      <c r="AH389" s="454" t="str">
        <f t="shared" si="162"/>
        <v/>
      </c>
      <c r="AI389" s="454" t="str">
        <f t="shared" si="163"/>
        <v/>
      </c>
      <c r="AL389" s="449" t="str">
        <f t="shared" si="165"/>
        <v/>
      </c>
      <c r="AM389" s="449" t="str">
        <f t="shared" si="166"/>
        <v/>
      </c>
      <c r="AN389" s="451" t="str">
        <f t="shared" si="167"/>
        <v/>
      </c>
      <c r="AO389" s="451" t="str">
        <f t="shared" si="167"/>
        <v/>
      </c>
      <c r="AP389" s="447">
        <f t="shared" si="158"/>
        <v>0</v>
      </c>
      <c r="AT389" s="447">
        <v>11</v>
      </c>
      <c r="AU389" s="448" t="str">
        <f t="array" ref="AU389">IF($AT389&gt;$AR$378,"",INDEX(AL$379:AL$391,MATCH($AT389,$AP$379:$AP$391,0)))</f>
        <v/>
      </c>
      <c r="AV389" s="448" t="str">
        <f t="array" ref="AV389">IF($AT389&gt;$AR$378,"",INDEX(AM$379:AM$391,MATCH($AT389,$AP$379:$AP$391,0)))</f>
        <v/>
      </c>
      <c r="AW389" s="448" t="str">
        <f t="array" ref="AW389">IF($AT389&gt;$AR$378,"",INDEX(AN$379:AN$391,MATCH($AT389,$AP$379:$AP$391,0)))</f>
        <v/>
      </c>
      <c r="AX389" s="448" t="str">
        <f t="array" ref="AX389">IF($AT389&gt;$AR$378,"",INDEX(AO$379:AO$391,MATCH($AT389,$AP$379:$AP$391,0)))</f>
        <v/>
      </c>
      <c r="BI389"/>
      <c r="BJ389"/>
      <c r="BM389" s="80">
        <f t="shared" si="159"/>
        <v>6</v>
      </c>
      <c r="BN389" s="80" t="str">
        <f t="shared" si="164"/>
        <v>xxxxxxx</v>
      </c>
      <c r="BO389" s="80" t="e">
        <f t="shared" si="160"/>
        <v>#N/A</v>
      </c>
      <c r="BP389" s="79"/>
    </row>
    <row r="390" spans="3:68" ht="37.5" hidden="1" customHeight="1" x14ac:dyDescent="0.25">
      <c r="C390" s="709"/>
      <c r="D390" s="27"/>
      <c r="E390" s="643"/>
      <c r="F390" s="643"/>
      <c r="G390" s="643"/>
      <c r="H390" s="643"/>
      <c r="I390" s="27" t="s">
        <v>25</v>
      </c>
      <c r="J390" s="284"/>
      <c r="K390" s="579"/>
      <c r="L390" s="584"/>
      <c r="M390" s="584"/>
      <c r="N390" s="584"/>
      <c r="O390" s="58"/>
      <c r="P390"/>
      <c r="Q390" s="138">
        <v>1</v>
      </c>
      <c r="S390" s="139">
        <v>1</v>
      </c>
      <c r="T390" s="453">
        <v>1</v>
      </c>
      <c r="W390" s="506"/>
      <c r="X390" s="442" t="s">
        <v>25</v>
      </c>
      <c r="Y390" s="696" t="str">
        <f t="shared" si="161"/>
        <v/>
      </c>
      <c r="Z390" s="696"/>
      <c r="AA390" s="696"/>
      <c r="AB390" s="697"/>
      <c r="AC390" s="442" t="s">
        <v>25</v>
      </c>
      <c r="AD390" s="672" t="str">
        <f t="shared" ref="AD390" si="168">IF(J390=0,"",J390)</f>
        <v/>
      </c>
      <c r="AE390" s="672"/>
      <c r="AF390" s="672"/>
      <c r="AG390" s="673"/>
      <c r="AH390" s="454" t="str">
        <f t="shared" ref="AH390" si="169">LOOKUP(S390,$AL$13:$AL$16,$AM$13:$AM$16)</f>
        <v/>
      </c>
      <c r="AI390" s="454" t="str">
        <f t="shared" ref="AI390" si="170">LOOKUP(T390,$AL$13:$AL$16,$AN$13:$AN$16)</f>
        <v/>
      </c>
      <c r="AL390" s="449" t="str">
        <f t="shared" ref="AL390" si="171">Y390</f>
        <v/>
      </c>
      <c r="AM390" s="449" t="str">
        <f t="shared" ref="AM390" si="172">AD390</f>
        <v/>
      </c>
      <c r="AN390" s="451" t="str">
        <f t="shared" ref="AN390" si="173">AH390</f>
        <v/>
      </c>
      <c r="AO390" s="451" t="str">
        <f t="shared" ref="AO390" si="174">AI390</f>
        <v/>
      </c>
      <c r="AP390" s="447">
        <f>SUM(AND(AN390=$AO$34, AO390=$AP$34),AP389)</f>
        <v>0</v>
      </c>
      <c r="AT390" s="447">
        <v>12</v>
      </c>
      <c r="AU390" s="448" t="str">
        <f t="array" ref="AU390">IF($AT390&gt;$AR$378,"",INDEX(AL$379:AL$391,MATCH($AT390,$AP$379:$AP$391,0)))</f>
        <v/>
      </c>
      <c r="AV390" s="448" t="str">
        <f t="array" ref="AV390">IF($AT390&gt;$AR$378,"",INDEX(AM$379:AM$391,MATCH($AT390,$AP$379:$AP$391,0)))</f>
        <v/>
      </c>
      <c r="AW390" s="448" t="str">
        <f t="array" ref="AW390">IF($AT390&gt;$AR$378,"",INDEX(AN$379:AN$391,MATCH($AT390,$AP$379:$AP$391,0)))</f>
        <v/>
      </c>
      <c r="AX390" s="448" t="str">
        <f t="array" ref="AX390">IF($AT390&gt;$AR$378,"",INDEX(AO$379:AO$391,MATCH($AT390,$AP$379:$AP$391,0)))</f>
        <v/>
      </c>
      <c r="BI390"/>
      <c r="BJ390"/>
      <c r="BM390" s="80">
        <f t="shared" ref="BM390" si="175">COUNTIF($BN$97:$BN$102,"&lt;="&amp;BN390)</f>
        <v>6</v>
      </c>
      <c r="BN390" s="80" t="str">
        <f t="shared" ref="BN390" si="176">IF(BF390=$AP$14,BI390,"xxxxxxx")</f>
        <v>xxxxxxx</v>
      </c>
      <c r="BO390" s="80" t="e">
        <f t="shared" si="160"/>
        <v>#N/A</v>
      </c>
      <c r="BP390" s="79"/>
    </row>
    <row r="391" spans="3:68" ht="37.5" hidden="1" customHeight="1" x14ac:dyDescent="0.25">
      <c r="C391" s="709"/>
      <c r="D391" s="27"/>
      <c r="E391" s="643"/>
      <c r="F391" s="643"/>
      <c r="G391" s="643"/>
      <c r="H391" s="643"/>
      <c r="I391" s="27" t="s">
        <v>25</v>
      </c>
      <c r="J391" s="289"/>
      <c r="K391" s="582"/>
      <c r="L391" s="584"/>
      <c r="M391" s="584"/>
      <c r="N391" s="584"/>
      <c r="O391" s="58"/>
      <c r="P391"/>
      <c r="Q391" s="138">
        <v>1</v>
      </c>
      <c r="S391" s="139">
        <v>1</v>
      </c>
      <c r="T391" s="453">
        <v>1</v>
      </c>
      <c r="W391" s="506"/>
      <c r="X391" s="442" t="s">
        <v>25</v>
      </c>
      <c r="Y391" s="696" t="str">
        <f t="shared" si="161"/>
        <v/>
      </c>
      <c r="Z391" s="696"/>
      <c r="AA391" s="696"/>
      <c r="AB391" s="697"/>
      <c r="AC391" s="442" t="s">
        <v>25</v>
      </c>
      <c r="AD391" s="672" t="str">
        <f t="shared" si="153"/>
        <v/>
      </c>
      <c r="AE391" s="672"/>
      <c r="AF391" s="672"/>
      <c r="AG391" s="673"/>
      <c r="AH391" s="454" t="str">
        <f t="shared" si="162"/>
        <v/>
      </c>
      <c r="AI391" s="454" t="str">
        <f t="shared" si="163"/>
        <v/>
      </c>
      <c r="AL391" s="449" t="str">
        <f t="shared" si="165"/>
        <v/>
      </c>
      <c r="AM391" s="449" t="str">
        <f t="shared" si="166"/>
        <v/>
      </c>
      <c r="AN391" s="451" t="str">
        <f t="shared" si="167"/>
        <v/>
      </c>
      <c r="AO391" s="451" t="str">
        <f t="shared" si="167"/>
        <v/>
      </c>
      <c r="AP391" s="447">
        <f>SUM(AND(AN391=$AO$34, AO391=$AP$34),AP390)</f>
        <v>0</v>
      </c>
      <c r="AT391" s="447">
        <v>13</v>
      </c>
      <c r="AU391" s="448" t="str">
        <f t="array" ref="AU391">IF($AT391&gt;$AR$378,"",INDEX(AL$379:AL$391,MATCH($AT391,$AP$379:$AP$391,0)))</f>
        <v/>
      </c>
      <c r="AV391" s="448" t="str">
        <f t="array" ref="AV391">IF($AT391&gt;$AR$378,"",INDEX(AM$379:AM$391,MATCH($AT391,$AP$379:$AP$391,0)))</f>
        <v/>
      </c>
      <c r="AW391" s="448" t="str">
        <f t="array" ref="AW391">IF($AT391&gt;$AR$378,"",INDEX(AN$379:AN$391,MATCH($AT391,$AP$379:$AP$391,0)))</f>
        <v/>
      </c>
      <c r="AX391" s="448" t="str">
        <f t="array" ref="AX391">IF($AT391&gt;$AR$378,"",INDEX(AO$379:AO$391,MATCH($AT391,$AP$379:$AP$391,0)))</f>
        <v/>
      </c>
      <c r="BI391"/>
      <c r="BJ391"/>
      <c r="BM391" s="80">
        <f t="shared" si="159"/>
        <v>6</v>
      </c>
      <c r="BN391" s="80" t="str">
        <f t="shared" si="164"/>
        <v>xxxxxxx</v>
      </c>
      <c r="BO391" s="80" t="e">
        <f t="shared" si="160"/>
        <v>#N/A</v>
      </c>
      <c r="BP391" s="79"/>
    </row>
    <row r="392" spans="3:68" hidden="1" x14ac:dyDescent="0.25">
      <c r="C392" s="151"/>
      <c r="D392" s="152"/>
      <c r="E392" s="152"/>
      <c r="F392" s="152"/>
      <c r="G392" s="152"/>
      <c r="H392" s="152"/>
      <c r="I392" s="152"/>
      <c r="J392" s="152"/>
      <c r="W392" s="455" t="s">
        <v>51</v>
      </c>
      <c r="X392" s="456"/>
      <c r="Y392" s="455" t="s">
        <v>52</v>
      </c>
      <c r="Z392" s="457"/>
      <c r="AA392" s="118"/>
      <c r="AC392" s="455" t="str">
        <f>W392</f>
        <v>BENEFITS SECTION</v>
      </c>
      <c r="AD392" s="458"/>
      <c r="AF392" s="455" t="s">
        <v>52</v>
      </c>
      <c r="AG392" s="459"/>
    </row>
    <row r="393" spans="3:68" ht="0.95" hidden="1" customHeight="1" x14ac:dyDescent="0.25">
      <c r="C393" s="259"/>
      <c r="D393" s="260"/>
      <c r="E393" s="260"/>
      <c r="F393" s="260"/>
      <c r="G393" s="260"/>
      <c r="H393" s="260"/>
      <c r="I393" s="260"/>
      <c r="J393" s="260"/>
      <c r="W393" s="455"/>
      <c r="X393" s="456"/>
      <c r="Y393" s="455"/>
      <c r="Z393" s="457"/>
      <c r="AA393" s="118"/>
      <c r="AC393" s="455"/>
      <c r="AD393" s="458"/>
      <c r="AF393" s="455"/>
      <c r="AG393" s="459"/>
    </row>
    <row r="394" spans="3:68" ht="0.95" hidden="1" customHeight="1" x14ac:dyDescent="0.25">
      <c r="C394" s="259"/>
      <c r="D394" s="260"/>
      <c r="E394" s="260"/>
      <c r="F394" s="260"/>
      <c r="G394" s="260"/>
      <c r="H394" s="260"/>
      <c r="I394" s="260"/>
      <c r="J394" s="260"/>
      <c r="W394" s="455"/>
      <c r="X394" s="456"/>
      <c r="Y394" s="455"/>
      <c r="Z394" s="457"/>
      <c r="AA394" s="118"/>
      <c r="AC394" s="455"/>
      <c r="AD394" s="458"/>
      <c r="AF394" s="455"/>
      <c r="AG394" s="459"/>
    </row>
    <row r="395" spans="3:68" ht="15" hidden="1" customHeight="1" x14ac:dyDescent="0.25">
      <c r="C395" s="151"/>
      <c r="D395" s="152"/>
      <c r="E395" s="152"/>
      <c r="F395" s="152"/>
      <c r="G395" s="152"/>
      <c r="H395" s="152"/>
      <c r="I395" s="152"/>
      <c r="J395" s="152"/>
      <c r="W395" s="456"/>
      <c r="X395" s="456"/>
      <c r="Y395" s="456"/>
      <c r="Z395" s="457"/>
      <c r="AA395" s="118"/>
      <c r="AC395" s="456"/>
      <c r="AD395" s="458"/>
      <c r="AF395" s="456"/>
      <c r="AG395" s="459"/>
    </row>
    <row r="396" spans="3:68" hidden="1" x14ac:dyDescent="0.25">
      <c r="C396" s="151"/>
      <c r="D396" s="152"/>
      <c r="E396" s="152"/>
      <c r="F396" s="152"/>
      <c r="G396" s="152"/>
      <c r="H396" s="152"/>
      <c r="I396" s="152"/>
      <c r="J396" s="152"/>
      <c r="W396" s="460" t="s">
        <v>2</v>
      </c>
      <c r="X396" s="460" t="s">
        <v>53</v>
      </c>
      <c r="Y396" s="460" t="s">
        <v>2</v>
      </c>
      <c r="Z396" s="460" t="s">
        <v>54</v>
      </c>
      <c r="AA396" s="118"/>
      <c r="AC396" s="461" t="str">
        <f>W396</f>
        <v>Sample REDD+ Actions</v>
      </c>
      <c r="AD396" s="461" t="str">
        <f>X396</f>
        <v>Sample Benefits</v>
      </c>
      <c r="AE396" s="410" t="s">
        <v>20</v>
      </c>
      <c r="AF396" s="461" t="s">
        <v>2</v>
      </c>
      <c r="AG396" s="377" t="s">
        <v>54</v>
      </c>
      <c r="AH396" s="462" t="s">
        <v>20</v>
      </c>
      <c r="AL396" s="335"/>
    </row>
    <row r="397" spans="3:68" hidden="1" x14ac:dyDescent="0.25">
      <c r="C397" s="151"/>
      <c r="D397" s="152"/>
      <c r="E397" s="152"/>
      <c r="F397" s="152"/>
      <c r="G397" s="152"/>
      <c r="H397" s="152"/>
      <c r="I397" s="152"/>
      <c r="J397" s="152"/>
      <c r="W397" s="595" t="str">
        <f>$W$113</f>
        <v>PULSAR PARA VER UN EJEMPLO:</v>
      </c>
      <c r="X397" s="595" t="str">
        <f>$X$113</f>
        <v>(Para ver un ejemplo de beneficio, seleccionar una acción REDD+ de la lista desplegable a la izquierda.)</v>
      </c>
      <c r="Y397" s="595" t="str">
        <f>$Y$113</f>
        <v>PULSAR PARA VER UN EJEMPLO:</v>
      </c>
      <c r="Z397" s="595" t="str">
        <f>$Z$113</f>
        <v>(Para ver un ejemplo de riesgo, seleccionar una acción REDD+ de la lista desplegable a la izquierda.)</v>
      </c>
      <c r="AA397" s="410" t="s">
        <v>20</v>
      </c>
      <c r="AC397" s="463" t="str">
        <f>W397</f>
        <v>PULSAR PARA VER UN EJEMPLO:</v>
      </c>
      <c r="AD397" s="464" t="str">
        <f>X397</f>
        <v>(Para ver un ejemplo de beneficio, seleccionar una acción REDD+ de la lista desplegable a la izquierda.)</v>
      </c>
      <c r="AE397" s="465">
        <v>1</v>
      </c>
      <c r="AF397" s="463" t="str">
        <f>Y397</f>
        <v>PULSAR PARA VER UN EJEMPLO:</v>
      </c>
      <c r="AG397" s="463" t="str">
        <f>Z397</f>
        <v>(Para ver un ejemplo de riesgo, seleccionar una acción REDD+ de la lista desplegable a la izquierda.)</v>
      </c>
      <c r="AH397" s="462" t="s">
        <v>20</v>
      </c>
    </row>
    <row r="398" spans="3:68" hidden="1" x14ac:dyDescent="0.25">
      <c r="W398" s="387" t="s">
        <v>165</v>
      </c>
      <c r="X398" s="387" t="s">
        <v>324</v>
      </c>
      <c r="Y398" s="387" t="s">
        <v>165</v>
      </c>
      <c r="Z398" s="387" t="s">
        <v>325</v>
      </c>
      <c r="AA398" s="466" t="s">
        <v>60</v>
      </c>
      <c r="AC398" s="467" t="str">
        <f>CONCATENATE(AA398,"     ", W398)</f>
        <v>e.g.:     General.</v>
      </c>
      <c r="AD398" s="467" t="str">
        <f>CONCATENATE(AA398,"     ", X398)</f>
        <v>e.g.:     Garantizar la participación de las partes interesadas en los procesos REDD+, puede aumentar las oportunidades de participación de una manera más amplia, mediante el establecimiento de mecanismos pertinentes.</v>
      </c>
      <c r="AE398" s="465">
        <v>2</v>
      </c>
      <c r="AF398" s="467" t="str">
        <f>CONCATENATE(AA398,"     ", Y398)</f>
        <v>e.g.:     General.</v>
      </c>
      <c r="AG398" s="467" t="str">
        <f>CONCATENATE(AA398,"     ", Z398)</f>
        <v>e.g.:     El fracaso de no proporcionar la información adecuada a las partes interesadas, puede obstaculizar su capacidad de participar de una manera efectiva y significativa, causando frustración con el proceso REDD+.</v>
      </c>
      <c r="AH398" s="462" t="s">
        <v>20</v>
      </c>
    </row>
    <row r="399" spans="3:68" hidden="1" x14ac:dyDescent="0.25">
      <c r="F399" s="36" t="s">
        <v>20</v>
      </c>
      <c r="P399" s="52"/>
      <c r="S399" s="52"/>
      <c r="W399" s="387" t="s">
        <v>326</v>
      </c>
      <c r="X399" s="387" t="s">
        <v>327</v>
      </c>
      <c r="Y399" s="387" t="s">
        <v>328</v>
      </c>
      <c r="Z399" s="387" t="s">
        <v>329</v>
      </c>
      <c r="AA399" s="466" t="str">
        <f>$AA$214</f>
        <v>e.g.:</v>
      </c>
      <c r="AC399" s="467" t="str">
        <f>CONCATENATE(AA399,"     ", W399)</f>
        <v>e.g.:     Extensión del manejo forestal comunitario.</v>
      </c>
      <c r="AD399" s="467" t="str">
        <f>CONCATENATE(AA399,"     ", X399)</f>
        <v>e.g.:     La extensión del manejo forestal comunitario puede aumentar el número y los grupos de las partes interesadas involucradas en la toma de decisiones relacionada con los bosques locales.</v>
      </c>
      <c r="AE399" s="465">
        <v>3</v>
      </c>
      <c r="AF399" s="467" t="str">
        <f>CONCATENATE(AA399,"     ", Y399)</f>
        <v>e.g.:     Consulta (condición habilitante)</v>
      </c>
      <c r="AG399" s="467" t="str">
        <f>CONCATENATE(AA399,"     ", Z399)</f>
        <v>e.g.:     El grupo consultado puede no ser representativo de todas las partes interesadas.</v>
      </c>
      <c r="AH399" s="462" t="s">
        <v>20</v>
      </c>
    </row>
    <row r="400" spans="3:68" hidden="1" x14ac:dyDescent="0.25">
      <c r="F400" s="36"/>
      <c r="P400" s="52"/>
      <c r="S400" s="52"/>
      <c r="X400" s="469"/>
      <c r="Y400" s="470"/>
      <c r="AH400" s="462" t="s">
        <v>20</v>
      </c>
    </row>
    <row r="401" spans="3:68" hidden="1" x14ac:dyDescent="0.25">
      <c r="F401" s="36"/>
      <c r="P401" s="52"/>
      <c r="S401" s="52"/>
      <c r="X401" s="469"/>
      <c r="Y401" s="470"/>
    </row>
    <row r="402" spans="3:68" hidden="1" x14ac:dyDescent="0.25">
      <c r="D402" s="96"/>
      <c r="BI402"/>
      <c r="BJ402"/>
      <c r="BK402"/>
      <c r="BL402"/>
      <c r="BM402"/>
      <c r="BN402"/>
      <c r="BO402"/>
      <c r="BP402"/>
    </row>
    <row r="403" spans="3:68" hidden="1" x14ac:dyDescent="0.25">
      <c r="BI403"/>
      <c r="BJ403"/>
      <c r="BK403"/>
      <c r="BL403"/>
      <c r="BM403"/>
      <c r="BN403"/>
      <c r="BO403"/>
      <c r="BP403"/>
    </row>
    <row r="404" spans="3:68" hidden="1" x14ac:dyDescent="0.25">
      <c r="BI404"/>
      <c r="BJ404"/>
      <c r="BK404"/>
      <c r="BL404"/>
      <c r="BM404"/>
      <c r="BN404"/>
      <c r="BO404"/>
      <c r="BP404"/>
    </row>
    <row r="405" spans="3:68" hidden="1" x14ac:dyDescent="0.25">
      <c r="BI405"/>
      <c r="BJ405"/>
      <c r="BK405"/>
      <c r="BL405"/>
      <c r="BM405"/>
      <c r="BN405"/>
      <c r="BO405"/>
      <c r="BP405"/>
    </row>
    <row r="406" spans="3:68" hidden="1" x14ac:dyDescent="0.25">
      <c r="N406" s="101"/>
      <c r="BI406"/>
      <c r="BJ406"/>
      <c r="BK406"/>
      <c r="BL406"/>
      <c r="BM406"/>
      <c r="BN406"/>
      <c r="BO406"/>
      <c r="BP406"/>
    </row>
    <row r="407" spans="3:68" hidden="1" x14ac:dyDescent="0.25">
      <c r="D407" s="97"/>
      <c r="N407" s="101"/>
      <c r="BH407" s="100" t="s">
        <v>20</v>
      </c>
      <c r="BI407"/>
      <c r="BJ407"/>
      <c r="BK407"/>
      <c r="BL407"/>
      <c r="BM407"/>
      <c r="BN407"/>
      <c r="BO407"/>
      <c r="BP407"/>
    </row>
    <row r="408" spans="3:68" hidden="1" x14ac:dyDescent="0.25">
      <c r="D408" s="98"/>
      <c r="N408" s="101"/>
      <c r="S408" s="52"/>
      <c r="BH408" s="36" t="s">
        <v>20</v>
      </c>
      <c r="BI408"/>
      <c r="BJ408"/>
      <c r="BK408"/>
      <c r="BL408"/>
      <c r="BM408"/>
      <c r="BN408"/>
      <c r="BO408"/>
      <c r="BP408"/>
    </row>
    <row r="409" spans="3:68" hidden="1" x14ac:dyDescent="0.25">
      <c r="N409" s="101"/>
      <c r="BH409" s="36" t="s">
        <v>20</v>
      </c>
      <c r="BI409"/>
      <c r="BJ409"/>
      <c r="BK409"/>
      <c r="BL409"/>
      <c r="BM409"/>
      <c r="BN409"/>
      <c r="BO409"/>
      <c r="BP409"/>
    </row>
    <row r="410" spans="3:68" hidden="1" x14ac:dyDescent="0.25">
      <c r="N410" s="101"/>
      <c r="BH410" s="36" t="s">
        <v>20</v>
      </c>
      <c r="BI410"/>
      <c r="BJ410"/>
      <c r="BK410"/>
      <c r="BL410"/>
      <c r="BM410"/>
      <c r="BN410"/>
      <c r="BO410"/>
      <c r="BP410"/>
    </row>
    <row r="411" spans="3:68" ht="180" hidden="1" customHeight="1" x14ac:dyDescent="0.25">
      <c r="C411" s="687" t="str">
        <f>W411</f>
        <v>Salvaguarda (e) - La compatibilidad de las medidas [REDD+] con la conservación de los bosques naturales y la diversidad biológica, velando por que las que se indican en el párrafo 70 de la presente decisión no se utilicen para la conversión de bosques naturales, sino que sirvan, en cambio, para incentivar la protección y la conservación de esos bosques y los servicios derivados de sus ecosistemas y para potenciar otros beneficios sociales y ambientales.</v>
      </c>
      <c r="D411" s="687"/>
      <c r="E411" s="687"/>
      <c r="F411" s="687"/>
      <c r="G411" s="687"/>
      <c r="H411" s="687"/>
      <c r="I411" s="687"/>
      <c r="J411" s="687"/>
      <c r="K411" s="687"/>
      <c r="L411" s="687"/>
      <c r="M411" s="687"/>
      <c r="N411" s="687"/>
      <c r="W411" s="719" t="str">
        <f>CONCATENATE($W$18, " - ",$X$18)</f>
        <v>Salvaguarda (e) - La compatibilidad de las medidas [REDD+] con la conservación de los bosques naturales y la diversidad biológica, velando por que las que se indican en el párrafo 70 de la presente decisión no se utilicen para la conversión de bosques naturales, sino que sirvan, en cambio, para incentivar la protección y la conservación de esos bosques y los servicios derivados de sus ecosistemas y para potenciar otros beneficios sociales y ambientales.</v>
      </c>
      <c r="X411" s="719"/>
      <c r="Y411" s="719"/>
      <c r="Z411" s="719"/>
      <c r="AA411" s="719"/>
      <c r="AB411" s="719"/>
      <c r="AC411" s="719"/>
      <c r="AD411" s="719"/>
      <c r="AE411" s="719"/>
      <c r="AF411" s="719"/>
      <c r="AG411" s="719"/>
      <c r="AH411" s="719"/>
      <c r="BG411" s="36"/>
      <c r="BN411" s="75"/>
      <c r="BO411"/>
      <c r="BP411"/>
    </row>
    <row r="412" spans="3:68" hidden="1" x14ac:dyDescent="0.25">
      <c r="P412"/>
      <c r="S412" s="52"/>
      <c r="BN412" s="75"/>
      <c r="BO412"/>
      <c r="BP412"/>
    </row>
    <row r="413" spans="3:68" ht="18.75" hidden="1" x14ac:dyDescent="0.3">
      <c r="C413" s="7" t="str">
        <f>W413</f>
        <v>Modo de empleo:</v>
      </c>
      <c r="D413" s="151"/>
      <c r="E413" s="151"/>
      <c r="F413" s="151"/>
      <c r="G413" s="151"/>
      <c r="H413" s="151"/>
      <c r="I413" s="151"/>
      <c r="J413" s="151"/>
      <c r="W413" s="472" t="str">
        <f>$W$39</f>
        <v>Modo de empleo:</v>
      </c>
      <c r="BN413" s="75"/>
      <c r="BO413"/>
      <c r="BP413"/>
    </row>
    <row r="414" spans="3:68" ht="15" hidden="1" customHeight="1" x14ac:dyDescent="0.3">
      <c r="C414" s="7"/>
      <c r="D414" s="151"/>
      <c r="E414" s="151"/>
      <c r="F414" s="151"/>
      <c r="G414" s="151"/>
      <c r="H414" s="151"/>
      <c r="I414" s="151"/>
      <c r="J414" s="151"/>
      <c r="W414" s="384"/>
      <c r="BN414" s="75"/>
      <c r="BO414"/>
      <c r="BP414"/>
    </row>
    <row r="415" spans="3:68" ht="159.94999999999999" hidden="1" customHeight="1" x14ac:dyDescent="0.25">
      <c r="C415" s="707" t="str">
        <f>W415</f>
        <v>• Revisar los aspectos clave
•Contestar “Sí” o “No” a las Preguntas guía (según corresponda). En caso no se cuente con la información necesaria para responder a la pregunta, se puede elegir “No sabe”.
• Importar Beneficios y Riesgos a la Tabla 2. 
• Revisar y modificar los beneficios y riesgos generados automáticamente para asegurar que son apropiados al contexto nacional, y luego asignarlos a acciones REDD+ concretas. Si más de una acción está asociada con el beneficio o riesgo, copiar y pegar el texto del beneficio o riesgo en una de las líneas vacías. Si el beneficio o riesgo no pertenece a una acción REDD+ específica, se le puede clasificar como “General”.
• Añadir cualquier otro beneficio y riesgo pertinente para la salvaguarda.
• Asignar una probabilidad e impacto a cada beneficio o riesgo.</v>
      </c>
      <c r="D415" s="707"/>
      <c r="E415" s="707"/>
      <c r="F415" s="707"/>
      <c r="G415" s="707"/>
      <c r="H415" s="707"/>
      <c r="I415" s="707"/>
      <c r="J415" s="707"/>
      <c r="K415" s="707"/>
      <c r="L415" s="707"/>
      <c r="M415" s="282"/>
      <c r="W415" s="718" t="str">
        <f>$W$41</f>
        <v>• Revisar los aspectos clave
•Contestar “Sí” o “No” a las Preguntas guía (según corresponda). En caso no se cuente con la información necesaria para responder a la pregunta, se puede elegir “No sabe”.
• Importar Beneficios y Riesgos a la Tabla 2. 
• Revisar y modificar los beneficios y riesgos generados automáticamente para asegurar que son apropiados al contexto nacional, y luego asignarlos a acciones REDD+ concretas. Si más de una acción está asociada con el beneficio o riesgo, copiar y pegar el texto del beneficio o riesgo en una de las líneas vacías. Si el beneficio o riesgo no pertenece a una acción REDD+ específica, se le puede clasificar como “General”.
• Añadir cualquier otro beneficio y riesgo pertinente para la salvaguarda.
• Asignar una probabilidad e impacto a cada beneficio o riesgo.</v>
      </c>
      <c r="X415" s="718"/>
      <c r="Y415" s="718"/>
      <c r="Z415" s="718"/>
      <c r="AA415" s="718"/>
      <c r="AB415" s="718"/>
      <c r="AC415" s="718"/>
      <c r="AD415" s="718"/>
      <c r="AE415" s="718"/>
      <c r="AF415" s="385"/>
      <c r="AG415" s="385"/>
      <c r="BN415" s="75"/>
      <c r="BO415"/>
      <c r="BP415"/>
    </row>
    <row r="416" spans="3:68" ht="22.5" hidden="1" customHeight="1" x14ac:dyDescent="0.25">
      <c r="BN416" s="75"/>
      <c r="BO416"/>
      <c r="BP416"/>
    </row>
    <row r="417" spans="3:72" ht="18.75" hidden="1" x14ac:dyDescent="0.3">
      <c r="C417" s="7" t="str">
        <f>W417</f>
        <v>Asuntos clave:</v>
      </c>
      <c r="D417" s="152"/>
      <c r="E417" s="152"/>
      <c r="F417" s="152"/>
      <c r="G417" s="152"/>
      <c r="H417" s="152"/>
      <c r="I417" s="152"/>
      <c r="J417" s="152"/>
      <c r="W417" s="472" t="str">
        <f>$W$43</f>
        <v>Asuntos clave:</v>
      </c>
      <c r="BN417" s="75"/>
      <c r="BO417"/>
      <c r="BP417"/>
    </row>
    <row r="418" spans="3:72" hidden="1" x14ac:dyDescent="0.25">
      <c r="BN418" s="75"/>
      <c r="BO418"/>
      <c r="BP418"/>
    </row>
    <row r="419" spans="3:72" ht="15" hidden="1" customHeight="1" x14ac:dyDescent="0.25">
      <c r="C419" s="264" t="str">
        <f t="shared" ref="C419:D424" si="177">W419</f>
        <v>1.</v>
      </c>
      <c r="D419" s="632" t="str">
        <f t="shared" si="177"/>
        <v>Definición de bosques naturales y comprensión de la distribución de bosques naturales.</v>
      </c>
      <c r="E419" s="632"/>
      <c r="F419" s="632"/>
      <c r="G419" s="632"/>
      <c r="H419" s="632"/>
      <c r="I419" s="632"/>
      <c r="J419" s="632"/>
      <c r="K419" s="632"/>
      <c r="L419" s="632"/>
      <c r="M419" s="280"/>
      <c r="W419" s="386" t="s">
        <v>106</v>
      </c>
      <c r="X419" s="387" t="s">
        <v>330</v>
      </c>
      <c r="Y419" s="388"/>
      <c r="Z419" s="388"/>
      <c r="AA419" s="388"/>
      <c r="AB419" s="388"/>
      <c r="BG419" s="36"/>
      <c r="BN419" s="75"/>
      <c r="BO419"/>
      <c r="BP419"/>
    </row>
    <row r="420" spans="3:72" ht="30" hidden="1" customHeight="1" x14ac:dyDescent="0.25">
      <c r="C420" s="264" t="str">
        <f t="shared" si="177"/>
        <v>2.</v>
      </c>
      <c r="D420" s="632" t="str">
        <f t="shared" si="177"/>
        <v>Comprensión de los posibles impactos de las opciones de políticas REDD+ sobre la biodiversidad y los servicios ecosistémicos.</v>
      </c>
      <c r="E420" s="632"/>
      <c r="F420" s="632"/>
      <c r="G420" s="632"/>
      <c r="H420" s="632"/>
      <c r="I420" s="632"/>
      <c r="J420" s="632"/>
      <c r="K420" s="632"/>
      <c r="L420" s="632"/>
      <c r="M420" s="280"/>
      <c r="W420" s="386" t="s">
        <v>107</v>
      </c>
      <c r="X420" s="387" t="s">
        <v>331</v>
      </c>
      <c r="Y420" s="388"/>
      <c r="Z420" s="388"/>
      <c r="AA420" s="388"/>
      <c r="AB420" s="388"/>
      <c r="BG420" s="36"/>
      <c r="BN420" s="75"/>
      <c r="BO420"/>
      <c r="BP420"/>
    </row>
    <row r="421" spans="3:72" ht="30" hidden="1" customHeight="1" x14ac:dyDescent="0.25">
      <c r="C421" s="264" t="str">
        <f t="shared" si="177"/>
        <v>3.</v>
      </c>
      <c r="D421" s="632" t="str">
        <f t="shared" si="177"/>
        <v>Conservación de los bosques naturales; prevención de la degradación o conversión a bosques plantados (salvo en el contexto de la restauración de bosques).</v>
      </c>
      <c r="E421" s="632"/>
      <c r="F421" s="632"/>
      <c r="G421" s="632"/>
      <c r="H421" s="632"/>
      <c r="I421" s="632"/>
      <c r="J421" s="632"/>
      <c r="K421" s="632"/>
      <c r="L421" s="632"/>
      <c r="M421" s="280"/>
      <c r="W421" s="386" t="s">
        <v>112</v>
      </c>
      <c r="X421" s="387" t="s">
        <v>332</v>
      </c>
      <c r="Y421" s="388"/>
      <c r="Z421" s="388"/>
      <c r="AA421" s="388"/>
      <c r="AB421" s="388"/>
      <c r="BG421" s="36"/>
      <c r="BN421" s="75"/>
      <c r="BO421"/>
      <c r="BP421"/>
    </row>
    <row r="422" spans="3:72" ht="30" hidden="1" customHeight="1" x14ac:dyDescent="0.25">
      <c r="C422" s="264" t="str">
        <f t="shared" si="177"/>
        <v>4.</v>
      </c>
      <c r="D422" s="632" t="str">
        <f t="shared" si="177"/>
        <v>Gestión de bosques plantados y naturales para mantener o restaurar la biodiversidad y los servicios ecosistémicos (p.ej. control de la erosión del suelo, pureza del agua, productos forestales no madereros).</v>
      </c>
      <c r="E422" s="632"/>
      <c r="F422" s="632"/>
      <c r="G422" s="632"/>
      <c r="H422" s="632"/>
      <c r="I422" s="632"/>
      <c r="J422" s="632"/>
      <c r="K422" s="632"/>
      <c r="L422" s="632"/>
      <c r="M422" s="280"/>
      <c r="W422" s="386" t="s">
        <v>108</v>
      </c>
      <c r="X422" s="387" t="s">
        <v>333</v>
      </c>
      <c r="Y422" s="388"/>
      <c r="Z422" s="388"/>
      <c r="AA422" s="388"/>
      <c r="AB422" s="388"/>
      <c r="BG422" s="36"/>
      <c r="BN422" s="75"/>
      <c r="BO422"/>
      <c r="BP422"/>
    </row>
    <row r="423" spans="3:72" ht="15" hidden="1" customHeight="1" x14ac:dyDescent="0.25">
      <c r="C423" s="264" t="str">
        <f t="shared" si="177"/>
        <v>5.</v>
      </c>
      <c r="D423" s="632" t="str">
        <f t="shared" si="177"/>
        <v>Identificación y mejora de los beneficios sociales (p.ej. mejora de medios de vida, distribución de beneficios).</v>
      </c>
      <c r="E423" s="632"/>
      <c r="F423" s="632"/>
      <c r="G423" s="632"/>
      <c r="H423" s="632"/>
      <c r="I423" s="632"/>
      <c r="J423" s="632"/>
      <c r="K423" s="632"/>
      <c r="L423" s="632"/>
      <c r="M423" s="280"/>
      <c r="W423" s="386" t="s">
        <v>109</v>
      </c>
      <c r="X423" s="387" t="s">
        <v>334</v>
      </c>
      <c r="Y423" s="388"/>
      <c r="Z423" s="388"/>
      <c r="AA423" s="388"/>
      <c r="AB423" s="388"/>
      <c r="BG423" s="36"/>
      <c r="BN423" s="75"/>
      <c r="BO423"/>
      <c r="BP423"/>
    </row>
    <row r="424" spans="3:72" ht="15" hidden="1" customHeight="1" x14ac:dyDescent="0.25">
      <c r="C424" s="264" t="str">
        <f t="shared" si="177"/>
        <v>6.</v>
      </c>
      <c r="D424" s="632" t="str">
        <f t="shared" si="177"/>
        <v>Conservación de la biodiversidad fuera de los bosques.</v>
      </c>
      <c r="E424" s="632"/>
      <c r="F424" s="632"/>
      <c r="G424" s="632"/>
      <c r="H424" s="632"/>
      <c r="I424" s="632"/>
      <c r="J424" s="632"/>
      <c r="K424" s="632"/>
      <c r="L424" s="632"/>
      <c r="M424" s="280"/>
      <c r="W424" s="386" t="s">
        <v>110</v>
      </c>
      <c r="X424" s="387" t="s">
        <v>335</v>
      </c>
      <c r="Y424" s="388"/>
      <c r="Z424" s="388"/>
      <c r="AA424" s="388"/>
      <c r="AB424" s="388"/>
      <c r="BG424" s="36"/>
      <c r="BN424" s="75"/>
      <c r="BO424"/>
      <c r="BP424"/>
    </row>
    <row r="425" spans="3:72" ht="0.95" hidden="1" customHeight="1" x14ac:dyDescent="0.25">
      <c r="C425" s="264"/>
      <c r="D425" s="262"/>
      <c r="E425" s="262"/>
      <c r="F425" s="262"/>
      <c r="G425" s="262"/>
      <c r="H425" s="262"/>
      <c r="I425" s="262"/>
      <c r="J425" s="262"/>
      <c r="K425" s="262"/>
      <c r="L425" s="262"/>
      <c r="M425" s="280"/>
      <c r="W425" s="389"/>
      <c r="X425" s="390"/>
      <c r="Y425" s="388"/>
      <c r="Z425" s="388"/>
      <c r="AA425" s="388"/>
      <c r="AB425" s="388"/>
      <c r="BG425" s="36"/>
      <c r="BN425" s="75"/>
      <c r="BO425"/>
      <c r="BP425"/>
    </row>
    <row r="426" spans="3:72" ht="0.95" hidden="1" customHeight="1" x14ac:dyDescent="0.25">
      <c r="C426" s="264"/>
      <c r="D426" s="262"/>
      <c r="E426" s="262"/>
      <c r="F426" s="262"/>
      <c r="G426" s="262"/>
      <c r="H426" s="262"/>
      <c r="I426" s="262"/>
      <c r="J426" s="262"/>
      <c r="K426" s="262"/>
      <c r="L426" s="262"/>
      <c r="M426" s="280"/>
      <c r="W426" s="389"/>
      <c r="X426" s="390"/>
      <c r="Y426" s="388"/>
      <c r="Z426" s="388"/>
      <c r="AA426" s="388"/>
      <c r="AB426" s="388"/>
      <c r="BG426" s="36"/>
      <c r="BN426" s="75"/>
      <c r="BO426"/>
      <c r="BP426"/>
    </row>
    <row r="427" spans="3:72" ht="7.5" hidden="1" customHeight="1" x14ac:dyDescent="0.25">
      <c r="C427" s="153"/>
      <c r="D427" s="153"/>
      <c r="E427" s="153"/>
      <c r="F427" s="153"/>
      <c r="G427" s="153"/>
      <c r="H427" s="153"/>
      <c r="I427" s="153"/>
      <c r="J427" s="153"/>
      <c r="W427" s="391"/>
      <c r="X427" s="392"/>
      <c r="Y427" s="392"/>
      <c r="Z427" s="392"/>
      <c r="AA427" s="392"/>
      <c r="AB427" s="392"/>
      <c r="BG427" s="36"/>
      <c r="BN427" s="83"/>
      <c r="BO427" s="75"/>
      <c r="BP427" s="75"/>
      <c r="BQ427" s="75"/>
      <c r="BR427" s="75"/>
      <c r="BS427" s="75"/>
      <c r="BT427" s="75"/>
    </row>
    <row r="428" spans="3:72" ht="15" hidden="1" customHeight="1" x14ac:dyDescent="0.25">
      <c r="C428" s="644"/>
      <c r="D428" s="644"/>
      <c r="E428" s="644"/>
      <c r="F428" s="644"/>
      <c r="G428" s="644"/>
      <c r="H428" s="644"/>
      <c r="I428" s="644"/>
      <c r="J428" s="644"/>
      <c r="W428" s="473" t="str">
        <f>$W$55</f>
        <v>Pulsar en el icono "-" a la izquierda para minimizar el texto.</v>
      </c>
      <c r="X428" s="394"/>
      <c r="Y428" s="394"/>
      <c r="Z428" s="394"/>
      <c r="AA428" s="394"/>
      <c r="AB428" s="394"/>
      <c r="AC428" s="394"/>
      <c r="AD428" s="394"/>
      <c r="BN428" s="75"/>
      <c r="BO428" s="75"/>
      <c r="BP428" s="75"/>
      <c r="BQ428" s="75"/>
      <c r="BR428" s="75"/>
      <c r="BS428" s="75"/>
      <c r="BT428" s="75"/>
    </row>
    <row r="429" spans="3:72" ht="15" hidden="1" customHeight="1" x14ac:dyDescent="0.25">
      <c r="C429" s="633"/>
      <c r="D429" s="633"/>
      <c r="E429" s="633"/>
      <c r="F429" s="633"/>
      <c r="G429" s="633"/>
      <c r="H429" s="633"/>
      <c r="I429" s="633"/>
      <c r="J429" s="633"/>
      <c r="W429" s="474" t="str">
        <f>$W$56</f>
        <v>Pulsar en el icono "+" a la izquierda para ampliar el texto y repasar los aspectos clave.</v>
      </c>
      <c r="X429" s="396"/>
      <c r="Y429" s="396"/>
      <c r="Z429" s="396"/>
      <c r="AA429" s="396"/>
      <c r="AB429" s="396"/>
      <c r="AC429" s="396"/>
      <c r="AD429" s="396"/>
      <c r="BN429" s="75"/>
      <c r="BO429" s="75"/>
      <c r="BP429" s="75"/>
      <c r="BQ429" s="75"/>
      <c r="BR429" s="75"/>
      <c r="BS429" s="75"/>
      <c r="BT429" s="75"/>
    </row>
    <row r="430" spans="3:72" ht="22.5" hidden="1" customHeight="1" x14ac:dyDescent="0.25">
      <c r="P430"/>
      <c r="S430" s="52"/>
      <c r="X430" s="397"/>
      <c r="Y430" s="398"/>
      <c r="Z430" s="398"/>
      <c r="AA430" s="388"/>
      <c r="AB430" s="388"/>
      <c r="BN430" s="75"/>
      <c r="BO430" s="75"/>
      <c r="BP430" s="75"/>
      <c r="BQ430" s="75"/>
      <c r="BR430" s="75"/>
      <c r="BS430" s="75"/>
      <c r="BT430" s="75"/>
    </row>
    <row r="431" spans="3:72" ht="18.75" hidden="1" x14ac:dyDescent="0.3">
      <c r="C431" s="7" t="str">
        <f>W431</f>
        <v>Preguntas guía:</v>
      </c>
      <c r="D431" s="152"/>
      <c r="E431" s="152"/>
      <c r="F431" s="152"/>
      <c r="G431" s="152"/>
      <c r="H431" s="152"/>
      <c r="I431" s="152"/>
      <c r="J431" s="152"/>
      <c r="W431" s="472" t="str">
        <f>$W$58</f>
        <v>Preguntas guía:</v>
      </c>
      <c r="X431" s="398"/>
      <c r="Y431" s="398"/>
      <c r="Z431" s="398"/>
      <c r="AA431" s="388"/>
      <c r="AB431" s="388"/>
      <c r="BN431" s="75"/>
      <c r="BO431" s="75"/>
      <c r="BP431" s="75"/>
      <c r="BQ431" s="75"/>
      <c r="BR431" s="75"/>
      <c r="BS431" s="75"/>
      <c r="BT431" s="75"/>
    </row>
    <row r="432" spans="3:72" ht="15" hidden="1" customHeight="1" x14ac:dyDescent="0.3">
      <c r="C432" s="7"/>
      <c r="D432" s="152"/>
      <c r="E432" s="152"/>
      <c r="F432" s="152"/>
      <c r="G432" s="152"/>
      <c r="H432" s="152"/>
      <c r="I432" s="152"/>
      <c r="J432" s="152"/>
      <c r="W432" s="384"/>
      <c r="X432" s="398"/>
      <c r="Y432" s="398"/>
      <c r="Z432" s="398"/>
      <c r="AA432" s="388"/>
      <c r="AB432" s="388"/>
      <c r="BN432" s="75"/>
      <c r="BO432" s="75"/>
      <c r="BP432" s="75"/>
      <c r="BQ432" s="75"/>
      <c r="BR432" s="75"/>
      <c r="BS432" s="75"/>
      <c r="BT432" s="75"/>
    </row>
    <row r="433" spans="3:70" ht="18.75" hidden="1" customHeight="1" thickBot="1" x14ac:dyDescent="0.35">
      <c r="C433" s="615" t="str">
        <f>$C$60</f>
        <v>Contestar a cada una de las preguntas siguientes pulsando en la respuesta que corresponda:</v>
      </c>
      <c r="D433" s="615"/>
      <c r="E433" s="615"/>
      <c r="F433" s="615"/>
      <c r="G433" s="615"/>
      <c r="H433" s="615"/>
      <c r="I433" s="615"/>
      <c r="J433" s="615"/>
      <c r="K433" s="615"/>
      <c r="L433" s="615"/>
      <c r="M433" s="279"/>
      <c r="W433" s="384"/>
      <c r="X433" s="706" t="str">
        <f>$X$60</f>
        <v>RELATED TO</v>
      </c>
      <c r="Y433" s="706" t="str">
        <f>$Y$60</f>
        <v>NUMBER</v>
      </c>
      <c r="Z433" s="706" t="str">
        <f>$Z$60</f>
        <v>TRANSLATED VALUE</v>
      </c>
      <c r="AA433" s="706" t="str">
        <f>$AA$60</f>
        <v>IF YES (Benefit)</v>
      </c>
      <c r="AB433" s="706" t="str">
        <f>$AB$60</f>
        <v>IF YES (Risk)</v>
      </c>
      <c r="AC433" s="706" t="str">
        <f>$AC$60</f>
        <v>IF NO (Benefit)</v>
      </c>
      <c r="AD433" s="706" t="str">
        <f>$AD$60</f>
        <v>IF NO (Risk)</v>
      </c>
      <c r="AE433" s="706" t="str">
        <f>$AE$60</f>
        <v>CLASIFIED TEXT</v>
      </c>
      <c r="AF433" s="706"/>
      <c r="AG433" s="706" t="str">
        <f>$AG$60</f>
        <v>SORTED TEXT</v>
      </c>
      <c r="AH433" s="706"/>
      <c r="AJ433" s="706" t="str">
        <f>$AJ$60</f>
        <v>IF "DON'T KNOW"</v>
      </c>
      <c r="AK433" s="706" t="str">
        <f>$AK$60</f>
        <v>AUTOPOPULATED TEXT</v>
      </c>
      <c r="AL433" s="706" t="str">
        <f>$AL$60</f>
        <v>SORTED TEXT</v>
      </c>
      <c r="BG433" s="75"/>
      <c r="BH433" s="75"/>
      <c r="BN433" s="75"/>
      <c r="BO433" s="75"/>
      <c r="BP433" s="75"/>
      <c r="BQ433" s="75"/>
      <c r="BR433" s="75"/>
    </row>
    <row r="434" spans="3:70" ht="26.25" hidden="1" thickBot="1" x14ac:dyDescent="0.3">
      <c r="K434" s="290" t="str">
        <f>$K$61</f>
        <v>Sí</v>
      </c>
      <c r="L434" s="597" t="str">
        <f>$L$61</f>
        <v>No</v>
      </c>
      <c r="M434" s="596" t="str">
        <f>$M$61</f>
        <v>No sabe</v>
      </c>
      <c r="Q434" s="137" t="s">
        <v>78</v>
      </c>
      <c r="S434" s="137" t="s">
        <v>78</v>
      </c>
      <c r="X434" s="706"/>
      <c r="Y434" s="706"/>
      <c r="Z434" s="706"/>
      <c r="AA434" s="706"/>
      <c r="AB434" s="706"/>
      <c r="AC434" s="706"/>
      <c r="AD434" s="706"/>
      <c r="AE434" s="477" t="str">
        <f>$AE$61</f>
        <v>Benefits</v>
      </c>
      <c r="AF434" s="477" t="str">
        <f>$AF$61</f>
        <v>Risks</v>
      </c>
      <c r="AG434" s="478" t="str">
        <f>$AG$61</f>
        <v>Benefits</v>
      </c>
      <c r="AH434" s="478" t="str">
        <f>$AH$61</f>
        <v>Risks</v>
      </c>
      <c r="AJ434" s="706"/>
      <c r="AK434" s="706"/>
      <c r="AL434" s="706"/>
      <c r="BE434" s="36"/>
      <c r="BG434" s="75"/>
      <c r="BH434" s="75"/>
      <c r="BL434"/>
      <c r="BM434"/>
      <c r="BN434"/>
      <c r="BO434"/>
      <c r="BP434"/>
    </row>
    <row r="435" spans="3:70" ht="20.100000000000001" hidden="1" customHeight="1" x14ac:dyDescent="0.25">
      <c r="C435" s="676" t="str">
        <f t="shared" ref="C435:C456" si="178">W435</f>
        <v>1.       ¿Existe la probabilidad de que algunas de las acciones REDD+ identificadas en el Módulo 1:</v>
      </c>
      <c r="D435" s="677"/>
      <c r="E435" s="677"/>
      <c r="F435" s="677"/>
      <c r="G435" s="677"/>
      <c r="H435" s="677"/>
      <c r="I435" s="677"/>
      <c r="J435" s="678"/>
      <c r="K435" s="657"/>
      <c r="L435" s="657"/>
      <c r="M435" s="658"/>
      <c r="Q435" s="162"/>
      <c r="R435" s="400"/>
      <c r="S435" s="138" t="str">
        <f>LOOKUP(Q435,$AG$31:$AH$34)</f>
        <v/>
      </c>
      <c r="W435" s="383" t="s">
        <v>572</v>
      </c>
      <c r="X435" s="401" t="s">
        <v>20</v>
      </c>
      <c r="Y435" s="402">
        <v>1</v>
      </c>
      <c r="Z435" s="498" t="str">
        <f>S435</f>
        <v/>
      </c>
      <c r="AA435" s="119" t="s">
        <v>20</v>
      </c>
      <c r="AB435" s="119" t="s">
        <v>20</v>
      </c>
      <c r="AC435" s="119" t="s">
        <v>20</v>
      </c>
      <c r="AD435" s="119" t="s">
        <v>20</v>
      </c>
      <c r="AE435" s="405" t="str">
        <f t="shared" ref="AE435" si="179">IF(Z435=TRUE,AA435,AC435)</f>
        <v/>
      </c>
      <c r="AF435" s="405" t="str">
        <f t="shared" ref="AF435" si="180">IF(Z435=TRUE,AB435,AD435)</f>
        <v/>
      </c>
      <c r="AG435" s="406" t="str">
        <f t="array" ref="AG435">IFERROR((IF(ROWS(AG$435:AG435)&gt;COUNTA(AE:AE),"",INDEX(AE:AE,SMALL(IF(AE$435:AE$459&lt;&gt;"",ROW(AE$435:AE$459)),ROWS(AG$435:AG435))))),"")</f>
        <v/>
      </c>
      <c r="AH435" s="479" t="str">
        <f t="array" ref="AH435">IFERROR((IF(ROWS(AH$435:AH435)&gt;COUNTA(AF:AF),"",INDEX(AF:AF,SMALL(IF(AF$435:AF$459&lt;&gt;"",ROW(AF$435:AF$459)),ROWS(AH$435:AH435))))),"")</f>
        <v/>
      </c>
      <c r="AI435" s="408">
        <v>1</v>
      </c>
      <c r="AJ435" s="405" t="str">
        <f t="shared" ref="AJ435:AJ459" si="181">W435</f>
        <v>1.       ¿Existe la probabilidad de que algunas de las acciones REDD+ identificadas en el Módulo 1:</v>
      </c>
      <c r="AK435" s="409" t="str">
        <f>IF(((COUNTIF(Z437:Z459,"DK"))&gt;0),AJ435,"")</f>
        <v/>
      </c>
      <c r="AL435" s="405" t="str">
        <f t="array" ref="AL435">IFERROR((IF(ROWS(AL$435:AL435)&gt;COUNTA(AK:AK),"",INDEX(AK:AK,SMALL(IF(AK$435:AK$459&lt;&gt;"",ROW(AK$435:AK$459)),ROWS(AL$435:AL435))))),"")</f>
        <v/>
      </c>
      <c r="AM435" s="410" t="s">
        <v>20</v>
      </c>
      <c r="BG435" s="75"/>
      <c r="BH435" s="75"/>
      <c r="BL435"/>
      <c r="BM435"/>
      <c r="BN435"/>
      <c r="BO435"/>
      <c r="BP435"/>
    </row>
    <row r="436" spans="3:70" s="76" customFormat="1" ht="30" hidden="1" customHeight="1" x14ac:dyDescent="0.25">
      <c r="C436" s="662" t="str">
        <f t="shared" si="178"/>
        <v xml:space="preserve">1.1.    Redunden en una mejor conservación de la biodiversidad, los bosques naturales y sus servicios ecosistémicos, como: </v>
      </c>
      <c r="D436" s="663"/>
      <c r="E436" s="663"/>
      <c r="F436" s="663"/>
      <c r="G436" s="663"/>
      <c r="H436" s="663"/>
      <c r="I436" s="663"/>
      <c r="J436" s="664"/>
      <c r="K436" s="679"/>
      <c r="L436" s="679"/>
      <c r="M436" s="680"/>
      <c r="Q436" s="162"/>
      <c r="R436" s="400"/>
      <c r="S436" s="138" t="str">
        <f t="shared" ref="S436:S459" si="182">LOOKUP(Q436,$AG$31:$AH$34)</f>
        <v/>
      </c>
      <c r="T436" s="400"/>
      <c r="U436" s="400"/>
      <c r="V436" s="411"/>
      <c r="W436" s="412" t="s">
        <v>336</v>
      </c>
      <c r="X436" s="401" t="s">
        <v>20</v>
      </c>
      <c r="Y436" s="413">
        <v>2</v>
      </c>
      <c r="Z436" s="498" t="str">
        <f t="shared" ref="Z436:Z459" si="183">S436</f>
        <v/>
      </c>
      <c r="AA436" s="119" t="s">
        <v>20</v>
      </c>
      <c r="AB436" s="119" t="s">
        <v>20</v>
      </c>
      <c r="AC436" s="119" t="s">
        <v>20</v>
      </c>
      <c r="AD436" s="119" t="s">
        <v>20</v>
      </c>
      <c r="AE436" s="405" t="str">
        <f t="shared" ref="AE436:AE459" si="184">IF(Z436=TRUE,AA436,AC436)</f>
        <v/>
      </c>
      <c r="AF436" s="405" t="str">
        <f t="shared" ref="AF436:AF459" si="185">IF(Z436=TRUE,AB436,AD436)</f>
        <v/>
      </c>
      <c r="AG436" s="481" t="str">
        <f t="array" ref="AG436">IFERROR((IF(ROWS(AG$435:AG436)&gt;COUNTA(AE:AE),"",INDEX(AE:AE,SMALL(IF(AE$435:AE$459&lt;&gt;"",ROW(AE$435:AE$459)),ROWS(AG$435:AG436))))),"")</f>
        <v/>
      </c>
      <c r="AH436" s="415" t="str">
        <f t="array" ref="AH436">IFERROR((IF(ROWS(AH$435:AH436)&gt;COUNTA(AF:AF),"",INDEX(AF:AF,SMALL(IF(AF$435:AF$459&lt;&gt;"",ROW(AF$435:AF$459)),ROWS(AH$435:AH436))))),"")</f>
        <v/>
      </c>
      <c r="AI436" s="408">
        <v>2</v>
      </c>
      <c r="AJ436" s="405" t="str">
        <f t="shared" si="181"/>
        <v xml:space="preserve">1.1.    Redunden en una mejor conservación de la biodiversidad, los bosques naturales y sus servicios ecosistémicos, como: </v>
      </c>
      <c r="AK436" s="507" t="str">
        <f>IF(((COUNTIF(Z437:Z438,"DK"))&gt;0),AJ436,"")</f>
        <v/>
      </c>
      <c r="AL436" s="405" t="str">
        <f t="array" ref="AL436">IFERROR((IF(ROWS(AL$435:AL436)&gt;COUNTA(AK:AK),"",INDEX(AK:AK,SMALL(IF(AK$435:AK$459&lt;&gt;"",ROW(AK$435:AK$459)),ROWS(AL$435:AL436))))),"")</f>
        <v/>
      </c>
      <c r="AM436" s="416" t="s">
        <v>20</v>
      </c>
      <c r="AN436" s="411"/>
      <c r="AO436" s="411"/>
      <c r="AP436" s="411"/>
      <c r="AQ436" s="52"/>
      <c r="AR436" s="411"/>
      <c r="AS436" s="411"/>
      <c r="AT436" s="52"/>
      <c r="AU436" s="411"/>
      <c r="AV436" s="411"/>
      <c r="AW436" s="411"/>
      <c r="AX436" s="411"/>
      <c r="AY436" s="411"/>
    </row>
    <row r="437" spans="3:70" s="76" customFormat="1" ht="45" hidden="1" customHeight="1" x14ac:dyDescent="0.25">
      <c r="C437" s="684" t="str">
        <f>W437</f>
        <v>1.1.1. Mejora de la situación de las áreas de importancia para la biodiversidad (p.ej. por una mejor gestión de las áreas protegidas, o la orientación de acciones REDD+ a áreas de importancia para la biodiversidad)?</v>
      </c>
      <c r="D437" s="685"/>
      <c r="E437" s="685"/>
      <c r="F437" s="685"/>
      <c r="G437" s="685"/>
      <c r="H437" s="685"/>
      <c r="I437" s="685"/>
      <c r="J437" s="686"/>
      <c r="K437" s="178"/>
      <c r="L437" s="167"/>
      <c r="M437" s="167"/>
      <c r="Q437" s="162">
        <v>0</v>
      </c>
      <c r="R437" s="400"/>
      <c r="S437" s="138" t="str">
        <f t="shared" si="182"/>
        <v/>
      </c>
      <c r="T437" s="400"/>
      <c r="U437" s="400"/>
      <c r="V437" s="411"/>
      <c r="W437" s="508" t="s">
        <v>610</v>
      </c>
      <c r="X437" s="401" t="s">
        <v>27</v>
      </c>
      <c r="Y437" s="413">
        <v>3</v>
      </c>
      <c r="Z437" s="498" t="str">
        <f t="shared" si="183"/>
        <v/>
      </c>
      <c r="AA437" s="119" t="s">
        <v>616</v>
      </c>
      <c r="AB437" s="119" t="s">
        <v>20</v>
      </c>
      <c r="AC437" s="119" t="s">
        <v>20</v>
      </c>
      <c r="AD437" s="119" t="s">
        <v>20</v>
      </c>
      <c r="AE437" s="405" t="str">
        <f t="shared" si="184"/>
        <v/>
      </c>
      <c r="AF437" s="405" t="str">
        <f t="shared" si="185"/>
        <v/>
      </c>
      <c r="AG437" s="481" t="str">
        <f t="array" ref="AG437">IFERROR((IF(ROWS(AG$435:AG437)&gt;COUNTA(AE:AE),"",INDEX(AE:AE,SMALL(IF(AE$435:AE$459&lt;&gt;"",ROW(AE$435:AE$459)),ROWS(AG$435:AG437))))),"")</f>
        <v/>
      </c>
      <c r="AH437" s="415" t="str">
        <f t="array" ref="AH437">IFERROR((IF(ROWS(AH$435:AH437)&gt;COUNTA(AF:AF),"",INDEX(AF:AF,SMALL(IF(AF$435:AF$459&lt;&gt;"",ROW(AF$435:AF$459)),ROWS(AH$435:AH437))))),"")</f>
        <v/>
      </c>
      <c r="AI437" s="408">
        <v>3</v>
      </c>
      <c r="AJ437" s="405" t="str">
        <f t="shared" si="181"/>
        <v>1.1.1. Mejora de la situación de las áreas de importancia para la biodiversidad (p.ej. por una mejor gestión de las áreas protegidas, o la orientación de acciones REDD+ a áreas de importancia para la biodiversidad)?</v>
      </c>
      <c r="AK437" s="405" t="str">
        <f>IF(Z437="DK",AJ437,"")</f>
        <v/>
      </c>
      <c r="AL437" s="405" t="str">
        <f t="array" ref="AL437">IFERROR((IF(ROWS(AL$435:AL437)&gt;COUNTA(AK:AK),"",INDEX(AK:AK,SMALL(IF(AK$435:AK$459&lt;&gt;"",ROW(AK$435:AK$459)),ROWS(AL$435:AL437))))),"")</f>
        <v/>
      </c>
      <c r="AM437" s="416" t="s">
        <v>20</v>
      </c>
      <c r="AN437" s="411"/>
      <c r="AO437" s="411"/>
      <c r="AP437" s="411"/>
      <c r="AQ437" s="52"/>
      <c r="AR437" s="411"/>
      <c r="AS437" s="411"/>
      <c r="AT437" s="52"/>
      <c r="AU437" s="411"/>
      <c r="AV437" s="411"/>
      <c r="AW437" s="411"/>
      <c r="AX437" s="411"/>
      <c r="AY437" s="411"/>
    </row>
    <row r="438" spans="3:70" s="76" customFormat="1" ht="30" hidden="1" customHeight="1" x14ac:dyDescent="0.25">
      <c r="C438" s="684" t="str">
        <f>W438</f>
        <v>1.1.2. Evitar la erosión del suelo y mantener la calidad del agua (p.ej. por reducción del desbroce de bosques o de explotación intensiva en laderas empinadas y bosques ribereños)?</v>
      </c>
      <c r="D438" s="685"/>
      <c r="E438" s="685"/>
      <c r="F438" s="685"/>
      <c r="G438" s="685"/>
      <c r="H438" s="685"/>
      <c r="I438" s="685"/>
      <c r="J438" s="686"/>
      <c r="K438" s="178"/>
      <c r="L438" s="167"/>
      <c r="M438" s="167"/>
      <c r="Q438" s="162">
        <v>0</v>
      </c>
      <c r="R438" s="400"/>
      <c r="S438" s="138" t="str">
        <f t="shared" si="182"/>
        <v/>
      </c>
      <c r="T438" s="400"/>
      <c r="U438" s="400"/>
      <c r="V438" s="411"/>
      <c r="W438" s="508" t="s">
        <v>337</v>
      </c>
      <c r="X438" s="401" t="s">
        <v>27</v>
      </c>
      <c r="Y438" s="402">
        <v>4</v>
      </c>
      <c r="Z438" s="498" t="str">
        <f t="shared" si="183"/>
        <v/>
      </c>
      <c r="AA438" s="119" t="s">
        <v>617</v>
      </c>
      <c r="AB438" s="119" t="s">
        <v>20</v>
      </c>
      <c r="AC438" s="119" t="s">
        <v>20</v>
      </c>
      <c r="AD438" s="119" t="s">
        <v>20</v>
      </c>
      <c r="AE438" s="405" t="str">
        <f t="shared" si="184"/>
        <v/>
      </c>
      <c r="AF438" s="405" t="str">
        <f t="shared" si="185"/>
        <v/>
      </c>
      <c r="AG438" s="481" t="str">
        <f t="array" ref="AG438">IFERROR((IF(ROWS(AG$435:AG438)&gt;COUNTA(AE:AE),"",INDEX(AE:AE,SMALL(IF(AE$435:AE$459&lt;&gt;"",ROW(AE$435:AE$459)),ROWS(AG$435:AG438))))),"")</f>
        <v/>
      </c>
      <c r="AH438" s="415" t="str">
        <f t="array" ref="AH438">IFERROR((IF(ROWS(AH$435:AH438)&gt;COUNTA(AF:AF),"",INDEX(AF:AF,SMALL(IF(AF$435:AF$459&lt;&gt;"",ROW(AF$435:AF$459)),ROWS(AH$435:AH438))))),"")</f>
        <v/>
      </c>
      <c r="AI438" s="408">
        <v>4</v>
      </c>
      <c r="AJ438" s="405" t="str">
        <f t="shared" si="181"/>
        <v>1.1.2. Evitar la erosión del suelo y mantener la calidad del agua (p.ej. por reducción del desbroce de bosques o de explotación intensiva en laderas empinadas y bosques ribereños)?</v>
      </c>
      <c r="AK438" s="405" t="str">
        <f>IF(Z438="DK",AJ438,"")</f>
        <v/>
      </c>
      <c r="AL438" s="405" t="str">
        <f t="array" ref="AL438">IFERROR((IF(ROWS(AL$435:AL438)&gt;COUNTA(AK:AK),"",INDEX(AK:AK,SMALL(IF(AK$435:AK$459&lt;&gt;"",ROW(AK$435:AK$459)),ROWS(AL$435:AL438))))),"")</f>
        <v/>
      </c>
      <c r="AM438" s="416" t="s">
        <v>20</v>
      </c>
      <c r="AN438" s="411"/>
      <c r="AO438" s="411"/>
      <c r="AP438" s="411"/>
      <c r="AQ438" s="52"/>
      <c r="AR438" s="411"/>
      <c r="AS438" s="411"/>
      <c r="AT438" s="52"/>
      <c r="AU438" s="411"/>
      <c r="AV438" s="411"/>
      <c r="AW438" s="411"/>
      <c r="AX438" s="411"/>
      <c r="AY438" s="411"/>
    </row>
    <row r="439" spans="3:70" s="76" customFormat="1" ht="30" hidden="1" customHeight="1" x14ac:dyDescent="0.25">
      <c r="C439" s="662" t="str">
        <f t="shared" si="178"/>
        <v>1.2.    Comporten riesgos para la conservación de la biodiversidad, los bosques naturales y los servicios ecosistémicos por:</v>
      </c>
      <c r="D439" s="663"/>
      <c r="E439" s="663"/>
      <c r="F439" s="663"/>
      <c r="G439" s="663"/>
      <c r="H439" s="663"/>
      <c r="I439" s="663"/>
      <c r="J439" s="664"/>
      <c r="K439" s="781"/>
      <c r="L439" s="781"/>
      <c r="M439" s="782"/>
      <c r="Q439" s="162"/>
      <c r="R439" s="400"/>
      <c r="S439" s="138" t="str">
        <f t="shared" si="182"/>
        <v/>
      </c>
      <c r="T439" s="400"/>
      <c r="U439" s="400"/>
      <c r="V439" s="411"/>
      <c r="W439" s="412" t="s">
        <v>338</v>
      </c>
      <c r="X439" s="401" t="s">
        <v>20</v>
      </c>
      <c r="Y439" s="413">
        <v>5</v>
      </c>
      <c r="Z439" s="498" t="str">
        <f t="shared" si="183"/>
        <v/>
      </c>
      <c r="AA439" s="119" t="s">
        <v>20</v>
      </c>
      <c r="AB439" s="119" t="s">
        <v>20</v>
      </c>
      <c r="AC439" s="119" t="s">
        <v>20</v>
      </c>
      <c r="AD439" s="119" t="s">
        <v>20</v>
      </c>
      <c r="AE439" s="405" t="str">
        <f t="shared" si="184"/>
        <v/>
      </c>
      <c r="AF439" s="405" t="str">
        <f t="shared" si="185"/>
        <v/>
      </c>
      <c r="AG439" s="481" t="str">
        <f t="array" ref="AG439">IFERROR((IF(ROWS(AG$435:AG439)&gt;COUNTA(AE:AE),"",INDEX(AE:AE,SMALL(IF(AE$435:AE$459&lt;&gt;"",ROW(AE$435:AE$459)),ROWS(AG$435:AG439))))),"")</f>
        <v/>
      </c>
      <c r="AH439" s="415" t="str">
        <f t="array" ref="AH439">IFERROR((IF(ROWS(AH$435:AH439)&gt;COUNTA(AF:AF),"",INDEX(AF:AF,SMALL(IF(AF$435:AF$459&lt;&gt;"",ROW(AF$435:AF$459)),ROWS(AH$435:AH439))))),"")</f>
        <v/>
      </c>
      <c r="AI439" s="408">
        <v>5</v>
      </c>
      <c r="AJ439" s="405" t="str">
        <f t="shared" si="181"/>
        <v>1.2.    Comporten riesgos para la conservación de la biodiversidad, los bosques naturales y los servicios ecosistémicos por:</v>
      </c>
      <c r="AK439" s="507" t="str">
        <f>IF(((COUNTIF(Z440:Z441,"DK"))&gt;0),AJ439,"")</f>
        <v/>
      </c>
      <c r="AL439" s="405" t="str">
        <f t="array" ref="AL439">IFERROR((IF(ROWS(AL$435:AL439)&gt;COUNTA(AK:AK),"",INDEX(AK:AK,SMALL(IF(AK$435:AK$459&lt;&gt;"",ROW(AK$435:AK$459)),ROWS(AL$435:AL439))))),"")</f>
        <v/>
      </c>
      <c r="AM439" s="416" t="s">
        <v>20</v>
      </c>
      <c r="AN439" s="411"/>
      <c r="AO439" s="411"/>
      <c r="AP439" s="411"/>
      <c r="AQ439" s="52"/>
      <c r="AR439" s="411"/>
      <c r="AS439" s="411"/>
      <c r="AT439" s="52"/>
      <c r="AU439" s="411"/>
      <c r="AV439" s="411"/>
      <c r="AW439" s="411"/>
      <c r="AX439" s="411"/>
      <c r="AY439" s="411"/>
    </row>
    <row r="440" spans="3:70" s="76" customFormat="1" ht="20.100000000000001" hidden="1" customHeight="1" x14ac:dyDescent="0.25">
      <c r="C440" s="684" t="str">
        <f t="shared" si="178"/>
        <v>1.2.1. Conversión (p.ej. establecimiento de plantaciones en bosques degradados o secundarios)?</v>
      </c>
      <c r="D440" s="685"/>
      <c r="E440" s="685"/>
      <c r="F440" s="685"/>
      <c r="G440" s="685"/>
      <c r="H440" s="685"/>
      <c r="I440" s="685"/>
      <c r="J440" s="686"/>
      <c r="K440" s="178"/>
      <c r="L440" s="167"/>
      <c r="M440" s="167"/>
      <c r="Q440" s="162">
        <v>0</v>
      </c>
      <c r="R440" s="400"/>
      <c r="S440" s="138" t="str">
        <f t="shared" si="182"/>
        <v/>
      </c>
      <c r="T440" s="400"/>
      <c r="U440" s="400"/>
      <c r="V440" s="411"/>
      <c r="W440" s="508" t="s">
        <v>339</v>
      </c>
      <c r="X440" s="401" t="s">
        <v>1</v>
      </c>
      <c r="Y440" s="413">
        <v>6</v>
      </c>
      <c r="Z440" s="498" t="str">
        <f t="shared" si="183"/>
        <v/>
      </c>
      <c r="AA440" s="119" t="s">
        <v>20</v>
      </c>
      <c r="AB440" s="119" t="s">
        <v>618</v>
      </c>
      <c r="AC440" s="119" t="s">
        <v>20</v>
      </c>
      <c r="AD440" s="119" t="s">
        <v>20</v>
      </c>
      <c r="AE440" s="405" t="str">
        <f t="shared" si="184"/>
        <v/>
      </c>
      <c r="AF440" s="405" t="str">
        <f t="shared" si="185"/>
        <v/>
      </c>
      <c r="AG440" s="481" t="str">
        <f t="array" ref="AG440">IFERROR((IF(ROWS(AG$435:AG440)&gt;COUNTA(AE:AE),"",INDEX(AE:AE,SMALL(IF(AE$435:AE$459&lt;&gt;"",ROW(AE$435:AE$459)),ROWS(AG$435:AG440))))),"")</f>
        <v/>
      </c>
      <c r="AH440" s="415" t="str">
        <f t="array" ref="AH440">IFERROR((IF(ROWS(AH$435:AH440)&gt;COUNTA(AF:AF),"",INDEX(AF:AF,SMALL(IF(AF$435:AF$459&lt;&gt;"",ROW(AF$435:AF$459)),ROWS(AH$435:AH440))))),"")</f>
        <v/>
      </c>
      <c r="AI440" s="408">
        <v>6</v>
      </c>
      <c r="AJ440" s="405" t="str">
        <f t="shared" si="181"/>
        <v>1.2.1. Conversión (p.ej. establecimiento de plantaciones en bosques degradados o secundarios)?</v>
      </c>
      <c r="AK440" s="405" t="str">
        <f>IF(Z440="DK",AJ440,"")</f>
        <v/>
      </c>
      <c r="AL440" s="405" t="str">
        <f t="array" ref="AL440">IFERROR((IF(ROWS(AL$435:AL440)&gt;COUNTA(AK:AK),"",INDEX(AK:AK,SMALL(IF(AK$435:AK$459&lt;&gt;"",ROW(AK$435:AK$459)),ROWS(AL$435:AL440))))),"")</f>
        <v/>
      </c>
      <c r="AM440" s="416" t="s">
        <v>20</v>
      </c>
      <c r="AN440" s="411"/>
      <c r="AO440" s="411"/>
      <c r="AP440" s="411"/>
      <c r="AQ440" s="52"/>
      <c r="AR440" s="411"/>
      <c r="AS440" s="411"/>
      <c r="AT440" s="52"/>
      <c r="AU440" s="411"/>
      <c r="AV440" s="411"/>
      <c r="AW440" s="411"/>
      <c r="AX440" s="411"/>
      <c r="AY440" s="411"/>
    </row>
    <row r="441" spans="3:70" s="76" customFormat="1" ht="45" hidden="1" customHeight="1" x14ac:dyDescent="0.25">
      <c r="C441" s="684" t="str">
        <f t="shared" si="178"/>
        <v>1.2.2. Degradación de la biodiversidad y los servicios ecosistémicos (p.ej. mediante la intensificación del uso de los bosques, lo que incrementaría la presión por la caza sobre especies vulnerables, o mediante el favorecimiento de especies arbóreas altamente productivas a expensas de la diversidad de especies)?</v>
      </c>
      <c r="D441" s="685"/>
      <c r="E441" s="685"/>
      <c r="F441" s="685"/>
      <c r="G441" s="685"/>
      <c r="H441" s="685"/>
      <c r="I441" s="685"/>
      <c r="J441" s="686"/>
      <c r="K441" s="178"/>
      <c r="L441" s="167"/>
      <c r="M441" s="167"/>
      <c r="Q441" s="162">
        <v>0</v>
      </c>
      <c r="R441" s="400"/>
      <c r="S441" s="138" t="str">
        <f t="shared" si="182"/>
        <v/>
      </c>
      <c r="T441" s="400"/>
      <c r="U441" s="400"/>
      <c r="V441" s="411"/>
      <c r="W441" s="508" t="s">
        <v>340</v>
      </c>
      <c r="X441" s="401" t="s">
        <v>1</v>
      </c>
      <c r="Y441" s="402">
        <v>7</v>
      </c>
      <c r="Z441" s="498" t="str">
        <f t="shared" si="183"/>
        <v/>
      </c>
      <c r="AA441" s="119" t="s">
        <v>20</v>
      </c>
      <c r="AB441" s="119" t="s">
        <v>619</v>
      </c>
      <c r="AC441" s="119" t="s">
        <v>20</v>
      </c>
      <c r="AD441" s="119" t="s">
        <v>20</v>
      </c>
      <c r="AE441" s="405" t="str">
        <f t="shared" si="184"/>
        <v/>
      </c>
      <c r="AF441" s="405" t="str">
        <f t="shared" si="185"/>
        <v/>
      </c>
      <c r="AG441" s="481" t="str">
        <f t="array" ref="AG441">IFERROR((IF(ROWS(AG$435:AG441)&gt;COUNTA(AE:AE),"",INDEX(AE:AE,SMALL(IF(AE$435:AE$459&lt;&gt;"",ROW(AE$435:AE$459)),ROWS(AG$435:AG441))))),"")</f>
        <v/>
      </c>
      <c r="AH441" s="415" t="str">
        <f t="array" ref="AH441">IFERROR((IF(ROWS(AH$435:AH441)&gt;COUNTA(AF:AF),"",INDEX(AF:AF,SMALL(IF(AF$435:AF$459&lt;&gt;"",ROW(AF$435:AF$459)),ROWS(AH$435:AH441))))),"")</f>
        <v/>
      </c>
      <c r="AI441" s="408">
        <v>7</v>
      </c>
      <c r="AJ441" s="405" t="str">
        <f t="shared" si="181"/>
        <v>1.2.2. Degradación de la biodiversidad y los servicios ecosistémicos (p.ej. mediante la intensificación del uso de los bosques, lo que incrementaría la presión por la caza sobre especies vulnerables, o mediante el favorecimiento de especies arbóreas altamente productivas a expensas de la diversidad de especies)?</v>
      </c>
      <c r="AK441" s="405" t="str">
        <f>IF(Z441="DK",AJ441,"")</f>
        <v/>
      </c>
      <c r="AL441" s="405" t="str">
        <f t="array" ref="AL441">IFERROR((IF(ROWS(AL$435:AL441)&gt;COUNTA(AK:AK),"",INDEX(AK:AK,SMALL(IF(AK$435:AK$459&lt;&gt;"",ROW(AK$435:AK$459)),ROWS(AL$435:AL441))))),"")</f>
        <v/>
      </c>
      <c r="AM441" s="416" t="s">
        <v>20</v>
      </c>
      <c r="AN441" s="411"/>
      <c r="AO441" s="411"/>
      <c r="AP441" s="411"/>
      <c r="AQ441" s="52"/>
      <c r="AR441" s="411"/>
      <c r="AS441" s="411"/>
      <c r="AT441" s="52"/>
      <c r="AU441" s="411"/>
      <c r="AV441" s="411"/>
      <c r="AW441" s="411"/>
      <c r="AX441" s="411"/>
      <c r="AY441" s="411"/>
    </row>
    <row r="442" spans="3:70" s="76" customFormat="1" ht="20.100000000000001" hidden="1" customHeight="1" x14ac:dyDescent="0.25">
      <c r="C442" s="681" t="str">
        <f t="shared" si="178"/>
        <v>1.3.    Comporten riesgos para la diversidad fuera de los bosques a través de:</v>
      </c>
      <c r="D442" s="682"/>
      <c r="E442" s="682"/>
      <c r="F442" s="682"/>
      <c r="G442" s="682"/>
      <c r="H442" s="682"/>
      <c r="I442" s="682"/>
      <c r="J442" s="683"/>
      <c r="K442" s="751"/>
      <c r="L442" s="751"/>
      <c r="M442" s="752"/>
      <c r="Q442" s="162"/>
      <c r="R442" s="400"/>
      <c r="S442" s="138" t="str">
        <f t="shared" si="182"/>
        <v/>
      </c>
      <c r="T442" s="400"/>
      <c r="U442" s="400"/>
      <c r="V442" s="411"/>
      <c r="W442" s="412" t="s">
        <v>611</v>
      </c>
      <c r="X442" s="401" t="s">
        <v>20</v>
      </c>
      <c r="Y442" s="413">
        <v>8</v>
      </c>
      <c r="Z442" s="498" t="str">
        <f t="shared" si="183"/>
        <v/>
      </c>
      <c r="AA442" s="119" t="s">
        <v>20</v>
      </c>
      <c r="AB442" s="119" t="s">
        <v>20</v>
      </c>
      <c r="AC442" s="119" t="s">
        <v>20</v>
      </c>
      <c r="AD442" s="119" t="s">
        <v>20</v>
      </c>
      <c r="AE442" s="405" t="str">
        <f t="shared" si="184"/>
        <v/>
      </c>
      <c r="AF442" s="405" t="str">
        <f t="shared" si="185"/>
        <v/>
      </c>
      <c r="AG442" s="481" t="str">
        <f t="array" ref="AG442">IFERROR((IF(ROWS(AG$435:AG442)&gt;COUNTA(AE:AE),"",INDEX(AE:AE,SMALL(IF(AE$435:AE$459&lt;&gt;"",ROW(AE$435:AE$459)),ROWS(AG$435:AG442))))),"")</f>
        <v/>
      </c>
      <c r="AH442" s="415" t="str">
        <f t="array" ref="AH442">IFERROR((IF(ROWS(AH$435:AH442)&gt;COUNTA(AF:AF),"",INDEX(AF:AF,SMALL(IF(AF$435:AF$459&lt;&gt;"",ROW(AF$435:AF$459)),ROWS(AH$435:AH442))))),"")</f>
        <v/>
      </c>
      <c r="AI442" s="408">
        <v>8</v>
      </c>
      <c r="AJ442" s="405" t="str">
        <f t="shared" si="181"/>
        <v>1.3.    Comporten riesgos para la diversidad fuera de los bosques a través de:</v>
      </c>
      <c r="AK442" s="507" t="str">
        <f>IF(((COUNTIF(Z443:Z445,"DK"))&gt;0),AJ442,"")</f>
        <v/>
      </c>
      <c r="AL442" s="405" t="str">
        <f t="array" ref="AL442">IFERROR((IF(ROWS(AL$435:AL442)&gt;COUNTA(AK:AK),"",INDEX(AK:AK,SMALL(IF(AK$435:AK$459&lt;&gt;"",ROW(AK$435:AK$459)),ROWS(AL$435:AL442))))),"")</f>
        <v/>
      </c>
      <c r="AM442" s="416" t="s">
        <v>20</v>
      </c>
      <c r="AN442" s="411"/>
      <c r="AO442" s="411"/>
      <c r="AP442" s="411"/>
      <c r="AQ442" s="52"/>
      <c r="AR442" s="411"/>
      <c r="AS442" s="411"/>
      <c r="AT442" s="52"/>
      <c r="AU442" s="411"/>
      <c r="AV442" s="411"/>
      <c r="AW442" s="411"/>
      <c r="AX442" s="411"/>
      <c r="AY442" s="411"/>
    </row>
    <row r="443" spans="3:70" s="76" customFormat="1" ht="30" hidden="1" customHeight="1" x14ac:dyDescent="0.25">
      <c r="C443" s="684" t="str">
        <f t="shared" si="178"/>
        <v>1.3.1. Desplazamientos del cambio en el uso de la tierra (p.ej. nuevos terrenos de pastoreo en ecosistemas que no sean los bosques)?</v>
      </c>
      <c r="D443" s="685"/>
      <c r="E443" s="685"/>
      <c r="F443" s="685"/>
      <c r="G443" s="685"/>
      <c r="H443" s="685"/>
      <c r="I443" s="685"/>
      <c r="J443" s="686"/>
      <c r="K443" s="178"/>
      <c r="L443" s="167"/>
      <c r="M443" s="167"/>
      <c r="Q443" s="162">
        <v>0</v>
      </c>
      <c r="R443" s="400"/>
      <c r="S443" s="138" t="str">
        <f t="shared" si="182"/>
        <v/>
      </c>
      <c r="T443" s="400"/>
      <c r="U443" s="400"/>
      <c r="V443" s="411"/>
      <c r="W443" s="508" t="s">
        <v>612</v>
      </c>
      <c r="X443" s="401" t="s">
        <v>1</v>
      </c>
      <c r="Y443" s="413">
        <v>9</v>
      </c>
      <c r="Z443" s="498" t="str">
        <f t="shared" si="183"/>
        <v/>
      </c>
      <c r="AA443" s="119" t="s">
        <v>20</v>
      </c>
      <c r="AB443" s="119" t="s">
        <v>353</v>
      </c>
      <c r="AC443" s="119" t="s">
        <v>20</v>
      </c>
      <c r="AD443" s="119" t="s">
        <v>20</v>
      </c>
      <c r="AE443" s="405" t="str">
        <f t="shared" si="184"/>
        <v/>
      </c>
      <c r="AF443" s="405" t="str">
        <f t="shared" si="185"/>
        <v/>
      </c>
      <c r="AG443" s="482" t="str">
        <f t="array" ref="AG443">IFERROR((IF(ROWS(AG$435:AG443)&gt;COUNTA(AE:AE),"",INDEX(AE:AE,SMALL(IF(AE$435:AE$459&lt;&gt;"",ROW(AE$435:AE$459)),ROWS(AG$435:AG443))))),"")</f>
        <v/>
      </c>
      <c r="AH443" s="415" t="str">
        <f t="array" ref="AH443">IFERROR((IF(ROWS(AH$435:AH443)&gt;COUNTA(AF:AF),"",INDEX(AF:AF,SMALL(IF(AF$435:AF$459&lt;&gt;"",ROW(AF$435:AF$459)),ROWS(AH$435:AH443))))),"")</f>
        <v/>
      </c>
      <c r="AI443" s="408">
        <v>9</v>
      </c>
      <c r="AJ443" s="405" t="str">
        <f t="shared" si="181"/>
        <v>1.3.1. Desplazamientos del cambio en el uso de la tierra (p.ej. nuevos terrenos de pastoreo en ecosistemas que no sean los bosques)?</v>
      </c>
      <c r="AK443" s="405" t="str">
        <f>IF(Z443="DK",AJ443,"")</f>
        <v/>
      </c>
      <c r="AL443" s="405" t="str">
        <f t="array" ref="AL443">IFERROR((IF(ROWS(AL$435:AL443)&gt;COUNTA(AK:AK),"",INDEX(AK:AK,SMALL(IF(AK$435:AK$459&lt;&gt;"",ROW(AK$435:AK$459)),ROWS(AL$435:AL443))))),"")</f>
        <v/>
      </c>
      <c r="AM443" s="416" t="s">
        <v>20</v>
      </c>
      <c r="AN443" s="411"/>
      <c r="AO443" s="411"/>
      <c r="AP443" s="411"/>
      <c r="AQ443" s="52"/>
      <c r="AR443" s="411"/>
      <c r="AS443" s="411"/>
      <c r="AT443" s="52"/>
      <c r="AU443" s="411"/>
      <c r="AV443" s="411"/>
      <c r="AW443" s="411"/>
      <c r="AX443" s="411"/>
      <c r="AY443" s="411"/>
    </row>
    <row r="444" spans="3:70" s="76" customFormat="1" ht="30" hidden="1" customHeight="1" thickBot="1" x14ac:dyDescent="0.3">
      <c r="C444" s="684" t="str">
        <f t="shared" si="178"/>
        <v>1.3.2. Efectos no buscados en terrenos colindantes (p.ej. de la dispersión de pesticidas de la agricultura intensiva, la extracción de agua o incendios, resultantes dela gestión forestal)?</v>
      </c>
      <c r="D444" s="685"/>
      <c r="E444" s="685"/>
      <c r="F444" s="685"/>
      <c r="G444" s="685"/>
      <c r="H444" s="685"/>
      <c r="I444" s="685"/>
      <c r="J444" s="686"/>
      <c r="K444" s="178"/>
      <c r="L444" s="167"/>
      <c r="M444" s="167"/>
      <c r="Q444" s="162">
        <v>0</v>
      </c>
      <c r="R444" s="400"/>
      <c r="S444" s="138" t="str">
        <f t="shared" si="182"/>
        <v/>
      </c>
      <c r="T444" s="400"/>
      <c r="U444" s="400"/>
      <c r="V444" s="411"/>
      <c r="W444" s="508" t="s">
        <v>341</v>
      </c>
      <c r="X444" s="401" t="s">
        <v>1</v>
      </c>
      <c r="Y444" s="402">
        <v>10</v>
      </c>
      <c r="Z444" s="498" t="str">
        <f t="shared" si="183"/>
        <v/>
      </c>
      <c r="AA444" s="119" t="s">
        <v>20</v>
      </c>
      <c r="AB444" s="119" t="s">
        <v>354</v>
      </c>
      <c r="AC444" s="119" t="s">
        <v>20</v>
      </c>
      <c r="AD444" s="119" t="s">
        <v>20</v>
      </c>
      <c r="AE444" s="405" t="str">
        <f t="shared" si="184"/>
        <v/>
      </c>
      <c r="AF444" s="405" t="str">
        <f t="shared" si="185"/>
        <v/>
      </c>
      <c r="AG444" s="484" t="str">
        <f t="array" ref="AG444">IFERROR((IF(ROWS(AG$435:AG444)&gt;COUNTA(AE:AE),"",INDEX(AE:AE,SMALL(IF(AE$435:AE$459&lt;&gt;"",ROW(AE$435:AE$459)),ROWS(AG$435:AG444))))),"")</f>
        <v/>
      </c>
      <c r="AH444" s="509" t="str">
        <f t="array" ref="AH444">IFERROR((IF(ROWS(AH$435:AH444)&gt;COUNTA(AF:AF),"",INDEX(AF:AF,SMALL(IF(AF$435:AF$459&lt;&gt;"",ROW(AF$435:AF$459)),ROWS(AH$435:AH444))))),"")</f>
        <v/>
      </c>
      <c r="AI444" s="408">
        <v>10</v>
      </c>
      <c r="AJ444" s="405" t="str">
        <f t="shared" si="181"/>
        <v>1.3.2. Efectos no buscados en terrenos colindantes (p.ej. de la dispersión de pesticidas de la agricultura intensiva, la extracción de agua o incendios, resultantes dela gestión forestal)?</v>
      </c>
      <c r="AK444" s="405" t="str">
        <f>IF(Z444="DK",AJ444,"")</f>
        <v/>
      </c>
      <c r="AL444" s="405" t="str">
        <f t="array" ref="AL444">IFERROR((IF(ROWS(AL$435:AL444)&gt;COUNTA(AK:AK),"",INDEX(AK:AK,SMALL(IF(AK$435:AK$459&lt;&gt;"",ROW(AK$435:AK$459)),ROWS(AL$435:AL444))))),"")</f>
        <v/>
      </c>
      <c r="AM444" s="416" t="s">
        <v>20</v>
      </c>
      <c r="AN444" s="411"/>
      <c r="AO444" s="411"/>
      <c r="AP444" s="411"/>
      <c r="AQ444" s="52"/>
      <c r="AR444" s="411"/>
      <c r="AS444" s="411"/>
      <c r="AT444" s="52"/>
      <c r="AU444" s="411"/>
      <c r="AV444" s="411"/>
      <c r="AW444" s="411"/>
      <c r="AX444" s="411"/>
      <c r="AY444" s="411"/>
    </row>
    <row r="445" spans="3:70" s="76" customFormat="1" ht="20.100000000000001" hidden="1" customHeight="1" x14ac:dyDescent="0.25">
      <c r="C445" s="684" t="str">
        <f t="shared" si="178"/>
        <v>1.3.3. Forestación en áreas de importancia para la conservación?</v>
      </c>
      <c r="D445" s="685"/>
      <c r="E445" s="685"/>
      <c r="F445" s="685"/>
      <c r="G445" s="685"/>
      <c r="H445" s="685"/>
      <c r="I445" s="685"/>
      <c r="J445" s="686"/>
      <c r="K445" s="178"/>
      <c r="L445" s="167"/>
      <c r="M445" s="167"/>
      <c r="Q445" s="162">
        <v>0</v>
      </c>
      <c r="R445" s="400"/>
      <c r="S445" s="138" t="str">
        <f t="shared" si="182"/>
        <v/>
      </c>
      <c r="T445" s="400"/>
      <c r="U445" s="400"/>
      <c r="V445" s="411"/>
      <c r="W445" s="508" t="s">
        <v>342</v>
      </c>
      <c r="X445" s="401" t="s">
        <v>1</v>
      </c>
      <c r="Y445" s="413">
        <v>11</v>
      </c>
      <c r="Z445" s="498" t="str">
        <f t="shared" si="183"/>
        <v/>
      </c>
      <c r="AA445" s="119" t="s">
        <v>20</v>
      </c>
      <c r="AB445" s="119" t="s">
        <v>355</v>
      </c>
      <c r="AC445" s="119" t="s">
        <v>20</v>
      </c>
      <c r="AD445" s="119" t="s">
        <v>20</v>
      </c>
      <c r="AE445" s="405" t="str">
        <f t="shared" si="184"/>
        <v/>
      </c>
      <c r="AF445" s="405" t="str">
        <f t="shared" si="185"/>
        <v/>
      </c>
      <c r="AG445" s="419"/>
      <c r="AH445" s="490"/>
      <c r="AI445" s="408"/>
      <c r="AJ445" s="405" t="str">
        <f t="shared" si="181"/>
        <v>1.3.3. Forestación en áreas de importancia para la conservación?</v>
      </c>
      <c r="AK445" s="405" t="str">
        <f>IF(Z445="DK",AJ445,"")</f>
        <v/>
      </c>
      <c r="AL445" s="405" t="str">
        <f t="array" ref="AL445">IFERROR((IF(ROWS(AL$435:AL445)&gt;COUNTA(AK:AK),"",INDEX(AK:AK,SMALL(IF(AK$435:AK$459&lt;&gt;"",ROW(AK$435:AK$459)),ROWS(AL$435:AL445))))),"")</f>
        <v/>
      </c>
      <c r="AM445" s="416" t="s">
        <v>20</v>
      </c>
      <c r="AN445" s="411"/>
      <c r="AO445" s="411"/>
      <c r="AP445" s="411"/>
      <c r="AQ445" s="52"/>
      <c r="AR445" s="411"/>
      <c r="AS445" s="411"/>
      <c r="AT445" s="52"/>
      <c r="AU445" s="411"/>
      <c r="AV445" s="411"/>
      <c r="AW445" s="411"/>
      <c r="AX445" s="411"/>
      <c r="AY445" s="411"/>
    </row>
    <row r="446" spans="3:70" s="76" customFormat="1" ht="20.100000000000001" hidden="1" customHeight="1" x14ac:dyDescent="0.25">
      <c r="C446" s="662" t="str">
        <f t="shared" si="178"/>
        <v>1.4.    Comporten riesgos para la biodiversidad en otros países, al:</v>
      </c>
      <c r="D446" s="663"/>
      <c r="E446" s="663"/>
      <c r="F446" s="663"/>
      <c r="G446" s="663"/>
      <c r="H446" s="663"/>
      <c r="I446" s="663"/>
      <c r="J446" s="664"/>
      <c r="K446" s="751"/>
      <c r="L446" s="751"/>
      <c r="M446" s="752"/>
      <c r="Q446" s="162"/>
      <c r="R446" s="400"/>
      <c r="S446" s="138" t="str">
        <f t="shared" si="182"/>
        <v/>
      </c>
      <c r="T446" s="400"/>
      <c r="U446" s="400"/>
      <c r="V446" s="411"/>
      <c r="W446" s="412" t="s">
        <v>343</v>
      </c>
      <c r="X446" s="401" t="s">
        <v>20</v>
      </c>
      <c r="Y446" s="413">
        <v>12</v>
      </c>
      <c r="Z446" s="498" t="str">
        <f t="shared" si="183"/>
        <v/>
      </c>
      <c r="AA446" s="119" t="s">
        <v>20</v>
      </c>
      <c r="AB446" s="119" t="s">
        <v>20</v>
      </c>
      <c r="AC446" s="119" t="s">
        <v>20</v>
      </c>
      <c r="AD446" s="119" t="s">
        <v>20</v>
      </c>
      <c r="AE446" s="405" t="str">
        <f t="shared" si="184"/>
        <v/>
      </c>
      <c r="AF446" s="405" t="str">
        <f t="shared" si="185"/>
        <v/>
      </c>
      <c r="AG446" s="419"/>
      <c r="AH446" s="419"/>
      <c r="AI446" s="408"/>
      <c r="AJ446" s="405" t="str">
        <f t="shared" si="181"/>
        <v>1.4.    Comporten riesgos para la biodiversidad en otros países, al:</v>
      </c>
      <c r="AK446" s="507" t="str">
        <f>IF(((COUNTIF(Z447:Z449,"DK"))&gt;0),AJ446,"")</f>
        <v/>
      </c>
      <c r="AL446" s="405" t="str">
        <f t="array" ref="AL446">IFERROR((IF(ROWS(AL$435:AL446)&gt;COUNTA(AK:AK),"",INDEX(AK:AK,SMALL(IF(AK$435:AK$459&lt;&gt;"",ROW(AK$435:AK$459)),ROWS(AL$435:AL446))))),"")</f>
        <v/>
      </c>
      <c r="AM446" s="416" t="s">
        <v>20</v>
      </c>
      <c r="AN446" s="411"/>
      <c r="AO446" s="411"/>
      <c r="AP446" s="411"/>
      <c r="AQ446" s="52"/>
      <c r="AR446" s="411"/>
      <c r="AS446" s="411"/>
      <c r="AT446" s="52"/>
      <c r="AU446" s="411"/>
      <c r="AV446" s="411"/>
      <c r="AW446" s="411"/>
      <c r="AX446" s="411"/>
      <c r="AY446" s="411"/>
    </row>
    <row r="447" spans="3:70" s="76" customFormat="1" ht="30" hidden="1" customHeight="1" x14ac:dyDescent="0.25">
      <c r="C447" s="684" t="str">
        <f t="shared" si="178"/>
        <v>1.4.1. Aumentar las importaciones de productos agrícolas para contrarrestar la caída en la producción nacional?</v>
      </c>
      <c r="D447" s="685"/>
      <c r="E447" s="685"/>
      <c r="F447" s="685"/>
      <c r="G447" s="685"/>
      <c r="H447" s="685"/>
      <c r="I447" s="685"/>
      <c r="J447" s="686"/>
      <c r="K447" s="178"/>
      <c r="L447" s="167"/>
      <c r="M447" s="167"/>
      <c r="Q447" s="162">
        <v>0</v>
      </c>
      <c r="R447" s="400"/>
      <c r="S447" s="138" t="str">
        <f t="shared" si="182"/>
        <v/>
      </c>
      <c r="T447" s="400"/>
      <c r="U447" s="400"/>
      <c r="V447" s="411"/>
      <c r="W447" s="508" t="s">
        <v>344</v>
      </c>
      <c r="X447" s="401" t="s">
        <v>1</v>
      </c>
      <c r="Y447" s="402">
        <v>13</v>
      </c>
      <c r="Z447" s="498" t="str">
        <f t="shared" si="183"/>
        <v/>
      </c>
      <c r="AA447" s="119" t="s">
        <v>20</v>
      </c>
      <c r="AB447" s="119" t="s">
        <v>356</v>
      </c>
      <c r="AC447" s="119" t="s">
        <v>20</v>
      </c>
      <c r="AD447" s="119" t="s">
        <v>20</v>
      </c>
      <c r="AE447" s="405" t="str">
        <f t="shared" si="184"/>
        <v/>
      </c>
      <c r="AF447" s="405" t="str">
        <f t="shared" si="185"/>
        <v/>
      </c>
      <c r="AG447" s="419" t="str">
        <f t="array" ref="AG447">IFERROR((IF(ROWS(AG$435:AG447)&gt;COUNTA(AD:AD),"",INDEX(AD:AD,SMALL(IF(AE$435:AE$459&lt;&gt;"",ROW(AE$435:AE$459)),ROWS(AG$435:AG447))))),"")</f>
        <v/>
      </c>
      <c r="AH447" s="419" t="str">
        <f t="array" ref="AH447">IFERROR((IF(ROWS(AH$435:AH447)&gt;COUNTA(AE:AE),"",INDEX(AE:AE,SMALL(IF(AF$435:AF$456&lt;&gt;"",ROW(AF$435:AF$456)),ROWS(AH$435:AH447))))),"")</f>
        <v/>
      </c>
      <c r="AI447" s="408"/>
      <c r="AJ447" s="405" t="str">
        <f t="shared" si="181"/>
        <v>1.4.1. Aumentar las importaciones de productos agrícolas para contrarrestar la caída en la producción nacional?</v>
      </c>
      <c r="AK447" s="405" t="str">
        <f>IF(Z447="DK",AJ447,"")</f>
        <v/>
      </c>
      <c r="AL447" s="405" t="str">
        <f t="array" ref="AL447">IFERROR((IF(ROWS(AL$435:AL447)&gt;COUNTA(AK:AK),"",INDEX(AK:AK,SMALL(IF(AK$435:AK$459&lt;&gt;"",ROW(AK$435:AK$459)),ROWS(AL$435:AL447))))),"")</f>
        <v/>
      </c>
      <c r="AM447" s="416" t="s">
        <v>20</v>
      </c>
      <c r="AN447" s="411"/>
      <c r="AO447" s="411"/>
      <c r="AP447" s="411"/>
      <c r="AQ447" s="52"/>
      <c r="AR447" s="411"/>
      <c r="AS447" s="411"/>
      <c r="AT447" s="52"/>
      <c r="AU447" s="411"/>
      <c r="AV447" s="411"/>
      <c r="AW447" s="411"/>
      <c r="AX447" s="411"/>
      <c r="AY447" s="411"/>
    </row>
    <row r="448" spans="3:70" s="76" customFormat="1" ht="20.100000000000001" hidden="1" customHeight="1" x14ac:dyDescent="0.25">
      <c r="C448" s="684" t="str">
        <f t="shared" si="178"/>
        <v>1.4.2. Aumentar las importaciones de madera?</v>
      </c>
      <c r="D448" s="685"/>
      <c r="E448" s="685"/>
      <c r="F448" s="685"/>
      <c r="G448" s="685"/>
      <c r="H448" s="685"/>
      <c r="I448" s="685"/>
      <c r="J448" s="686"/>
      <c r="K448" s="178"/>
      <c r="L448" s="167"/>
      <c r="M448" s="167"/>
      <c r="Q448" s="162">
        <v>0</v>
      </c>
      <c r="R448" s="400"/>
      <c r="S448" s="138" t="str">
        <f t="shared" si="182"/>
        <v/>
      </c>
      <c r="T448" s="400"/>
      <c r="U448" s="400"/>
      <c r="V448" s="411"/>
      <c r="W448" s="508" t="s">
        <v>345</v>
      </c>
      <c r="X448" s="401" t="s">
        <v>1</v>
      </c>
      <c r="Y448" s="413">
        <v>14</v>
      </c>
      <c r="Z448" s="498" t="str">
        <f t="shared" si="183"/>
        <v/>
      </c>
      <c r="AA448" s="119" t="s">
        <v>20</v>
      </c>
      <c r="AB448" s="119" t="s">
        <v>357</v>
      </c>
      <c r="AC448" s="119" t="s">
        <v>20</v>
      </c>
      <c r="AD448" s="119" t="s">
        <v>20</v>
      </c>
      <c r="AE448" s="405" t="str">
        <f t="shared" si="184"/>
        <v/>
      </c>
      <c r="AF448" s="405" t="str">
        <f t="shared" si="185"/>
        <v/>
      </c>
      <c r="AG448" s="419" t="str">
        <f t="array" ref="AG448">IFERROR((IF(ROWS(AG$435:AG448)&gt;COUNTA(AD:AD),"",INDEX(AD:AD,SMALL(IF(AE$435:AE$459&lt;&gt;"",ROW(AE$435:AE$459)),ROWS(AG$435:AG448))))),"")</f>
        <v/>
      </c>
      <c r="AH448" s="419" t="str">
        <f t="array" ref="AH448">IFERROR((IF(ROWS(AH$435:AH448)&gt;COUNTA(AE:AE),"",INDEX(AE:AE,SMALL(IF(AF$435:AF$456&lt;&gt;"",ROW(AF$435:AF$456)),ROWS(AH$435:AH448))))),"")</f>
        <v/>
      </c>
      <c r="AI448" s="408"/>
      <c r="AJ448" s="405" t="str">
        <f t="shared" si="181"/>
        <v>1.4.2. Aumentar las importaciones de madera?</v>
      </c>
      <c r="AK448" s="405" t="str">
        <f>IF(Z448="DK",AJ448,"")</f>
        <v/>
      </c>
      <c r="AL448" s="405" t="str">
        <f t="array" ref="AL448">IFERROR((IF(ROWS(AL$435:AL448)&gt;COUNTA(AK:AK),"",INDEX(AK:AK,SMALL(IF(AK$435:AK$459&lt;&gt;"",ROW(AK$435:AK$459)),ROWS(AL$435:AL448))))),"")</f>
        <v/>
      </c>
      <c r="AM448" s="416" t="s">
        <v>20</v>
      </c>
      <c r="AN448" s="411"/>
      <c r="AO448" s="411"/>
      <c r="AP448" s="411"/>
      <c r="AQ448" s="52"/>
      <c r="AR448" s="411"/>
      <c r="AS448" s="411"/>
      <c r="AT448" s="52"/>
      <c r="AU448" s="411"/>
      <c r="AV448" s="411"/>
      <c r="AW448" s="411"/>
      <c r="AX448" s="411"/>
      <c r="AY448" s="411"/>
    </row>
    <row r="449" spans="3:68" s="76" customFormat="1" ht="30" hidden="1" customHeight="1" thickBot="1" x14ac:dyDescent="0.3">
      <c r="C449" s="700" t="str">
        <f t="shared" si="178"/>
        <v>1.4.3. Mejorar el acceso de las comunidades locales a los productos forestales, como leña, alimentos y plantas medicinales?</v>
      </c>
      <c r="D449" s="701"/>
      <c r="E449" s="701"/>
      <c r="F449" s="701"/>
      <c r="G449" s="701"/>
      <c r="H449" s="701"/>
      <c r="I449" s="701"/>
      <c r="J449" s="702"/>
      <c r="K449" s="181"/>
      <c r="L449" s="168"/>
      <c r="M449" s="168"/>
      <c r="Q449" s="162">
        <v>0</v>
      </c>
      <c r="R449" s="400"/>
      <c r="S449" s="138" t="str">
        <f t="shared" si="182"/>
        <v/>
      </c>
      <c r="T449" s="400"/>
      <c r="U449" s="400"/>
      <c r="V449" s="411"/>
      <c r="W449" s="508" t="s">
        <v>346</v>
      </c>
      <c r="X449" s="401" t="s">
        <v>27</v>
      </c>
      <c r="Y449" s="413">
        <v>15</v>
      </c>
      <c r="Z449" s="498" t="str">
        <f t="shared" si="183"/>
        <v/>
      </c>
      <c r="AA449" s="119" t="s">
        <v>620</v>
      </c>
      <c r="AB449" s="119" t="s">
        <v>20</v>
      </c>
      <c r="AC449" s="119" t="s">
        <v>20</v>
      </c>
      <c r="AD449" s="119" t="s">
        <v>20</v>
      </c>
      <c r="AE449" s="405" t="str">
        <f t="shared" si="184"/>
        <v/>
      </c>
      <c r="AF449" s="405" t="str">
        <f t="shared" si="185"/>
        <v/>
      </c>
      <c r="AG449" s="419" t="str">
        <f t="array" ref="AG449">IFERROR((IF(ROWS(AG$435:AG449)&gt;COUNTA(AD:AD),"",INDEX(AD:AD,SMALL(IF(AE$435:AE$459&lt;&gt;"",ROW(AE$435:AE$459)),ROWS(AG$435:AG449))))),"")</f>
        <v/>
      </c>
      <c r="AH449" s="419" t="str">
        <f t="array" ref="AH449">IFERROR((IF(ROWS(AH$435:AH449)&gt;COUNTA(AE:AE),"",INDEX(AE:AE,SMALL(IF(AF$435:AF$456&lt;&gt;"",ROW(AF$435:AF$456)),ROWS(AH$435:AH449))))),"")</f>
        <v/>
      </c>
      <c r="AI449" s="408"/>
      <c r="AJ449" s="405" t="str">
        <f t="shared" si="181"/>
        <v>1.4.3. Mejorar el acceso de las comunidades locales a los productos forestales, como leña, alimentos y plantas medicinales?</v>
      </c>
      <c r="AK449" s="405" t="str">
        <f>IF(Z449="DK",AJ449,"")</f>
        <v/>
      </c>
      <c r="AL449" s="405" t="str">
        <f t="array" ref="AL449">IFERROR((IF(ROWS(AL$435:AL449)&gt;COUNTA(AK:AK),"",INDEX(AK:AK,SMALL(IF(AK$435:AK$459&lt;&gt;"",ROW(AK$435:AK$459)),ROWS(AL$435:AL449))))),"")</f>
        <v/>
      </c>
      <c r="AM449" s="416" t="s">
        <v>20</v>
      </c>
      <c r="AN449" s="411"/>
      <c r="AO449" s="411"/>
      <c r="AP449" s="411"/>
      <c r="AQ449" s="52"/>
      <c r="AR449" s="411"/>
      <c r="AS449" s="411"/>
      <c r="AT449" s="52"/>
      <c r="AU449" s="411"/>
      <c r="AV449" s="411"/>
      <c r="AW449" s="411"/>
      <c r="AX449" s="411"/>
      <c r="AY449" s="411"/>
    </row>
    <row r="450" spans="3:68" s="76" customFormat="1" ht="20.100000000000001" hidden="1" customHeight="1" x14ac:dyDescent="0.25">
      <c r="C450" s="703" t="str">
        <f t="shared" si="178"/>
        <v>2.       ¿Existe la probabilidad de que algunas de las acciones REDD+ identificadas en el Módulo 1:</v>
      </c>
      <c r="D450" s="704"/>
      <c r="E450" s="704"/>
      <c r="F450" s="704"/>
      <c r="G450" s="704"/>
      <c r="H450" s="704"/>
      <c r="I450" s="704"/>
      <c r="J450" s="705"/>
      <c r="K450" s="657"/>
      <c r="L450" s="657"/>
      <c r="M450" s="658"/>
      <c r="Q450" s="162"/>
      <c r="R450" s="400"/>
      <c r="S450" s="138" t="str">
        <f t="shared" si="182"/>
        <v/>
      </c>
      <c r="T450" s="400"/>
      <c r="U450" s="400"/>
      <c r="V450" s="411"/>
      <c r="W450" s="387" t="s">
        <v>613</v>
      </c>
      <c r="X450" s="401" t="s">
        <v>20</v>
      </c>
      <c r="Y450" s="402">
        <v>16</v>
      </c>
      <c r="Z450" s="498" t="str">
        <f t="shared" si="183"/>
        <v/>
      </c>
      <c r="AA450" s="119" t="s">
        <v>20</v>
      </c>
      <c r="AB450" s="119" t="s">
        <v>20</v>
      </c>
      <c r="AC450" s="119" t="s">
        <v>20</v>
      </c>
      <c r="AD450" s="119" t="s">
        <v>20</v>
      </c>
      <c r="AE450" s="405" t="str">
        <f t="shared" si="184"/>
        <v/>
      </c>
      <c r="AF450" s="405" t="str">
        <f t="shared" si="185"/>
        <v/>
      </c>
      <c r="AG450" s="419" t="str">
        <f t="array" ref="AG450">IFERROR((IF(ROWS(AG$435:AG450)&gt;COUNTA(AD:AD),"",INDEX(AD:AD,SMALL(IF(AE$435:AE$459&lt;&gt;"",ROW(AE$435:AE$459)),ROWS(AG$435:AG450))))),"")</f>
        <v/>
      </c>
      <c r="AH450" s="419" t="str">
        <f t="array" ref="AH450">IFERROR((IF(ROWS(AH$435:AH450)&gt;COUNTA(AE:AE),"",INDEX(AE:AE,SMALL(IF(AF$435:AF$456&lt;&gt;"",ROW(AF$435:AF$456)),ROWS(AH$435:AH450))))),"")</f>
        <v/>
      </c>
      <c r="AI450" s="408"/>
      <c r="AJ450" s="405" t="str">
        <f t="shared" si="181"/>
        <v>2.       ¿Existe la probabilidad de que algunas de las acciones REDD+ identificadas en el Módulo 1:</v>
      </c>
      <c r="AK450" s="507" t="str">
        <f>IF(((COUNTIF(Z451:Z456,"DK"))&gt;0),AJ450,"")</f>
        <v/>
      </c>
      <c r="AL450" s="405" t="str">
        <f t="array" ref="AL450">IFERROR((IF(ROWS(AL$435:AL450)&gt;COUNTA(AK:AK),"",INDEX(AK:AK,SMALL(IF(AK$435:AK$459&lt;&gt;"",ROW(AK$435:AK$459)),ROWS(AL$435:AL450))))),"")</f>
        <v/>
      </c>
      <c r="AM450" s="416" t="s">
        <v>20</v>
      </c>
      <c r="AN450" s="411"/>
      <c r="AO450" s="411"/>
      <c r="AP450" s="411"/>
      <c r="AQ450" s="52"/>
      <c r="AR450" s="411"/>
      <c r="AS450" s="411"/>
      <c r="AT450" s="52"/>
      <c r="AU450" s="411"/>
      <c r="AV450" s="411"/>
      <c r="AW450" s="411"/>
      <c r="AX450" s="411"/>
      <c r="AY450" s="411"/>
    </row>
    <row r="451" spans="3:68" s="76" customFormat="1" ht="30" hidden="1" customHeight="1" thickBot="1" x14ac:dyDescent="0.3">
      <c r="C451" s="625" t="str">
        <f t="shared" si="178"/>
        <v>2.1.1. Restrinjan la disponibilidad, la calidad de, y el acceso a los productos forestales, en particular a las comunidades locales?</v>
      </c>
      <c r="D451" s="626"/>
      <c r="E451" s="626"/>
      <c r="F451" s="626"/>
      <c r="G451" s="626"/>
      <c r="H451" s="626"/>
      <c r="I451" s="626"/>
      <c r="J451" s="627"/>
      <c r="K451" s="181"/>
      <c r="L451" s="168"/>
      <c r="M451" s="168"/>
      <c r="Q451" s="162">
        <v>0</v>
      </c>
      <c r="R451" s="400"/>
      <c r="S451" s="138" t="str">
        <f t="shared" si="182"/>
        <v/>
      </c>
      <c r="T451" s="400"/>
      <c r="U451" s="400"/>
      <c r="V451" s="411"/>
      <c r="W451" s="587" t="s">
        <v>614</v>
      </c>
      <c r="X451" s="401" t="s">
        <v>1</v>
      </c>
      <c r="Y451" s="413">
        <v>17</v>
      </c>
      <c r="Z451" s="498" t="str">
        <f t="shared" si="183"/>
        <v/>
      </c>
      <c r="AA451" s="119" t="s">
        <v>20</v>
      </c>
      <c r="AB451" s="119" t="s">
        <v>358</v>
      </c>
      <c r="AC451" s="119" t="s">
        <v>20</v>
      </c>
      <c r="AD451" s="119" t="s">
        <v>20</v>
      </c>
      <c r="AE451" s="405" t="str">
        <f t="shared" si="184"/>
        <v/>
      </c>
      <c r="AF451" s="405" t="str">
        <f t="shared" si="185"/>
        <v/>
      </c>
      <c r="AG451" s="419" t="str">
        <f t="array" ref="AG451">IFERROR((IF(ROWS(AG$435:AG451)&gt;COUNTA(AD:AD),"",INDEX(AD:AD,SMALL(IF(AE$435:AE$459&lt;&gt;"",ROW(AE$435:AE$459)),ROWS(AG$435:AG451))))),"")</f>
        <v/>
      </c>
      <c r="AH451" s="419" t="str">
        <f t="array" ref="AH451">IFERROR((IF(ROWS(AH$435:AH451)&gt;COUNTA(AE:AE),"",INDEX(AE:AE,SMALL(IF(AF$435:AF$456&lt;&gt;"",ROW(AF$435:AF$456)),ROWS(AH$435:AH451))))),"")</f>
        <v/>
      </c>
      <c r="AI451" s="408"/>
      <c r="AJ451" s="405" t="str">
        <f t="shared" si="181"/>
        <v>2.1.1. Restrinjan la disponibilidad, la calidad de, y el acceso a los productos forestales, en particular a las comunidades locales?</v>
      </c>
      <c r="AK451" s="405" t="str">
        <f t="shared" ref="AK451:AK456" si="186">IF(Z451="DK",AJ451,"")</f>
        <v/>
      </c>
      <c r="AL451" s="405" t="str">
        <f t="array" ref="AL451">IFERROR((IF(ROWS(AL$435:AL451)&gt;COUNTA(AK:AK),"",INDEX(AK:AK,SMALL(IF(AK$435:AK$459&lt;&gt;"",ROW(AK$435:AK$459)),ROWS(AL$435:AL451))))),"")</f>
        <v/>
      </c>
      <c r="AM451" s="416" t="s">
        <v>20</v>
      </c>
      <c r="AN451" s="411"/>
      <c r="AO451" s="411"/>
      <c r="AP451" s="411"/>
      <c r="AQ451" s="52"/>
      <c r="AR451" s="411"/>
      <c r="AS451" s="411"/>
      <c r="AT451" s="52"/>
      <c r="AU451" s="411"/>
      <c r="AV451" s="411"/>
      <c r="AW451" s="411"/>
      <c r="AX451" s="411"/>
      <c r="AY451" s="411"/>
    </row>
    <row r="452" spans="3:68" s="76" customFormat="1" ht="30" hidden="1" customHeight="1" thickBot="1" x14ac:dyDescent="0.3">
      <c r="C452" s="625" t="str">
        <f t="shared" si="178"/>
        <v>2.2.    Mejoren la capacidad de las comunidades para adaptarse ante el cambio climático y reducir así su vulnerabilidad al cambio climático?</v>
      </c>
      <c r="D452" s="626"/>
      <c r="E452" s="626"/>
      <c r="F452" s="626"/>
      <c r="G452" s="626"/>
      <c r="H452" s="626"/>
      <c r="I452" s="626"/>
      <c r="J452" s="627"/>
      <c r="K452" s="184"/>
      <c r="L452" s="185"/>
      <c r="M452" s="185"/>
      <c r="Q452" s="162">
        <v>0</v>
      </c>
      <c r="R452" s="400"/>
      <c r="S452" s="138" t="str">
        <f t="shared" si="182"/>
        <v/>
      </c>
      <c r="T452" s="400"/>
      <c r="U452" s="400"/>
      <c r="V452" s="411"/>
      <c r="W452" s="412" t="s">
        <v>347</v>
      </c>
      <c r="X452" s="401" t="s">
        <v>27</v>
      </c>
      <c r="Y452" s="413">
        <v>18</v>
      </c>
      <c r="Z452" s="498" t="str">
        <f t="shared" si="183"/>
        <v/>
      </c>
      <c r="AA452" s="119" t="s">
        <v>621</v>
      </c>
      <c r="AB452" s="119" t="s">
        <v>20</v>
      </c>
      <c r="AC452" s="119" t="s">
        <v>20</v>
      </c>
      <c r="AD452" s="119" t="s">
        <v>20</v>
      </c>
      <c r="AE452" s="405" t="str">
        <f t="shared" si="184"/>
        <v/>
      </c>
      <c r="AF452" s="405" t="str">
        <f t="shared" si="185"/>
        <v/>
      </c>
      <c r="AG452" s="419" t="str">
        <f t="array" ref="AG452">IFERROR((IF(ROWS(AG$435:AG452)&gt;COUNTA(AD:AD),"",INDEX(AD:AD,SMALL(IF(AE$435:AE$459&lt;&gt;"",ROW(AE$435:AE$459)),ROWS(AG$435:AG452))))),"")</f>
        <v/>
      </c>
      <c r="AH452" s="419" t="str">
        <f t="array" ref="AH452">IFERROR((IF(ROWS(AH$435:AH452)&gt;COUNTA(AE:AE),"",INDEX(AE:AE,SMALL(IF(AF$435:AF$456&lt;&gt;"",ROW(AF$435:AF$456)),ROWS(AH$435:AH452))))),"")</f>
        <v/>
      </c>
      <c r="AI452" s="408"/>
      <c r="AJ452" s="405" t="str">
        <f t="shared" si="181"/>
        <v>2.2.    Mejoren la capacidad de las comunidades para adaptarse ante el cambio climático y reducir así su vulnerabilidad al cambio climático?</v>
      </c>
      <c r="AK452" s="405" t="str">
        <f t="shared" si="186"/>
        <v/>
      </c>
      <c r="AL452" s="405" t="str">
        <f t="array" ref="AL452">IFERROR((IF(ROWS(AL$435:AL452)&gt;COUNTA(AK:AK),"",INDEX(AK:AK,SMALL(IF(AK$435:AK$459&lt;&gt;"",ROW(AK$435:AK$459)),ROWS(AL$435:AL452))))),"")</f>
        <v/>
      </c>
      <c r="AM452" s="416" t="s">
        <v>20</v>
      </c>
      <c r="AN452" s="411"/>
      <c r="AO452" s="411"/>
      <c r="AP452" s="411"/>
      <c r="AQ452" s="52"/>
      <c r="AR452" s="411"/>
      <c r="AS452" s="411"/>
      <c r="AT452" s="52"/>
      <c r="AU452" s="411"/>
      <c r="AV452" s="411"/>
      <c r="AW452" s="411"/>
      <c r="AX452" s="411"/>
      <c r="AY452" s="411"/>
    </row>
    <row r="453" spans="3:68" s="76" customFormat="1" ht="30" hidden="1" customHeight="1" thickBot="1" x14ac:dyDescent="0.3">
      <c r="C453" s="625" t="str">
        <f t="shared" si="178"/>
        <v>2.3.    Proporcionen incentivos relacionados con la conservación de los bosques naturales y sus servicios ecosistémicos (p.ej. distribución de beneficios, pagos por servicios ecosistémicos (PSE))?</v>
      </c>
      <c r="D453" s="626"/>
      <c r="E453" s="626"/>
      <c r="F453" s="626"/>
      <c r="G453" s="626"/>
      <c r="H453" s="626"/>
      <c r="I453" s="626"/>
      <c r="J453" s="627"/>
      <c r="K453" s="181"/>
      <c r="L453" s="168"/>
      <c r="M453" s="168"/>
      <c r="Q453" s="162">
        <v>0</v>
      </c>
      <c r="R453" s="400"/>
      <c r="S453" s="138" t="str">
        <f t="shared" si="182"/>
        <v/>
      </c>
      <c r="T453" s="400"/>
      <c r="U453" s="400"/>
      <c r="V453" s="411"/>
      <c r="W453" s="412" t="s">
        <v>348</v>
      </c>
      <c r="X453" s="401" t="s">
        <v>27</v>
      </c>
      <c r="Y453" s="402">
        <v>19</v>
      </c>
      <c r="Z453" s="498" t="str">
        <f t="shared" si="183"/>
        <v/>
      </c>
      <c r="AA453" s="119" t="s">
        <v>622</v>
      </c>
      <c r="AB453" s="119" t="s">
        <v>20</v>
      </c>
      <c r="AC453" s="119" t="s">
        <v>20</v>
      </c>
      <c r="AD453" s="119" t="s">
        <v>20</v>
      </c>
      <c r="AE453" s="405" t="str">
        <f t="shared" si="184"/>
        <v/>
      </c>
      <c r="AF453" s="405" t="str">
        <f t="shared" si="185"/>
        <v/>
      </c>
      <c r="AG453" s="419" t="str">
        <f t="array" ref="AG453">IFERROR((IF(ROWS(AG$435:AG453)&gt;COUNTA(AD:AD),"",INDEX(AD:AD,SMALL(IF(AE$435:AE$459&lt;&gt;"",ROW(AE$435:AE$459)),ROWS(AG$435:AG453))))),"")</f>
        <v/>
      </c>
      <c r="AH453" s="419" t="str">
        <f t="array" ref="AH453">IFERROR((IF(ROWS(AH$435:AH453)&gt;COUNTA(AE:AE),"",INDEX(AE:AE,SMALL(IF(AF$435:AF$456&lt;&gt;"",ROW(AF$435:AF$456)),ROWS(AH$435:AH453))))),"")</f>
        <v/>
      </c>
      <c r="AI453" s="462" t="s">
        <v>20</v>
      </c>
      <c r="AJ453" s="405" t="str">
        <f t="shared" si="181"/>
        <v>2.3.    Proporcionen incentivos relacionados con la conservación de los bosques naturales y sus servicios ecosistémicos (p.ej. distribución de beneficios, pagos por servicios ecosistémicos (PSE))?</v>
      </c>
      <c r="AK453" s="405" t="str">
        <f t="shared" si="186"/>
        <v/>
      </c>
      <c r="AL453" s="405" t="str">
        <f t="array" ref="AL453">IFERROR((IF(ROWS(AL$435:AL453)&gt;COUNTA(AK:AK),"",INDEX(AK:AK,SMALL(IF(AK$435:AK$459&lt;&gt;"",ROW(AK$435:AK$459)),ROWS(AL$435:AL453))))),"")</f>
        <v/>
      </c>
      <c r="AM453" s="416" t="s">
        <v>20</v>
      </c>
      <c r="AN453" s="411"/>
      <c r="AO453" s="411"/>
      <c r="AP453" s="411"/>
      <c r="AQ453" s="52"/>
      <c r="AR453" s="411"/>
      <c r="AS453" s="411"/>
      <c r="AT453" s="52"/>
      <c r="AU453" s="411"/>
      <c r="AV453" s="411"/>
      <c r="AW453" s="411"/>
      <c r="AX453" s="411"/>
      <c r="AY453" s="411"/>
    </row>
    <row r="454" spans="3:68" s="76" customFormat="1" ht="45" hidden="1" customHeight="1" thickBot="1" x14ac:dyDescent="0.3">
      <c r="C454" s="625" t="str">
        <f t="shared" si="178"/>
        <v>2.4.    Proporcionen oportunidades de medios de vida a las comunidades locales (p.ej. empleo en proyectos subvencionados de regeneración natural, desarrollo de oportunidades alternativas de generación de ingresos que reduzcan las presiones sobre los bosques)?</v>
      </c>
      <c r="D454" s="626"/>
      <c r="E454" s="626"/>
      <c r="F454" s="626"/>
      <c r="G454" s="626"/>
      <c r="H454" s="626"/>
      <c r="I454" s="626"/>
      <c r="J454" s="627"/>
      <c r="K454" s="182"/>
      <c r="L454" s="183"/>
      <c r="M454" s="183"/>
      <c r="Q454" s="162">
        <v>0</v>
      </c>
      <c r="R454" s="400"/>
      <c r="S454" s="138" t="str">
        <f t="shared" si="182"/>
        <v/>
      </c>
      <c r="T454" s="400"/>
      <c r="U454" s="400"/>
      <c r="V454" s="411"/>
      <c r="W454" s="412" t="s">
        <v>349</v>
      </c>
      <c r="X454" s="401" t="s">
        <v>27</v>
      </c>
      <c r="Y454" s="413">
        <v>20</v>
      </c>
      <c r="Z454" s="498" t="str">
        <f t="shared" si="183"/>
        <v/>
      </c>
      <c r="AA454" s="119" t="s">
        <v>622</v>
      </c>
      <c r="AB454" s="119" t="s">
        <v>20</v>
      </c>
      <c r="AC454" s="119" t="s">
        <v>20</v>
      </c>
      <c r="AD454" s="119" t="s">
        <v>20</v>
      </c>
      <c r="AE454" s="405" t="str">
        <f t="shared" si="184"/>
        <v/>
      </c>
      <c r="AF454" s="405" t="str">
        <f t="shared" si="185"/>
        <v/>
      </c>
      <c r="AG454" s="419" t="str">
        <f t="array" ref="AG454">IFERROR((IF(ROWS(AG$435:AG454)&gt;COUNTA(AD:AD),"",INDEX(AD:AD,SMALL(IF(AE$435:AE$459&lt;&gt;"",ROW(AE$435:AE$459)),ROWS(AG$435:AG454))))),"")</f>
        <v/>
      </c>
      <c r="AH454" s="419" t="str">
        <f t="array" ref="AH454">IFERROR((IF(ROWS(AH$435:AH454)&gt;COUNTA(AE:AE),"",INDEX(AE:AE,SMALL(IF(AF$435:AF$456&lt;&gt;"",ROW(AF$435:AF$456)),ROWS(AH$435:AH454))))),"")</f>
        <v/>
      </c>
      <c r="AI454" s="462" t="s">
        <v>20</v>
      </c>
      <c r="AJ454" s="405" t="str">
        <f t="shared" si="181"/>
        <v>2.4.    Proporcionen oportunidades de medios de vida a las comunidades locales (p.ej. empleo en proyectos subvencionados de regeneración natural, desarrollo de oportunidades alternativas de generación de ingresos que reduzcan las presiones sobre los bosques)?</v>
      </c>
      <c r="AK454" s="405" t="str">
        <f t="shared" si="186"/>
        <v/>
      </c>
      <c r="AL454" s="405" t="str">
        <f t="array" ref="AL454">IFERROR((IF(ROWS(AL$435:AL454)&gt;COUNTA(AK:AK),"",INDEX(AK:AK,SMALL(IF(AK$435:AK$459&lt;&gt;"",ROW(AK$435:AK$459)),ROWS(AL$435:AL454))))),"")</f>
        <v/>
      </c>
      <c r="AM454" s="416" t="s">
        <v>20</v>
      </c>
      <c r="AN454" s="411"/>
      <c r="AO454" s="411"/>
      <c r="AP454" s="411"/>
      <c r="AQ454" s="52"/>
      <c r="AR454" s="411"/>
      <c r="AS454" s="411"/>
      <c r="AT454" s="52"/>
      <c r="AU454" s="411"/>
      <c r="AV454" s="411"/>
      <c r="AW454" s="411"/>
      <c r="AX454" s="411"/>
      <c r="AY454" s="411"/>
    </row>
    <row r="455" spans="3:68" s="76" customFormat="1" ht="30" hidden="1" customHeight="1" thickBot="1" x14ac:dyDescent="0.3">
      <c r="C455" s="625" t="str">
        <f t="shared" ref="C455" si="187">W455</f>
        <v>2.5.    Afecten negativamente los medios de vida locales (p.ej. pérdida de medios de vida por el cierre de industrias madereras o afines y barreras a la expansión agrícola)?</v>
      </c>
      <c r="D455" s="626"/>
      <c r="E455" s="626"/>
      <c r="F455" s="626"/>
      <c r="G455" s="626"/>
      <c r="H455" s="626"/>
      <c r="I455" s="626"/>
      <c r="J455" s="627"/>
      <c r="K455" s="257"/>
      <c r="L455" s="258"/>
      <c r="M455" s="258"/>
      <c r="Q455" s="162">
        <v>0</v>
      </c>
      <c r="R455" s="400"/>
      <c r="S455" s="138" t="str">
        <f t="shared" si="182"/>
        <v/>
      </c>
      <c r="T455" s="400"/>
      <c r="U455" s="400"/>
      <c r="V455" s="411"/>
      <c r="W455" s="412" t="s">
        <v>350</v>
      </c>
      <c r="X455" s="401" t="s">
        <v>27</v>
      </c>
      <c r="Y455" s="413">
        <v>21</v>
      </c>
      <c r="Z455" s="498" t="str">
        <f t="shared" si="183"/>
        <v/>
      </c>
      <c r="AA455" s="119" t="s">
        <v>20</v>
      </c>
      <c r="AB455" s="119" t="s">
        <v>360</v>
      </c>
      <c r="AC455" s="119" t="s">
        <v>20</v>
      </c>
      <c r="AD455" s="119" t="s">
        <v>20</v>
      </c>
      <c r="AE455" s="405" t="str">
        <f t="shared" si="184"/>
        <v/>
      </c>
      <c r="AF455" s="405" t="str">
        <f t="shared" si="185"/>
        <v/>
      </c>
      <c r="AG455" s="419"/>
      <c r="AH455" s="419"/>
      <c r="AI455" s="462"/>
      <c r="AJ455" s="405" t="str">
        <f t="shared" si="181"/>
        <v>2.5.    Afecten negativamente los medios de vida locales (p.ej. pérdida de medios de vida por el cierre de industrias madereras o afines y barreras a la expansión agrícola)?</v>
      </c>
      <c r="AK455" s="405" t="str">
        <f t="shared" si="186"/>
        <v/>
      </c>
      <c r="AL455" s="405" t="str">
        <f t="array" ref="AL455">IFERROR((IF(ROWS(AL$435:AL455)&gt;COUNTA(AK:AK),"",INDEX(AK:AK,SMALL(IF(AK$435:AK$459&lt;&gt;"",ROW(AK$435:AK$459)),ROWS(AL$435:AL455))))),"")</f>
        <v/>
      </c>
      <c r="AM455" s="416" t="s">
        <v>20</v>
      </c>
      <c r="AN455" s="411"/>
      <c r="AO455" s="411"/>
      <c r="AP455" s="411"/>
      <c r="AQ455" s="52"/>
      <c r="AR455" s="411"/>
      <c r="AS455" s="411"/>
      <c r="AT455" s="52"/>
      <c r="AU455" s="411"/>
      <c r="AV455" s="411"/>
      <c r="AW455" s="411"/>
      <c r="AX455" s="411"/>
      <c r="AY455" s="411"/>
    </row>
    <row r="456" spans="3:68" s="76" customFormat="1" ht="30" hidden="1" customHeight="1" thickBot="1" x14ac:dyDescent="0.3">
      <c r="C456" s="625" t="str">
        <f t="shared" si="178"/>
        <v>2.6.    Conserven bosques y productos forestales de importancia tradicional y espiritual para las comunidades indígenas y locales (p.ej. conservación de lugares sagrados, plantas medicinales)?</v>
      </c>
      <c r="D456" s="626"/>
      <c r="E456" s="626"/>
      <c r="F456" s="626"/>
      <c r="G456" s="626"/>
      <c r="H456" s="626"/>
      <c r="I456" s="626"/>
      <c r="J456" s="627"/>
      <c r="K456" s="180"/>
      <c r="L456" s="179"/>
      <c r="M456" s="179"/>
      <c r="Q456" s="162">
        <v>0</v>
      </c>
      <c r="R456" s="400"/>
      <c r="S456" s="138" t="str">
        <f t="shared" si="182"/>
        <v/>
      </c>
      <c r="T456" s="400"/>
      <c r="U456" s="400"/>
      <c r="V456" s="510"/>
      <c r="W456" s="412" t="s">
        <v>351</v>
      </c>
      <c r="X456" s="401" t="s">
        <v>86</v>
      </c>
      <c r="Y456" s="402">
        <v>22</v>
      </c>
      <c r="Z456" s="498" t="str">
        <f t="shared" si="183"/>
        <v/>
      </c>
      <c r="AA456" s="119" t="s">
        <v>361</v>
      </c>
      <c r="AB456" s="119" t="s">
        <v>359</v>
      </c>
      <c r="AC456" s="119" t="s">
        <v>20</v>
      </c>
      <c r="AD456" s="119" t="s">
        <v>20</v>
      </c>
      <c r="AE456" s="405" t="str">
        <f t="shared" si="184"/>
        <v/>
      </c>
      <c r="AF456" s="405" t="str">
        <f t="shared" si="185"/>
        <v/>
      </c>
      <c r="AG456" s="419" t="str">
        <f t="array" ref="AG456">IFERROR((IF(ROWS(AG$435:AG456)&gt;COUNTA(AD:AD),"",INDEX(AD:AD,SMALL(IF(AE$435:AE$459&lt;&gt;"",ROW(AE$435:AE$459)),ROWS(AG$435:AG456))))),"")</f>
        <v/>
      </c>
      <c r="AH456" s="419" t="str">
        <f t="array" ref="AH456">IFERROR((IF(ROWS(AH$435:AH456)&gt;COUNTA(AE:AE),"",INDEX(AE:AE,SMALL(IF(AF$435:AF$456&lt;&gt;"",ROW(AF$435:AF$456)),ROWS(AH$435:AH456))))),"")</f>
        <v/>
      </c>
      <c r="AI456" s="462" t="s">
        <v>20</v>
      </c>
      <c r="AJ456" s="405" t="str">
        <f t="shared" si="181"/>
        <v>2.6.    Conserven bosques y productos forestales de importancia tradicional y espiritual para las comunidades indígenas y locales (p.ej. conservación de lugares sagrados, plantas medicinales)?</v>
      </c>
      <c r="AK456" s="405" t="str">
        <f t="shared" si="186"/>
        <v/>
      </c>
      <c r="AL456" s="405" t="str">
        <f t="array" ref="AL456">IFERROR((IF(ROWS(AL$435:AL456)&gt;COUNTA(AK:AK),"",INDEX(AK:AK,SMALL(IF(AK$435:AK$459&lt;&gt;"",ROW(AK$435:AK$459)),ROWS(AL$435:AL456))))),"")</f>
        <v/>
      </c>
      <c r="AM456" s="416" t="s">
        <v>20</v>
      </c>
      <c r="AN456" s="411"/>
      <c r="AO456" s="411"/>
      <c r="AP456" s="411"/>
      <c r="AQ456" s="52"/>
      <c r="AR456" s="411"/>
      <c r="AS456" s="411"/>
      <c r="AT456" s="52"/>
      <c r="AU456" s="411"/>
      <c r="AV456" s="411"/>
      <c r="AW456" s="411"/>
      <c r="AX456" s="411"/>
      <c r="AY456" s="411"/>
    </row>
    <row r="457" spans="3:68" s="76" customFormat="1" ht="30" hidden="1" customHeight="1" thickBot="1" x14ac:dyDescent="0.3">
      <c r="C457" s="634" t="str">
        <f>W457</f>
        <v>3.       ¿El programa REDD+ incentivará la conservación de los bosques otorgando prioridad a las intervenciones que reducen la conversión de los bosques naturales (p.ej. a la agricultura) frente a otras actividades REDD+?</v>
      </c>
      <c r="D457" s="635"/>
      <c r="E457" s="635"/>
      <c r="F457" s="635"/>
      <c r="G457" s="635"/>
      <c r="H457" s="635"/>
      <c r="I457" s="635"/>
      <c r="J457" s="636"/>
      <c r="K457" s="588"/>
      <c r="L457" s="589"/>
      <c r="M457" s="589"/>
      <c r="Q457" s="162">
        <v>0</v>
      </c>
      <c r="R457" s="400"/>
      <c r="S457" s="138" t="str">
        <f t="shared" si="182"/>
        <v/>
      </c>
      <c r="T457" s="400"/>
      <c r="U457" s="400"/>
      <c r="V457" s="411"/>
      <c r="W457" s="387" t="s">
        <v>352</v>
      </c>
      <c r="X457" s="401" t="s">
        <v>27</v>
      </c>
      <c r="Y457" s="413">
        <v>23</v>
      </c>
      <c r="Z457" s="498" t="str">
        <f t="shared" si="183"/>
        <v/>
      </c>
      <c r="AA457" s="119" t="s">
        <v>623</v>
      </c>
      <c r="AB457" s="119" t="s">
        <v>20</v>
      </c>
      <c r="AC457" s="119" t="s">
        <v>20</v>
      </c>
      <c r="AD457" s="119" t="s">
        <v>20</v>
      </c>
      <c r="AE457" s="405" t="str">
        <f t="shared" si="184"/>
        <v/>
      </c>
      <c r="AF457" s="405" t="str">
        <f t="shared" si="185"/>
        <v/>
      </c>
      <c r="AG457" s="419" t="str">
        <f t="array" ref="AG457">IFERROR((IF(ROWS(AG$435:AG457)&gt;COUNTA(AD:AD),"",INDEX(AD:AD,SMALL(IF(AE$435:AE$459&lt;&gt;"",ROW(AE$435:AE$459)),ROWS(AG$435:AG457))))),"")</f>
        <v/>
      </c>
      <c r="AH457" s="419" t="str">
        <f t="array" ref="AH457">IFERROR((IF(ROWS(AH$435:AH457)&gt;COUNTA(AE:AE),"",INDEX(AE:AE,SMALL(IF(AF$435:AF$456&lt;&gt;"",ROW(AF$435:AF$456)),ROWS(AH$435:AH457))))),"")</f>
        <v/>
      </c>
      <c r="AI457" s="462" t="s">
        <v>20</v>
      </c>
      <c r="AJ457" s="405" t="str">
        <f t="shared" si="181"/>
        <v>3.       ¿El programa REDD+ incentivará la conservación de los bosques otorgando prioridad a las intervenciones que reducen la conversión de los bosques naturales (p.ej. a la agricultura) frente a otras actividades REDD+?</v>
      </c>
      <c r="AK457" s="507" t="str">
        <f>IF(((COUNTIF(Z458:Z458,"DK"))&gt;0),AJ457,"")</f>
        <v/>
      </c>
      <c r="AL457" s="405" t="str">
        <f t="array" ref="AL457">IFERROR((IF(ROWS(AL$435:AL457)&gt;COUNTA(AK:AK),"",INDEX(AK:AK,SMALL(IF(AK$435:AK$459&lt;&gt;"",ROW(AK$435:AK$459)),ROWS(AL$435:AL457))))),"")</f>
        <v/>
      </c>
      <c r="AM457" s="416" t="s">
        <v>20</v>
      </c>
      <c r="AN457" s="411"/>
      <c r="AO457" s="411"/>
      <c r="AP457" s="411"/>
      <c r="AQ457" s="52"/>
      <c r="AR457" s="411"/>
      <c r="AS457" s="411"/>
      <c r="AT457" s="52"/>
      <c r="AU457" s="411"/>
      <c r="AV457" s="411"/>
      <c r="AW457" s="411"/>
      <c r="AX457" s="411"/>
      <c r="AY457" s="411"/>
    </row>
    <row r="458" spans="3:68" s="76" customFormat="1" ht="30" hidden="1" customHeight="1" thickBot="1" x14ac:dyDescent="0.3">
      <c r="C458" s="625" t="str">
        <f>W458</f>
        <v>3.1.    Si no se otorga prioridad a las acciones que reducen la conversión, ¿existe el riesgo de que seguirá la tala de bosques mientras que se emplean esfuerzos en otras actividades REDD+ como puede ser la forestación?</v>
      </c>
      <c r="D458" s="626"/>
      <c r="E458" s="626"/>
      <c r="F458" s="626"/>
      <c r="G458" s="626"/>
      <c r="H458" s="626"/>
      <c r="I458" s="626"/>
      <c r="J458" s="627"/>
      <c r="K458" s="180"/>
      <c r="L458" s="179"/>
      <c r="M458" s="179"/>
      <c r="Q458" s="162">
        <v>0</v>
      </c>
      <c r="R458" s="400"/>
      <c r="S458" s="138" t="str">
        <f t="shared" si="182"/>
        <v/>
      </c>
      <c r="T458" s="400"/>
      <c r="U458" s="400"/>
      <c r="V458" s="411"/>
      <c r="W458" s="412" t="s">
        <v>615</v>
      </c>
      <c r="X458" s="401" t="s">
        <v>1</v>
      </c>
      <c r="Y458" s="413">
        <v>24</v>
      </c>
      <c r="Z458" s="498" t="str">
        <f t="shared" si="183"/>
        <v/>
      </c>
      <c r="AA458" s="119" t="s">
        <v>20</v>
      </c>
      <c r="AB458" s="119" t="s">
        <v>362</v>
      </c>
      <c r="AC458" s="119" t="s">
        <v>20</v>
      </c>
      <c r="AD458" s="119" t="s">
        <v>20</v>
      </c>
      <c r="AE458" s="405" t="str">
        <f t="shared" si="184"/>
        <v/>
      </c>
      <c r="AF458" s="405" t="str">
        <f t="shared" si="185"/>
        <v/>
      </c>
      <c r="AG458" s="419"/>
      <c r="AH458" s="419"/>
      <c r="AI458" s="462"/>
      <c r="AJ458" s="405" t="str">
        <f t="shared" si="181"/>
        <v>3.1.    Si no se otorga prioridad a las acciones que reducen la conversión, ¿existe el riesgo de que seguirá la tala de bosques mientras que se emplean esfuerzos en otras actividades REDD+ como puede ser la forestación?</v>
      </c>
      <c r="AK458" s="405" t="str">
        <f>IF(Z458="DK",AJ458,"")</f>
        <v/>
      </c>
      <c r="AL458" s="405" t="str">
        <f t="array" ref="AL458">IFERROR((IF(ROWS(AL$435:AL458)&gt;COUNTA(AK:AK),"",INDEX(AK:AK,SMALL(IF(AK$435:AK$459&lt;&gt;"",ROW(AK$435:AK$459)),ROWS(AL$435:AL458))))),"")</f>
        <v/>
      </c>
      <c r="AM458" s="416" t="s">
        <v>20</v>
      </c>
      <c r="AN458" s="411"/>
      <c r="AO458" s="411"/>
      <c r="AP458" s="411"/>
      <c r="AQ458" s="52"/>
      <c r="AR458" s="411"/>
      <c r="AS458" s="411"/>
      <c r="AT458" s="52"/>
      <c r="AU458" s="411"/>
      <c r="AV458" s="411"/>
      <c r="AW458" s="411"/>
      <c r="AX458" s="411"/>
      <c r="AY458" s="411"/>
    </row>
    <row r="459" spans="3:68" s="76" customFormat="1" ht="30" hidden="1" customHeight="1" thickBot="1" x14ac:dyDescent="0.3">
      <c r="C459" s="637" t="str">
        <f>W459</f>
        <v>4.       ¿El programa REDD+ otorgará prioridad a intervenciones que reducen la degradación de los bosques naturales frente a otras actividades REDD+?</v>
      </c>
      <c r="D459" s="638"/>
      <c r="E459" s="638"/>
      <c r="F459" s="638"/>
      <c r="G459" s="638"/>
      <c r="H459" s="638"/>
      <c r="I459" s="638"/>
      <c r="J459" s="639"/>
      <c r="K459" s="180"/>
      <c r="L459" s="179"/>
      <c r="M459" s="179"/>
      <c r="Q459" s="162">
        <v>0</v>
      </c>
      <c r="R459" s="400"/>
      <c r="S459" s="138" t="str">
        <f t="shared" si="182"/>
        <v/>
      </c>
      <c r="T459" s="400"/>
      <c r="U459" s="400"/>
      <c r="V459" s="411"/>
      <c r="W459" s="387" t="s">
        <v>404</v>
      </c>
      <c r="X459" s="401" t="s">
        <v>27</v>
      </c>
      <c r="Y459" s="402">
        <v>25</v>
      </c>
      <c r="Z459" s="498" t="str">
        <f t="shared" si="183"/>
        <v/>
      </c>
      <c r="AA459" s="119" t="s">
        <v>363</v>
      </c>
      <c r="AB459" s="119" t="s">
        <v>20</v>
      </c>
      <c r="AC459" s="119" t="s">
        <v>20</v>
      </c>
      <c r="AD459" s="119" t="s">
        <v>20</v>
      </c>
      <c r="AE459" s="405" t="str">
        <f t="shared" si="184"/>
        <v/>
      </c>
      <c r="AF459" s="405" t="str">
        <f t="shared" si="185"/>
        <v/>
      </c>
      <c r="AG459" s="419" t="str">
        <f t="array" ref="AG459">IFERROR((IF(ROWS(AG$435:AG459)&gt;COUNTA(AD:AD),"",INDEX(AD:AD,SMALL(IF(AE$435:AE$459&lt;&gt;"",ROW(AE$435:AE$459)),ROWS(AG$435:AG459))))),"")</f>
        <v/>
      </c>
      <c r="AH459" s="419" t="str">
        <f t="array" ref="AH459">IFERROR((IF(ROWS(AH$435:AH459)&gt;COUNTA(AE:AE),"",INDEX(AE:AE,SMALL(IF(AF$435:AF$456&lt;&gt;"",ROW(AF$435:AF$456)),ROWS(AH$435:AH459))))),"")</f>
        <v/>
      </c>
      <c r="AI459" s="462" t="s">
        <v>20</v>
      </c>
      <c r="AJ459" s="405" t="str">
        <f t="shared" si="181"/>
        <v>4.       ¿El programa REDD+ otorgará prioridad a intervenciones que reducen la degradación de los bosques naturales frente a otras actividades REDD+?</v>
      </c>
      <c r="AK459" s="405" t="str">
        <f>IF(Z459="DK",AJ459,"")</f>
        <v/>
      </c>
      <c r="AL459" s="405" t="str">
        <f t="array" ref="AL459">IFERROR((IF(ROWS(AL$435:AL459)&gt;COUNTA(AK:AK),"",INDEX(AK:AK,SMALL(IF(AK$435:AK$459&lt;&gt;"",ROW(AK$435:AK$459)),ROWS(AL$435:AL459))))),"")</f>
        <v/>
      </c>
      <c r="AM459" s="416" t="s">
        <v>20</v>
      </c>
      <c r="AN459" s="411"/>
      <c r="AO459" s="411"/>
      <c r="AP459" s="411"/>
      <c r="AQ459" s="52"/>
      <c r="AR459" s="411"/>
      <c r="AS459" s="411"/>
      <c r="AT459" s="52"/>
      <c r="AU459" s="411"/>
      <c r="AV459" s="411"/>
      <c r="AW459" s="411"/>
      <c r="AX459" s="411"/>
      <c r="AY459" s="411"/>
    </row>
    <row r="460" spans="3:68" s="76" customFormat="1" ht="0.95" hidden="1" customHeight="1" x14ac:dyDescent="0.25">
      <c r="C460" s="276"/>
      <c r="D460" s="276"/>
      <c r="E460" s="276"/>
      <c r="F460" s="276"/>
      <c r="G460" s="276"/>
      <c r="H460" s="276"/>
      <c r="I460" s="276"/>
      <c r="J460" s="276"/>
      <c r="K460" s="275"/>
      <c r="L460" s="275"/>
      <c r="M460" s="275"/>
      <c r="P460" s="273"/>
      <c r="Q460" s="411"/>
      <c r="R460" s="400"/>
      <c r="S460" s="268"/>
      <c r="T460" s="400"/>
      <c r="U460" s="400"/>
      <c r="V460" s="411"/>
      <c r="W460" s="421"/>
      <c r="X460" s="422"/>
      <c r="Y460" s="496"/>
      <c r="Z460" s="505"/>
      <c r="AA460" s="271"/>
      <c r="AB460" s="511"/>
      <c r="AC460" s="425"/>
      <c r="AD460" s="419"/>
      <c r="AE460" s="419"/>
      <c r="AF460" s="419"/>
      <c r="AG460" s="419"/>
      <c r="AH460" s="462"/>
      <c r="AI460" s="355"/>
      <c r="AJ460" s="425"/>
      <c r="AK460" s="425"/>
      <c r="AL460" s="425"/>
      <c r="AM460" s="416"/>
      <c r="AN460" s="411"/>
      <c r="AO460" s="411"/>
      <c r="AP460" s="411"/>
      <c r="AQ460" s="52"/>
      <c r="AR460" s="411"/>
      <c r="AS460" s="411"/>
      <c r="AT460" s="52"/>
      <c r="AU460" s="411"/>
      <c r="AV460" s="411"/>
      <c r="AW460" s="411"/>
      <c r="AX460" s="411"/>
      <c r="AY460" s="411"/>
    </row>
    <row r="461" spans="3:68" s="76" customFormat="1" ht="0.95" hidden="1" customHeight="1" x14ac:dyDescent="0.25">
      <c r="C461" s="276"/>
      <c r="D461" s="276"/>
      <c r="E461" s="276"/>
      <c r="F461" s="276"/>
      <c r="G461" s="276"/>
      <c r="H461" s="276"/>
      <c r="I461" s="276"/>
      <c r="J461" s="276"/>
      <c r="K461" s="275"/>
      <c r="L461" s="275"/>
      <c r="M461" s="275"/>
      <c r="P461" s="273"/>
      <c r="Q461" s="411"/>
      <c r="R461" s="400"/>
      <c r="S461" s="268"/>
      <c r="T461" s="400"/>
      <c r="U461" s="400"/>
      <c r="V461" s="411"/>
      <c r="W461" s="421"/>
      <c r="X461" s="422"/>
      <c r="Y461" s="496"/>
      <c r="Z461" s="505"/>
      <c r="AA461" s="271"/>
      <c r="AB461" s="511"/>
      <c r="AC461" s="425"/>
      <c r="AD461" s="419"/>
      <c r="AE461" s="419"/>
      <c r="AF461" s="419"/>
      <c r="AG461" s="419"/>
      <c r="AH461" s="462"/>
      <c r="AI461" s="355"/>
      <c r="AJ461" s="425"/>
      <c r="AK461" s="425"/>
      <c r="AL461" s="425"/>
      <c r="AM461" s="416"/>
      <c r="AN461" s="411"/>
      <c r="AO461" s="411"/>
      <c r="AP461" s="411"/>
      <c r="AQ461" s="52"/>
      <c r="AR461" s="411"/>
      <c r="AS461" s="411"/>
      <c r="AT461" s="52"/>
      <c r="AU461" s="411"/>
      <c r="AV461" s="411"/>
      <c r="AW461" s="411"/>
      <c r="AX461" s="411"/>
      <c r="AY461" s="411"/>
    </row>
    <row r="462" spans="3:68" ht="66" hidden="1" customHeight="1" x14ac:dyDescent="0.25">
      <c r="S462" s="52"/>
      <c r="X462" s="388"/>
      <c r="Y462" s="427"/>
      <c r="Z462" s="427"/>
      <c r="AA462" s="128">
        <f>$V$22</f>
        <v>0</v>
      </c>
      <c r="AB462" s="121"/>
      <c r="AC462" s="427"/>
      <c r="AD462" s="410" t="s">
        <v>20</v>
      </c>
      <c r="BN462"/>
      <c r="BO462"/>
      <c r="BP462"/>
    </row>
    <row r="463" spans="3:68" hidden="1" x14ac:dyDescent="0.25">
      <c r="C463" s="644"/>
      <c r="D463" s="644"/>
      <c r="E463" s="644"/>
      <c r="F463" s="644"/>
      <c r="G463" s="644"/>
      <c r="H463" s="644"/>
      <c r="I463" s="644"/>
      <c r="J463" s="644"/>
      <c r="P463" s="34"/>
      <c r="R463" s="695" t="str">
        <f>IF($V$22=7,AD436," ")</f>
        <v xml:space="preserve"> </v>
      </c>
      <c r="S463" s="695"/>
      <c r="T463" s="695"/>
      <c r="U463" s="695"/>
      <c r="W463" s="473" t="str">
        <f>$W$76</f>
        <v>Pulsar en el icono "-" a la izquierda para minimizar el texto.</v>
      </c>
      <c r="X463" s="388"/>
      <c r="Y463" s="427"/>
      <c r="Z463" s="427"/>
      <c r="AA463" s="128"/>
      <c r="AB463" s="121"/>
      <c r="AC463" s="427"/>
      <c r="AD463" s="410"/>
      <c r="BN463"/>
      <c r="BO463"/>
      <c r="BP463"/>
    </row>
    <row r="464" spans="3:68" ht="15" hidden="1" customHeight="1" x14ac:dyDescent="0.25">
      <c r="C464" s="633"/>
      <c r="D464" s="633"/>
      <c r="E464" s="633"/>
      <c r="F464" s="633"/>
      <c r="G464" s="633"/>
      <c r="H464" s="633"/>
      <c r="I464" s="633"/>
      <c r="J464" s="633"/>
      <c r="P464" s="34"/>
      <c r="R464" s="695" t="str">
        <f>IF($V$22=7,#REF!," ")</f>
        <v xml:space="preserve"> </v>
      </c>
      <c r="S464" s="695"/>
      <c r="T464" s="695"/>
      <c r="U464" s="695"/>
      <c r="W464" s="474" t="str">
        <f>$W$77</f>
        <v>Pulsar en el icono "+" a la izquierda para ampliar el texto y repasar las preguntas guía.</v>
      </c>
      <c r="X464" s="429"/>
      <c r="Y464" s="429"/>
      <c r="Z464" s="429"/>
      <c r="AA464" s="429"/>
      <c r="AB464" s="429"/>
      <c r="AC464" s="429"/>
      <c r="AD464" s="429"/>
    </row>
    <row r="465" spans="3:68" ht="15" hidden="1" customHeight="1" x14ac:dyDescent="0.25">
      <c r="X465" s="512"/>
      <c r="Y465" s="512"/>
      <c r="Z465" s="512"/>
      <c r="AA465" s="512"/>
      <c r="AB465" s="512"/>
      <c r="AC465" s="512"/>
      <c r="AD465" s="512"/>
    </row>
    <row r="466" spans="3:68" hidden="1" x14ac:dyDescent="0.25">
      <c r="C466" s="151"/>
      <c r="D466" s="152"/>
      <c r="E466" s="152"/>
      <c r="F466" s="152"/>
      <c r="G466" s="152"/>
      <c r="H466" s="152"/>
      <c r="I466" s="152"/>
      <c r="J466" s="152"/>
      <c r="P466" s="34"/>
      <c r="R466" s="428"/>
      <c r="S466" s="428"/>
      <c r="T466" s="428"/>
      <c r="U466" s="428"/>
    </row>
    <row r="467" spans="3:68" hidden="1" x14ac:dyDescent="0.25">
      <c r="C467" s="151"/>
      <c r="D467" s="152"/>
      <c r="E467" s="152"/>
      <c r="F467" s="152"/>
      <c r="G467" s="152"/>
      <c r="H467" s="152"/>
      <c r="I467" s="152"/>
      <c r="J467" s="152"/>
      <c r="P467" s="34"/>
      <c r="R467" s="428"/>
      <c r="S467" s="428"/>
      <c r="T467" s="428"/>
      <c r="U467" s="428"/>
    </row>
    <row r="468" spans="3:68" hidden="1" x14ac:dyDescent="0.25">
      <c r="C468" s="151"/>
      <c r="D468" s="152"/>
      <c r="E468" s="152"/>
      <c r="F468" s="152"/>
      <c r="G468" s="152"/>
      <c r="H468" s="152"/>
      <c r="I468" s="152"/>
      <c r="J468" s="152"/>
      <c r="P468" s="34"/>
      <c r="R468" s="428"/>
      <c r="S468" s="428"/>
      <c r="T468" s="428"/>
      <c r="U468" s="428"/>
      <c r="W468" s="430" t="str">
        <f>$W$80</f>
        <v xml:space="preserve">(Draft) OUTPUT TABLE </v>
      </c>
    </row>
    <row r="469" spans="3:68" ht="15.75" hidden="1" x14ac:dyDescent="0.25">
      <c r="C469" s="92" t="str">
        <f>W469</f>
        <v>Tabla 2:</v>
      </c>
      <c r="D469" s="8" t="str">
        <f>X469</f>
        <v>Beneficios y Riesgos relevantes para la</v>
      </c>
      <c r="G469" s="8"/>
      <c r="I469" s="8"/>
      <c r="P469" s="34"/>
      <c r="R469" s="428"/>
      <c r="S469" s="428"/>
      <c r="T469" s="428"/>
      <c r="U469" s="428"/>
      <c r="W469" s="492" t="str">
        <f>$W$81</f>
        <v>Tabla 2:</v>
      </c>
      <c r="X469" s="492" t="str">
        <f>$X$81</f>
        <v>Beneficios y Riesgos relevantes para la</v>
      </c>
    </row>
    <row r="470" spans="3:68" ht="15.75" hidden="1" customHeight="1" x14ac:dyDescent="0.25">
      <c r="D470" s="95" t="str">
        <f>X470</f>
        <v>Salvaguarda (e) - Bosques naturales, diversidad biológica y mejora de beneficios.</v>
      </c>
      <c r="F470" s="93"/>
      <c r="G470" s="93"/>
      <c r="H470" s="93"/>
      <c r="I470" s="93"/>
      <c r="J470" s="93"/>
      <c r="K470" s="93"/>
      <c r="L470" s="93"/>
      <c r="M470" s="93"/>
      <c r="P470" s="34"/>
      <c r="R470" s="428"/>
      <c r="S470" s="428"/>
      <c r="T470" s="428"/>
      <c r="U470" s="428"/>
      <c r="W470" s="432"/>
      <c r="X470" s="433" t="str">
        <f>$AA$18</f>
        <v>Salvaguarda (e) - Bosques naturales, diversidad biológica y mejora de beneficios.</v>
      </c>
    </row>
    <row r="471" spans="3:68" hidden="1" x14ac:dyDescent="0.25"/>
    <row r="472" spans="3:68" ht="39.950000000000003" hidden="1" customHeight="1" x14ac:dyDescent="0.25">
      <c r="C472" s="667" t="str">
        <f>W472</f>
        <v>Beneficios relevantes para la salvaguarda</v>
      </c>
      <c r="D472" s="710" t="str">
        <f>X472</f>
        <v>Acciones REDD+ del Módulo 1 (puede que no todas las acciones tengan beneficios para esta salvaguarda)</v>
      </c>
      <c r="E472" s="711"/>
      <c r="F472" s="711"/>
      <c r="G472" s="711"/>
      <c r="H472" s="712"/>
      <c r="I472" s="288"/>
      <c r="J472" s="281" t="str">
        <f>AC472</f>
        <v>Beneficios</v>
      </c>
      <c r="K472" s="645" t="str">
        <f>AH472</f>
        <v>Clasificación de beneficios</v>
      </c>
      <c r="L472" s="646"/>
      <c r="M472" s="646"/>
      <c r="N472" s="647"/>
      <c r="O472" s="58"/>
      <c r="P472"/>
      <c r="Q472" s="137" t="s">
        <v>78</v>
      </c>
      <c r="S472" s="137" t="s">
        <v>78</v>
      </c>
      <c r="W472" s="715" t="str">
        <f>$W$84</f>
        <v>Beneficios relevantes para la salvaguarda</v>
      </c>
      <c r="X472" s="692" t="str">
        <f>$X$84</f>
        <v>Acciones REDD+ del Módulo 1 (puede que no todas las acciones tengan beneficios para esta salvaguarda)</v>
      </c>
      <c r="Y472" s="694"/>
      <c r="Z472" s="694"/>
      <c r="AA472" s="694"/>
      <c r="AB472" s="693"/>
      <c r="AC472" s="692" t="str">
        <f>$AC$84</f>
        <v>Beneficios</v>
      </c>
      <c r="AD472" s="694"/>
      <c r="AE472" s="694"/>
      <c r="AF472" s="694"/>
      <c r="AG472" s="693"/>
      <c r="AH472" s="692" t="str">
        <f>$AH$84</f>
        <v>Clasificación de beneficios</v>
      </c>
      <c r="AI472" s="693"/>
      <c r="AL472" s="137" t="s">
        <v>82</v>
      </c>
      <c r="AR472" s="137" t="s">
        <v>80</v>
      </c>
      <c r="AU472" s="137" t="s">
        <v>76</v>
      </c>
    </row>
    <row r="473" spans="3:68" ht="80.099999999999994" hidden="1" customHeight="1" x14ac:dyDescent="0.25">
      <c r="C473" s="668"/>
      <c r="D473" s="648" t="str">
        <f>LOOKUP($Q$473,$AE$512:$AE$514,$AC$512:$AC$514)</f>
        <v>PULSAR PARA VER UN EJEMPLO:</v>
      </c>
      <c r="E473" s="649"/>
      <c r="F473" s="649"/>
      <c r="G473" s="649"/>
      <c r="H473" s="650"/>
      <c r="I473" s="285"/>
      <c r="J473" s="323" t="str">
        <f>LOOKUP(Q473,AE512:AE514,AD512:AD514)</f>
        <v>(Para ver un ejemplo de beneficio, seleccionar una acción REDD+ de la lista desplegable a la izquierda.)</v>
      </c>
      <c r="K473" s="665" t="str">
        <f>AH473</f>
        <v>Probabilidad</v>
      </c>
      <c r="L473" s="666"/>
      <c r="M473" s="665" t="str">
        <f>AI473</f>
        <v>Impacto</v>
      </c>
      <c r="N473" s="666"/>
      <c r="O473" s="58"/>
      <c r="P473"/>
      <c r="Q473" s="435">
        <v>1</v>
      </c>
      <c r="R473" s="436" t="s">
        <v>58</v>
      </c>
      <c r="S473" s="437" t="s">
        <v>55</v>
      </c>
      <c r="T473" s="437" t="s">
        <v>56</v>
      </c>
      <c r="W473" s="716"/>
      <c r="X473" s="438"/>
      <c r="Y473" s="727"/>
      <c r="Z473" s="727"/>
      <c r="AA473" s="727"/>
      <c r="AB473" s="728"/>
      <c r="AC473" s="439"/>
      <c r="AD473" s="713"/>
      <c r="AE473" s="713"/>
      <c r="AF473" s="713"/>
      <c r="AG473" s="714"/>
      <c r="AH473" s="493" t="str">
        <f>$AH$85</f>
        <v>Probabilidad</v>
      </c>
      <c r="AI473" s="493" t="str">
        <f>$AI$85</f>
        <v>Impacto</v>
      </c>
      <c r="AL473" s="437" t="str">
        <f>$X$84</f>
        <v>Acciones REDD+ del Módulo 1 (puede que no todas las acciones tengan beneficios para esta salvaguarda)</v>
      </c>
      <c r="AM473" s="437" t="str">
        <f>$AC$84</f>
        <v>Beneficios</v>
      </c>
      <c r="AN473" s="437" t="str">
        <f t="shared" ref="AN473:AN479" si="188">AH473</f>
        <v>Probabilidad</v>
      </c>
      <c r="AO473" s="437" t="str">
        <f t="shared" ref="AO473:AO479" si="189">AI473</f>
        <v>Impacto</v>
      </c>
      <c r="AP473" s="441" t="s">
        <v>79</v>
      </c>
      <c r="AR473" s="138">
        <f>MAX(AP474:AP488)</f>
        <v>0</v>
      </c>
      <c r="AT473" s="441" t="s">
        <v>81</v>
      </c>
      <c r="AU473" s="437" t="str">
        <f>$X$84</f>
        <v>Acciones REDD+ del Módulo 1 (puede que no todas las acciones tengan beneficios para esta salvaguarda)</v>
      </c>
      <c r="AV473" s="437" t="str">
        <f>$AC$84</f>
        <v>Beneficios</v>
      </c>
      <c r="AW473" s="437" t="str">
        <f>AN473</f>
        <v>Probabilidad</v>
      </c>
      <c r="AX473" s="437" t="str">
        <f>AO473</f>
        <v>Impacto</v>
      </c>
      <c r="BI473"/>
      <c r="BJ473"/>
      <c r="BM473" s="78" t="s">
        <v>28</v>
      </c>
      <c r="BN473" s="78" t="s">
        <v>36</v>
      </c>
      <c r="BO473" s="78" t="s">
        <v>35</v>
      </c>
      <c r="BP473" s="79"/>
    </row>
    <row r="474" spans="3:68" ht="37.5" hidden="1" customHeight="1" x14ac:dyDescent="0.25">
      <c r="C474" s="668"/>
      <c r="D474" s="74"/>
      <c r="E474" s="631"/>
      <c r="F474" s="631"/>
      <c r="G474" s="631"/>
      <c r="H474" s="631"/>
      <c r="I474" s="74" t="s">
        <v>25</v>
      </c>
      <c r="J474" s="284"/>
      <c r="K474" s="579"/>
      <c r="L474" s="581"/>
      <c r="M474" s="581"/>
      <c r="N474" s="581"/>
      <c r="O474" s="58"/>
      <c r="P474"/>
      <c r="Q474" s="138">
        <v>1</v>
      </c>
      <c r="S474" s="138">
        <v>1</v>
      </c>
      <c r="T474" s="138">
        <v>1</v>
      </c>
      <c r="W474" s="716"/>
      <c r="X474" s="442" t="s">
        <v>25</v>
      </c>
      <c r="Y474" s="672" t="str">
        <f>LOOKUP(Q474,$AG$13:$AG$29,$AH$13:$AH$29)</f>
        <v/>
      </c>
      <c r="Z474" s="672"/>
      <c r="AA474" s="672"/>
      <c r="AB474" s="673"/>
      <c r="AC474" s="442" t="s">
        <v>25</v>
      </c>
      <c r="AD474" s="672" t="str">
        <f t="shared" ref="AD474:AD488" si="190">IF(J474=0,"",J474)</f>
        <v/>
      </c>
      <c r="AE474" s="672"/>
      <c r="AF474" s="672"/>
      <c r="AG474" s="673"/>
      <c r="AH474" s="443" t="str">
        <f t="shared" ref="AH474" si="191">LOOKUP(S474,$AL$13:$AL$16,$AM$13:$AM$16)</f>
        <v/>
      </c>
      <c r="AI474" s="443" t="str">
        <f>LOOKUP(T474,$AL$13:$AL$16,$AN$13:$AN$16)</f>
        <v/>
      </c>
      <c r="AL474" s="444" t="str">
        <f t="shared" ref="AL474:AL479" si="192">Y474</f>
        <v/>
      </c>
      <c r="AM474" s="444" t="str">
        <f t="shared" ref="AM474:AM479" si="193">AD474</f>
        <v/>
      </c>
      <c r="AN474" s="445" t="str">
        <f t="shared" si="188"/>
        <v/>
      </c>
      <c r="AO474" s="446" t="str">
        <f t="shared" si="189"/>
        <v/>
      </c>
      <c r="AP474" s="447">
        <f t="shared" ref="AP474:AP479" si="194">SUM(AND(AN474=$AL$34, AO474=$AM$34),AP473)</f>
        <v>0</v>
      </c>
      <c r="AT474" s="447">
        <v>1</v>
      </c>
      <c r="AU474" s="448" t="str">
        <f t="array" ref="AU474">IF($AT474&gt;$AR$473,"",INDEX(AL$474:AL$488,MATCH($AT474,$AP$474:$AP$488,0)))</f>
        <v/>
      </c>
      <c r="AV474" s="448" t="str">
        <f t="array" ref="AV474">IF($AT474&gt;$AR$473,"",INDEX(AM$474:AM$488,MATCH($AT474,$AP$474:$AP$488,0)))</f>
        <v/>
      </c>
      <c r="AW474" s="448" t="str">
        <f t="array" ref="AW474">IF($AT474&gt;$AR$473,"",INDEX(AN$474:AN$488,MATCH($AT474,$AP$474:$AP$488,0)))</f>
        <v/>
      </c>
      <c r="AX474" s="448" t="str">
        <f t="array" ref="AX474">IF($AT474&gt;$AR$473,"",INDEX(AO$474:AO$488,MATCH($AT474,$AP$474:$AP$488,0)))</f>
        <v/>
      </c>
      <c r="BI474"/>
      <c r="BJ474"/>
      <c r="BM474" s="80">
        <f t="shared" ref="BM474:BM488" si="195">COUNTIF($BN$86:$BN$91,"&lt;="&amp;BN474)</f>
        <v>1</v>
      </c>
      <c r="BN474" s="80" t="str">
        <f>IF(BF474=$AP$14,BI474,"xx")</f>
        <v>xx</v>
      </c>
      <c r="BO474" s="80" t="e">
        <f t="shared" ref="BO474:BO488" si="196">VLOOKUP(ROW()-ROW($BO$85),$BM$86:$BN$91,2,FALSE)</f>
        <v>#N/A</v>
      </c>
      <c r="BP474" s="81" t="e">
        <f>IF(COUNT(SEARCH({"xx";"xxx";"xxxx";"xxxxx";"xxxxxx";"xxxxxxx"},#REF!)),"-",BO474)</f>
        <v>#N/A</v>
      </c>
    </row>
    <row r="475" spans="3:68" ht="37.5" hidden="1" customHeight="1" x14ac:dyDescent="0.25">
      <c r="C475" s="668"/>
      <c r="D475" s="27"/>
      <c r="E475" s="643"/>
      <c r="F475" s="643"/>
      <c r="G475" s="643"/>
      <c r="H475" s="643"/>
      <c r="I475" s="27" t="s">
        <v>25</v>
      </c>
      <c r="J475" s="284"/>
      <c r="K475" s="579"/>
      <c r="L475" s="584"/>
      <c r="M475" s="584"/>
      <c r="N475" s="584"/>
      <c r="O475" s="58"/>
      <c r="P475"/>
      <c r="Q475" s="138">
        <v>1</v>
      </c>
      <c r="S475" s="138">
        <v>1</v>
      </c>
      <c r="T475" s="138">
        <v>1</v>
      </c>
      <c r="W475" s="716"/>
      <c r="X475" s="442" t="s">
        <v>25</v>
      </c>
      <c r="Y475" s="672" t="str">
        <f t="shared" ref="Y475:Y488" si="197">LOOKUP(Q475,$AG$13:$AG$29,$AH$13:$AH$29)</f>
        <v/>
      </c>
      <c r="Z475" s="672"/>
      <c r="AA475" s="672"/>
      <c r="AB475" s="673"/>
      <c r="AC475" s="442" t="s">
        <v>25</v>
      </c>
      <c r="AD475" s="672" t="str">
        <f t="shared" si="190"/>
        <v/>
      </c>
      <c r="AE475" s="672"/>
      <c r="AF475" s="672"/>
      <c r="AG475" s="673"/>
      <c r="AH475" s="443" t="str">
        <f t="shared" ref="AH475:AH488" si="198">LOOKUP(S475,$AL$13:$AL$16,$AM$13:$AM$16)</f>
        <v/>
      </c>
      <c r="AI475" s="443" t="str">
        <f t="shared" ref="AI475:AI488" si="199">LOOKUP(T475,$AL$13:$AL$16,$AN$13:$AN$16)</f>
        <v/>
      </c>
      <c r="AL475" s="449" t="str">
        <f t="shared" si="192"/>
        <v/>
      </c>
      <c r="AM475" s="449" t="str">
        <f t="shared" si="193"/>
        <v/>
      </c>
      <c r="AN475" s="450" t="str">
        <f t="shared" si="188"/>
        <v/>
      </c>
      <c r="AO475" s="451" t="str">
        <f t="shared" si="189"/>
        <v/>
      </c>
      <c r="AP475" s="447">
        <f t="shared" si="194"/>
        <v>0</v>
      </c>
      <c r="AT475" s="447">
        <v>2</v>
      </c>
      <c r="AU475" s="448" t="str">
        <f t="array" ref="AU475">IF($AT475&gt;$AR$473,"",INDEX(AL$474:AL$488,MATCH($AT475,$AP$474:$AP$488,0)))</f>
        <v/>
      </c>
      <c r="AV475" s="448" t="str">
        <f t="array" ref="AV475">IF($AT475&gt;$AR$473,"",INDEX(AM$474:AM$488,MATCH($AT475,$AP$474:$AP$488,0)))</f>
        <v/>
      </c>
      <c r="AW475" s="448" t="str">
        <f t="array" ref="AW475">IF($AT475&gt;$AR$473,"",INDEX(AN$474:AN$488,MATCH($AT475,$AP$474:$AP$488,0)))</f>
        <v/>
      </c>
      <c r="AX475" s="448" t="str">
        <f t="array" ref="AX475">IF($AT475&gt;$AR$473,"",INDEX(AO$474:AO$488,MATCH($AT475,$AP$474:$AP$488,0)))</f>
        <v/>
      </c>
      <c r="BI475"/>
      <c r="BJ475"/>
      <c r="BM475" s="80">
        <f t="shared" si="195"/>
        <v>2</v>
      </c>
      <c r="BN475" s="80" t="str">
        <f>IF(BF475=$AP$14,BI475,"xxx")</f>
        <v>xxx</v>
      </c>
      <c r="BO475" s="80" t="e">
        <f t="shared" si="196"/>
        <v>#N/A</v>
      </c>
      <c r="BP475" s="81" t="e">
        <f>IF(COUNT(SEARCH({"xx";"xxx";"xxxx";"xxxxx";"xxxxxx";"xxxxxxx"},#REF!)),"-",BO475)</f>
        <v>#N/A</v>
      </c>
    </row>
    <row r="476" spans="3:68" ht="37.5" hidden="1" customHeight="1" x14ac:dyDescent="0.25">
      <c r="C476" s="668"/>
      <c r="D476" s="27"/>
      <c r="E476" s="643"/>
      <c r="F476" s="643"/>
      <c r="G476" s="643"/>
      <c r="H476" s="643"/>
      <c r="I476" s="27" t="s">
        <v>25</v>
      </c>
      <c r="J476" s="284"/>
      <c r="K476" s="579"/>
      <c r="L476" s="584"/>
      <c r="M476" s="584"/>
      <c r="N476" s="584"/>
      <c r="O476" s="58"/>
      <c r="P476"/>
      <c r="Q476" s="138">
        <v>1</v>
      </c>
      <c r="S476" s="138">
        <v>1</v>
      </c>
      <c r="T476" s="138">
        <v>1</v>
      </c>
      <c r="W476" s="716"/>
      <c r="X476" s="442" t="s">
        <v>25</v>
      </c>
      <c r="Y476" s="672" t="str">
        <f t="shared" si="197"/>
        <v/>
      </c>
      <c r="Z476" s="672"/>
      <c r="AA476" s="672"/>
      <c r="AB476" s="673"/>
      <c r="AC476" s="442" t="s">
        <v>25</v>
      </c>
      <c r="AD476" s="672" t="str">
        <f t="shared" si="190"/>
        <v/>
      </c>
      <c r="AE476" s="672"/>
      <c r="AF476" s="672"/>
      <c r="AG476" s="673"/>
      <c r="AH476" s="443" t="str">
        <f t="shared" si="198"/>
        <v/>
      </c>
      <c r="AI476" s="443" t="str">
        <f t="shared" si="199"/>
        <v/>
      </c>
      <c r="AL476" s="449" t="str">
        <f t="shared" si="192"/>
        <v/>
      </c>
      <c r="AM476" s="449" t="str">
        <f t="shared" si="193"/>
        <v/>
      </c>
      <c r="AN476" s="450" t="str">
        <f t="shared" si="188"/>
        <v/>
      </c>
      <c r="AO476" s="451" t="str">
        <f t="shared" si="189"/>
        <v/>
      </c>
      <c r="AP476" s="447">
        <f t="shared" si="194"/>
        <v>0</v>
      </c>
      <c r="AT476" s="447">
        <v>3</v>
      </c>
      <c r="AU476" s="448" t="str">
        <f t="array" ref="AU476">IF($AT476&gt;$AR$473,"",INDEX(AL$474:AL$488,MATCH($AT476,$AP$474:$AP$488,0)))</f>
        <v/>
      </c>
      <c r="AV476" s="448" t="str">
        <f t="array" ref="AV476">IF($AT476&gt;$AR$473,"",INDEX(AM$474:AM$488,MATCH($AT476,$AP$474:$AP$488,0)))</f>
        <v/>
      </c>
      <c r="AW476" s="448" t="str">
        <f t="array" ref="AW476">IF($AT476&gt;$AR$473,"",INDEX(AN$474:AN$488,MATCH($AT476,$AP$474:$AP$488,0)))</f>
        <v/>
      </c>
      <c r="AX476" s="448" t="str">
        <f t="array" ref="AX476">IF($AT476&gt;$AR$473,"",INDEX(AO$474:AO$488,MATCH($AT476,$AP$474:$AP$488,0)))</f>
        <v/>
      </c>
      <c r="BI476"/>
      <c r="BJ476"/>
      <c r="BM476" s="80">
        <f t="shared" si="195"/>
        <v>3</v>
      </c>
      <c r="BN476" s="80" t="str">
        <f>IF(BF476=$AP$14,BI476,"xxxx")</f>
        <v>xxxx</v>
      </c>
      <c r="BO476" s="80" t="e">
        <f t="shared" si="196"/>
        <v>#N/A</v>
      </c>
      <c r="BP476" s="81" t="e">
        <f>IF(COUNT(SEARCH({"xx";"xxx";"xxxx";"xxxxx";"xxxxxx";"xxxxxxx"},#REF!)),"-",BO476)</f>
        <v>#N/A</v>
      </c>
    </row>
    <row r="477" spans="3:68" ht="37.5" hidden="1" customHeight="1" x14ac:dyDescent="0.25">
      <c r="C477" s="668"/>
      <c r="D477" s="27"/>
      <c r="E477" s="643"/>
      <c r="F477" s="643"/>
      <c r="G477" s="643"/>
      <c r="H477" s="643"/>
      <c r="I477" s="27" t="s">
        <v>25</v>
      </c>
      <c r="J477" s="284"/>
      <c r="K477" s="579"/>
      <c r="L477" s="584"/>
      <c r="M477" s="584"/>
      <c r="N477" s="584"/>
      <c r="O477" s="58"/>
      <c r="P477"/>
      <c r="Q477" s="138">
        <v>1</v>
      </c>
      <c r="S477" s="138">
        <v>1</v>
      </c>
      <c r="T477" s="138">
        <v>1</v>
      </c>
      <c r="W477" s="716"/>
      <c r="X477" s="442" t="s">
        <v>25</v>
      </c>
      <c r="Y477" s="672" t="str">
        <f t="shared" si="197"/>
        <v/>
      </c>
      <c r="Z477" s="672"/>
      <c r="AA477" s="672"/>
      <c r="AB477" s="673"/>
      <c r="AC477" s="442" t="s">
        <v>25</v>
      </c>
      <c r="AD477" s="672" t="str">
        <f t="shared" si="190"/>
        <v/>
      </c>
      <c r="AE477" s="672"/>
      <c r="AF477" s="672"/>
      <c r="AG477" s="673"/>
      <c r="AH477" s="443" t="str">
        <f t="shared" si="198"/>
        <v/>
      </c>
      <c r="AI477" s="443" t="str">
        <f t="shared" si="199"/>
        <v/>
      </c>
      <c r="AL477" s="449" t="str">
        <f t="shared" si="192"/>
        <v/>
      </c>
      <c r="AM477" s="449" t="str">
        <f t="shared" si="193"/>
        <v/>
      </c>
      <c r="AN477" s="450" t="str">
        <f t="shared" si="188"/>
        <v/>
      </c>
      <c r="AO477" s="451" t="str">
        <f t="shared" si="189"/>
        <v/>
      </c>
      <c r="AP477" s="447">
        <f t="shared" si="194"/>
        <v>0</v>
      </c>
      <c r="AT477" s="447">
        <v>4</v>
      </c>
      <c r="AU477" s="448" t="str">
        <f t="array" ref="AU477">IF($AT477&gt;$AR$473,"",INDEX(AL$474:AL$488,MATCH($AT477,$AP$474:$AP$488,0)))</f>
        <v/>
      </c>
      <c r="AV477" s="448" t="str">
        <f t="array" ref="AV477">IF($AT477&gt;$AR$473,"",INDEX(AM$474:AM$488,MATCH($AT477,$AP$474:$AP$488,0)))</f>
        <v/>
      </c>
      <c r="AW477" s="448" t="str">
        <f t="array" ref="AW477">IF($AT477&gt;$AR$473,"",INDEX(AN$474:AN$488,MATCH($AT477,$AP$474:$AP$488,0)))</f>
        <v/>
      </c>
      <c r="AX477" s="448" t="str">
        <f t="array" ref="AX477">IF($AT477&gt;$AR$473,"",INDEX(AO$474:AO$488,MATCH($AT477,$AP$474:$AP$488,0)))</f>
        <v/>
      </c>
      <c r="BI477"/>
      <c r="BJ477"/>
      <c r="BM477" s="80">
        <f t="shared" si="195"/>
        <v>4</v>
      </c>
      <c r="BN477" s="80" t="str">
        <f>IF(BF477=$AP$14,BI477,"xxxxx")</f>
        <v>xxxxx</v>
      </c>
      <c r="BO477" s="80" t="e">
        <f t="shared" si="196"/>
        <v>#N/A</v>
      </c>
      <c r="BP477" s="81" t="e">
        <f>IF(COUNT(SEARCH({"xx";"xxx";"xxxx";"xxxxx";"xxxxxx";"xxxxxxx"},#REF!)),"-",BO477)</f>
        <v>#N/A</v>
      </c>
    </row>
    <row r="478" spans="3:68" ht="38.25" hidden="1" customHeight="1" x14ac:dyDescent="0.25">
      <c r="C478" s="668"/>
      <c r="D478" s="27"/>
      <c r="E478" s="643"/>
      <c r="F478" s="643"/>
      <c r="G478" s="643"/>
      <c r="H478" s="643"/>
      <c r="I478" s="27" t="s">
        <v>25</v>
      </c>
      <c r="J478" s="284"/>
      <c r="K478" s="579"/>
      <c r="L478" s="584"/>
      <c r="M478" s="584"/>
      <c r="N478" s="584"/>
      <c r="O478" s="58"/>
      <c r="P478"/>
      <c r="Q478" s="138">
        <v>1</v>
      </c>
      <c r="S478" s="138">
        <v>1</v>
      </c>
      <c r="T478" s="138">
        <v>1</v>
      </c>
      <c r="W478" s="716"/>
      <c r="X478" s="442" t="s">
        <v>25</v>
      </c>
      <c r="Y478" s="672" t="str">
        <f t="shared" si="197"/>
        <v/>
      </c>
      <c r="Z478" s="672"/>
      <c r="AA478" s="672"/>
      <c r="AB478" s="673"/>
      <c r="AC478" s="442" t="s">
        <v>25</v>
      </c>
      <c r="AD478" s="672" t="str">
        <f t="shared" si="190"/>
        <v/>
      </c>
      <c r="AE478" s="672"/>
      <c r="AF478" s="672"/>
      <c r="AG478" s="673"/>
      <c r="AH478" s="443" t="str">
        <f t="shared" si="198"/>
        <v/>
      </c>
      <c r="AI478" s="443" t="str">
        <f t="shared" si="199"/>
        <v/>
      </c>
      <c r="AL478" s="449" t="str">
        <f t="shared" si="192"/>
        <v/>
      </c>
      <c r="AM478" s="449" t="str">
        <f t="shared" si="193"/>
        <v/>
      </c>
      <c r="AN478" s="450" t="str">
        <f t="shared" si="188"/>
        <v/>
      </c>
      <c r="AO478" s="451" t="str">
        <f t="shared" si="189"/>
        <v/>
      </c>
      <c r="AP478" s="447">
        <f t="shared" si="194"/>
        <v>0</v>
      </c>
      <c r="AT478" s="447">
        <v>5</v>
      </c>
      <c r="AU478" s="448" t="str">
        <f t="array" ref="AU478">IF($AT478&gt;$AR$473,"",INDEX(AL$474:AL$488,MATCH($AT478,$AP$474:$AP$488,0)))</f>
        <v/>
      </c>
      <c r="AV478" s="448" t="str">
        <f t="array" ref="AV478">IF($AT478&gt;$AR$473,"",INDEX(AM$474:AM$488,MATCH($AT478,$AP$474:$AP$488,0)))</f>
        <v/>
      </c>
      <c r="AW478" s="448" t="str">
        <f t="array" ref="AW478">IF($AT478&gt;$AR$473,"",INDEX(AN$474:AN$488,MATCH($AT478,$AP$474:$AP$488,0)))</f>
        <v/>
      </c>
      <c r="AX478" s="448" t="str">
        <f t="array" ref="AX478">IF($AT478&gt;$AR$473,"",INDEX(AO$474:AO$488,MATCH($AT478,$AP$474:$AP$488,0)))</f>
        <v/>
      </c>
      <c r="BI478"/>
      <c r="BJ478"/>
      <c r="BM478" s="80">
        <f t="shared" si="195"/>
        <v>5</v>
      </c>
      <c r="BN478" s="80" t="str">
        <f>IF(BF478=$AP$14,BI478,"xxxxxx")</f>
        <v>xxxxxx</v>
      </c>
      <c r="BO478" s="80" t="e">
        <f t="shared" si="196"/>
        <v>#N/A</v>
      </c>
      <c r="BP478" s="81" t="e">
        <f>IF(COUNT(SEARCH({"xx";"xxx";"xxxx";"xxxxx";"xxxxxx";"xxxxxxx"},#REF!)),"-",BO478)</f>
        <v>#N/A</v>
      </c>
    </row>
    <row r="479" spans="3:68" ht="38.25" hidden="1" customHeight="1" x14ac:dyDescent="0.25">
      <c r="C479" s="668"/>
      <c r="D479" s="27"/>
      <c r="E479" s="643"/>
      <c r="F479" s="643"/>
      <c r="G479" s="643"/>
      <c r="H479" s="643"/>
      <c r="I479" s="27" t="s">
        <v>25</v>
      </c>
      <c r="J479" s="284"/>
      <c r="K479" s="579"/>
      <c r="L479" s="584"/>
      <c r="M479" s="584"/>
      <c r="N479" s="584"/>
      <c r="O479" s="58"/>
      <c r="P479"/>
      <c r="Q479" s="138">
        <v>1</v>
      </c>
      <c r="S479" s="138">
        <v>1</v>
      </c>
      <c r="T479" s="138">
        <v>1</v>
      </c>
      <c r="W479" s="716"/>
      <c r="X479" s="452" t="s">
        <v>25</v>
      </c>
      <c r="Y479" s="672" t="str">
        <f t="shared" si="197"/>
        <v/>
      </c>
      <c r="Z479" s="672"/>
      <c r="AA479" s="672"/>
      <c r="AB479" s="673"/>
      <c r="AC479" s="452" t="s">
        <v>25</v>
      </c>
      <c r="AD479" s="696" t="str">
        <f t="shared" si="190"/>
        <v/>
      </c>
      <c r="AE479" s="696"/>
      <c r="AF479" s="696"/>
      <c r="AG479" s="697"/>
      <c r="AH479" s="443" t="str">
        <f t="shared" si="198"/>
        <v/>
      </c>
      <c r="AI479" s="443" t="str">
        <f t="shared" si="199"/>
        <v/>
      </c>
      <c r="AL479" s="449" t="str">
        <f t="shared" si="192"/>
        <v/>
      </c>
      <c r="AM479" s="449" t="str">
        <f t="shared" si="193"/>
        <v/>
      </c>
      <c r="AN479" s="450" t="str">
        <f t="shared" si="188"/>
        <v/>
      </c>
      <c r="AO479" s="451" t="str">
        <f t="shared" si="189"/>
        <v/>
      </c>
      <c r="AP479" s="447">
        <f t="shared" si="194"/>
        <v>0</v>
      </c>
      <c r="AT479" s="447">
        <v>6</v>
      </c>
      <c r="AU479" s="448" t="str">
        <f t="array" ref="AU479">IF($AT479&gt;$AR$473,"",INDEX(AL$474:AL$488,MATCH($AT479,$AP$474:$AP$488,0)))</f>
        <v/>
      </c>
      <c r="AV479" s="448" t="str">
        <f t="array" ref="AV479">IF($AT479&gt;$AR$473,"",INDEX(AM$474:AM$488,MATCH($AT479,$AP$474:$AP$488,0)))</f>
        <v/>
      </c>
      <c r="AW479" s="448" t="str">
        <f t="array" ref="AW479">IF($AT479&gt;$AR$473,"",INDEX(AN$474:AN$488,MATCH($AT479,$AP$474:$AP$488,0)))</f>
        <v/>
      </c>
      <c r="AX479" s="448" t="str">
        <f t="array" ref="AX479">IF($AT479&gt;$AR$473,"",INDEX(AO$474:AO$488,MATCH($AT479,$AP$474:$AP$488,0)))</f>
        <v/>
      </c>
      <c r="BI479"/>
      <c r="BJ479"/>
      <c r="BM479" s="80">
        <f t="shared" si="195"/>
        <v>6</v>
      </c>
      <c r="BN479" s="80" t="str">
        <f t="shared" ref="BN479:BN488" si="200">IF(BF479=$AP$14,BI479,"xxxxxxx")</f>
        <v>xxxxxxx</v>
      </c>
      <c r="BO479" s="80" t="e">
        <f t="shared" si="196"/>
        <v>#N/A</v>
      </c>
      <c r="BP479" s="81" t="b">
        <f>IF(COUNT(SEARCH({"XX";"XXX";"XXXX";"XXXXX";"XXXXXX";"XXXXXXX"},BO479)),BO479)</f>
        <v>0</v>
      </c>
    </row>
    <row r="480" spans="3:68" ht="37.5" hidden="1" customHeight="1" x14ac:dyDescent="0.25">
      <c r="C480" s="668"/>
      <c r="D480" s="27"/>
      <c r="E480" s="643"/>
      <c r="F480" s="643"/>
      <c r="G480" s="643"/>
      <c r="H480" s="643"/>
      <c r="I480" s="27" t="s">
        <v>25</v>
      </c>
      <c r="J480" s="284"/>
      <c r="K480" s="579"/>
      <c r="L480" s="584"/>
      <c r="M480" s="584"/>
      <c r="N480" s="584"/>
      <c r="O480" s="58"/>
      <c r="P480"/>
      <c r="Q480" s="138">
        <v>1</v>
      </c>
      <c r="S480" s="138">
        <v>1</v>
      </c>
      <c r="T480" s="138">
        <v>1</v>
      </c>
      <c r="W480" s="716"/>
      <c r="X480" s="452" t="s">
        <v>25</v>
      </c>
      <c r="Y480" s="672" t="str">
        <f t="shared" si="197"/>
        <v/>
      </c>
      <c r="Z480" s="672"/>
      <c r="AA480" s="672"/>
      <c r="AB480" s="673"/>
      <c r="AC480" s="452" t="s">
        <v>25</v>
      </c>
      <c r="AD480" s="696" t="str">
        <f t="shared" si="190"/>
        <v/>
      </c>
      <c r="AE480" s="696"/>
      <c r="AF480" s="696"/>
      <c r="AG480" s="697"/>
      <c r="AH480" s="443" t="str">
        <f t="shared" si="198"/>
        <v/>
      </c>
      <c r="AI480" s="443" t="str">
        <f t="shared" si="199"/>
        <v/>
      </c>
      <c r="AL480" s="449" t="str">
        <f t="shared" ref="AL480:AL488" si="201">Y480</f>
        <v/>
      </c>
      <c r="AM480" s="449" t="str">
        <f t="shared" ref="AM480:AM488" si="202">AD480</f>
        <v/>
      </c>
      <c r="AN480" s="450" t="str">
        <f t="shared" ref="AN480:AO488" si="203">AH480</f>
        <v/>
      </c>
      <c r="AO480" s="451" t="str">
        <f t="shared" si="203"/>
        <v/>
      </c>
      <c r="AP480" s="447">
        <f t="shared" ref="AP480:AP488" si="204">SUM(AND(AN480=$AL$34, AO480=$AM$34),AP479)</f>
        <v>0</v>
      </c>
      <c r="AT480" s="447">
        <v>7</v>
      </c>
      <c r="AU480" s="448" t="str">
        <f t="array" ref="AU480">IF($AT480&gt;$AR$473,"",INDEX(AL$474:AL$488,MATCH($AT480,$AP$474:$AP$488,0)))</f>
        <v/>
      </c>
      <c r="AV480" s="448" t="str">
        <f t="array" ref="AV480">IF($AT480&gt;$AR$473,"",INDEX(AM$474:AM$488,MATCH($AT480,$AP$474:$AP$488,0)))</f>
        <v/>
      </c>
      <c r="AW480" s="448" t="str">
        <f t="array" ref="AW480">IF($AT480&gt;$AR$473,"",INDEX(AN$474:AN$488,MATCH($AT480,$AP$474:$AP$488,0)))</f>
        <v/>
      </c>
      <c r="AX480" s="448" t="str">
        <f t="array" ref="AX480">IF($AT480&gt;$AR$473,"",INDEX(AO$474:AO$488,MATCH($AT480,$AP$474:$AP$488,0)))</f>
        <v/>
      </c>
      <c r="BI480"/>
      <c r="BJ480"/>
      <c r="BM480" s="80">
        <f t="shared" si="195"/>
        <v>6</v>
      </c>
      <c r="BN480" s="80" t="str">
        <f t="shared" si="200"/>
        <v>xxxxxxx</v>
      </c>
      <c r="BO480" s="80" t="e">
        <f t="shared" si="196"/>
        <v>#N/A</v>
      </c>
      <c r="BP480" s="81" t="b">
        <f>IF(COUNT(SEARCH({"XX";"XXX";"XXXX";"XXXXX";"XXXXXX";"XXXXXXX"},BO480)),BO480)</f>
        <v>0</v>
      </c>
    </row>
    <row r="481" spans="3:68" ht="37.5" hidden="1" customHeight="1" x14ac:dyDescent="0.25">
      <c r="C481" s="668"/>
      <c r="D481" s="27"/>
      <c r="E481" s="643"/>
      <c r="F481" s="643"/>
      <c r="G481" s="643"/>
      <c r="H481" s="643"/>
      <c r="I481" s="27" t="s">
        <v>25</v>
      </c>
      <c r="J481" s="284"/>
      <c r="K481" s="579"/>
      <c r="L481" s="584"/>
      <c r="M481" s="584"/>
      <c r="N481" s="584"/>
      <c r="O481" s="58"/>
      <c r="P481"/>
      <c r="Q481" s="138">
        <v>1</v>
      </c>
      <c r="S481" s="138">
        <v>1</v>
      </c>
      <c r="T481" s="138">
        <v>1</v>
      </c>
      <c r="W481" s="716"/>
      <c r="X481" s="452" t="s">
        <v>25</v>
      </c>
      <c r="Y481" s="672" t="str">
        <f t="shared" si="197"/>
        <v/>
      </c>
      <c r="Z481" s="672"/>
      <c r="AA481" s="672"/>
      <c r="AB481" s="673"/>
      <c r="AC481" s="452" t="s">
        <v>25</v>
      </c>
      <c r="AD481" s="696" t="str">
        <f t="shared" si="190"/>
        <v/>
      </c>
      <c r="AE481" s="696"/>
      <c r="AF481" s="696"/>
      <c r="AG481" s="697"/>
      <c r="AH481" s="443" t="str">
        <f t="shared" si="198"/>
        <v/>
      </c>
      <c r="AI481" s="443" t="str">
        <f t="shared" si="199"/>
        <v/>
      </c>
      <c r="AL481" s="449" t="str">
        <f t="shared" si="201"/>
        <v/>
      </c>
      <c r="AM481" s="449" t="str">
        <f t="shared" si="202"/>
        <v/>
      </c>
      <c r="AN481" s="450" t="str">
        <f t="shared" si="203"/>
        <v/>
      </c>
      <c r="AO481" s="451" t="str">
        <f t="shared" si="203"/>
        <v/>
      </c>
      <c r="AP481" s="447">
        <f t="shared" si="204"/>
        <v>0</v>
      </c>
      <c r="AT481" s="447">
        <v>8</v>
      </c>
      <c r="AU481" s="448" t="str">
        <f t="array" ref="AU481">IF($AT481&gt;$AR$473,"",INDEX(AL$474:AL$488,MATCH($AT481,$AP$474:$AP$488,0)))</f>
        <v/>
      </c>
      <c r="AV481" s="448" t="str">
        <f t="array" ref="AV481">IF($AT481&gt;$AR$473,"",INDEX(AM$474:AM$488,MATCH($AT481,$AP$474:$AP$488,0)))</f>
        <v/>
      </c>
      <c r="AW481" s="448" t="str">
        <f t="array" ref="AW481">IF($AT481&gt;$AR$473,"",INDEX(AN$474:AN$488,MATCH($AT481,$AP$474:$AP$488,0)))</f>
        <v/>
      </c>
      <c r="AX481" s="448" t="str">
        <f t="array" ref="AX481">IF($AT481&gt;$AR$473,"",INDEX(AO$474:AO$488,MATCH($AT481,$AP$474:$AP$488,0)))</f>
        <v/>
      </c>
      <c r="BI481"/>
      <c r="BJ481"/>
      <c r="BM481" s="80">
        <f t="shared" si="195"/>
        <v>6</v>
      </c>
      <c r="BN481" s="80" t="str">
        <f t="shared" si="200"/>
        <v>xxxxxxx</v>
      </c>
      <c r="BO481" s="80" t="e">
        <f t="shared" si="196"/>
        <v>#N/A</v>
      </c>
      <c r="BP481" s="81" t="b">
        <f>IF(COUNT(SEARCH({"XX";"XXX";"XXXX";"XXXXX";"XXXXXX";"XXXXXXX"},BO481)),BO481)</f>
        <v>0</v>
      </c>
    </row>
    <row r="482" spans="3:68" ht="37.5" hidden="1" customHeight="1" x14ac:dyDescent="0.25">
      <c r="C482" s="668"/>
      <c r="D482" s="27"/>
      <c r="E482" s="643"/>
      <c r="F482" s="643"/>
      <c r="G482" s="643"/>
      <c r="H482" s="643"/>
      <c r="I482" s="27" t="s">
        <v>25</v>
      </c>
      <c r="J482" s="284"/>
      <c r="K482" s="579"/>
      <c r="L482" s="584"/>
      <c r="M482" s="584"/>
      <c r="N482" s="584"/>
      <c r="O482" s="58"/>
      <c r="P482"/>
      <c r="Q482" s="138">
        <v>1</v>
      </c>
      <c r="S482" s="138">
        <v>1</v>
      </c>
      <c r="T482" s="138">
        <v>1</v>
      </c>
      <c r="W482" s="716"/>
      <c r="X482" s="452" t="s">
        <v>25</v>
      </c>
      <c r="Y482" s="672" t="str">
        <f t="shared" si="197"/>
        <v/>
      </c>
      <c r="Z482" s="672"/>
      <c r="AA482" s="672"/>
      <c r="AB482" s="673"/>
      <c r="AC482" s="452" t="s">
        <v>25</v>
      </c>
      <c r="AD482" s="696" t="str">
        <f t="shared" si="190"/>
        <v/>
      </c>
      <c r="AE482" s="696"/>
      <c r="AF482" s="696"/>
      <c r="AG482" s="697"/>
      <c r="AH482" s="443" t="str">
        <f t="shared" si="198"/>
        <v/>
      </c>
      <c r="AI482" s="443" t="str">
        <f t="shared" si="199"/>
        <v/>
      </c>
      <c r="AL482" s="449" t="str">
        <f t="shared" si="201"/>
        <v/>
      </c>
      <c r="AM482" s="449" t="str">
        <f t="shared" si="202"/>
        <v/>
      </c>
      <c r="AN482" s="450" t="str">
        <f t="shared" si="203"/>
        <v/>
      </c>
      <c r="AO482" s="451" t="str">
        <f t="shared" si="203"/>
        <v/>
      </c>
      <c r="AP482" s="447">
        <f t="shared" si="204"/>
        <v>0</v>
      </c>
      <c r="AT482" s="447">
        <v>9</v>
      </c>
      <c r="AU482" s="448" t="str">
        <f t="array" ref="AU482">IF($AT482&gt;$AR$473,"",INDEX(AL$474:AL$488,MATCH($AT482,$AP$474:$AP$488,0)))</f>
        <v/>
      </c>
      <c r="AV482" s="448" t="str">
        <f t="array" ref="AV482">IF($AT482&gt;$AR$473,"",INDEX(AM$474:AM$488,MATCH($AT482,$AP$474:$AP$488,0)))</f>
        <v/>
      </c>
      <c r="AW482" s="448" t="str">
        <f t="array" ref="AW482">IF($AT482&gt;$AR$473,"",INDEX(AN$474:AN$488,MATCH($AT482,$AP$474:$AP$488,0)))</f>
        <v/>
      </c>
      <c r="AX482" s="448" t="str">
        <f t="array" ref="AX482">IF($AT482&gt;$AR$473,"",INDEX(AO$474:AO$488,MATCH($AT482,$AP$474:$AP$488,0)))</f>
        <v/>
      </c>
      <c r="BI482"/>
      <c r="BJ482"/>
      <c r="BM482" s="80">
        <f t="shared" si="195"/>
        <v>6</v>
      </c>
      <c r="BN482" s="80" t="str">
        <f t="shared" si="200"/>
        <v>xxxxxxx</v>
      </c>
      <c r="BO482" s="80" t="e">
        <f t="shared" si="196"/>
        <v>#N/A</v>
      </c>
      <c r="BP482" s="81" t="b">
        <f>IF(COUNT(SEARCH({"XX";"XXX";"XXXX";"XXXXX";"XXXXXX";"XXXXXXX"},BO482)),BO482)</f>
        <v>0</v>
      </c>
    </row>
    <row r="483" spans="3:68" ht="37.5" hidden="1" customHeight="1" x14ac:dyDescent="0.25">
      <c r="C483" s="668"/>
      <c r="D483" s="27"/>
      <c r="E483" s="643"/>
      <c r="F483" s="643"/>
      <c r="G483" s="643"/>
      <c r="H483" s="643"/>
      <c r="I483" s="27" t="s">
        <v>25</v>
      </c>
      <c r="J483" s="284"/>
      <c r="K483" s="579"/>
      <c r="L483" s="584"/>
      <c r="M483" s="584"/>
      <c r="N483" s="584"/>
      <c r="O483" s="58"/>
      <c r="P483"/>
      <c r="Q483" s="138">
        <v>1</v>
      </c>
      <c r="S483" s="138">
        <v>1</v>
      </c>
      <c r="T483" s="138">
        <v>1</v>
      </c>
      <c r="W483" s="716"/>
      <c r="X483" s="452" t="s">
        <v>25</v>
      </c>
      <c r="Y483" s="672" t="str">
        <f t="shared" si="197"/>
        <v/>
      </c>
      <c r="Z483" s="672"/>
      <c r="AA483" s="672"/>
      <c r="AB483" s="673"/>
      <c r="AC483" s="452" t="s">
        <v>25</v>
      </c>
      <c r="AD483" s="696" t="str">
        <f t="shared" si="190"/>
        <v/>
      </c>
      <c r="AE483" s="696"/>
      <c r="AF483" s="696"/>
      <c r="AG483" s="697"/>
      <c r="AH483" s="443" t="str">
        <f t="shared" si="198"/>
        <v/>
      </c>
      <c r="AI483" s="443" t="str">
        <f t="shared" si="199"/>
        <v/>
      </c>
      <c r="AL483" s="449" t="str">
        <f t="shared" si="201"/>
        <v/>
      </c>
      <c r="AM483" s="449" t="str">
        <f t="shared" si="202"/>
        <v/>
      </c>
      <c r="AN483" s="450" t="str">
        <f t="shared" si="203"/>
        <v/>
      </c>
      <c r="AO483" s="451" t="str">
        <f t="shared" si="203"/>
        <v/>
      </c>
      <c r="AP483" s="447">
        <f t="shared" si="204"/>
        <v>0</v>
      </c>
      <c r="AT483" s="447">
        <v>10</v>
      </c>
      <c r="AU483" s="448" t="str">
        <f t="array" ref="AU483">IF($AT483&gt;$AR$473,"",INDEX(AL$474:AL$488,MATCH($AT483,$AP$474:$AP$488,0)))</f>
        <v/>
      </c>
      <c r="AV483" s="448" t="str">
        <f t="array" ref="AV483">IF($AT483&gt;$AR$473,"",INDEX(AM$474:AM$488,MATCH($AT483,$AP$474:$AP$488,0)))</f>
        <v/>
      </c>
      <c r="AW483" s="448" t="str">
        <f t="array" ref="AW483">IF($AT483&gt;$AR$473,"",INDEX(AN$474:AN$488,MATCH($AT483,$AP$474:$AP$488,0)))</f>
        <v/>
      </c>
      <c r="AX483" s="448" t="str">
        <f t="array" ref="AX483">IF($AT483&gt;$AR$473,"",INDEX(AO$474:AO$488,MATCH($AT483,$AP$474:$AP$488,0)))</f>
        <v/>
      </c>
      <c r="BI483"/>
      <c r="BJ483"/>
      <c r="BM483" s="80">
        <f t="shared" si="195"/>
        <v>6</v>
      </c>
      <c r="BN483" s="80" t="str">
        <f t="shared" si="200"/>
        <v>xxxxxxx</v>
      </c>
      <c r="BO483" s="80" t="e">
        <f t="shared" si="196"/>
        <v>#N/A</v>
      </c>
      <c r="BP483" s="81" t="b">
        <f>IF(COUNT(SEARCH({"XX";"XXX";"XXXX";"XXXXX";"XXXXXX";"XXXXXXX"},BO483)),BO483)</f>
        <v>0</v>
      </c>
    </row>
    <row r="484" spans="3:68" ht="37.5" hidden="1" customHeight="1" x14ac:dyDescent="0.25">
      <c r="C484" s="668"/>
      <c r="D484" s="27"/>
      <c r="E484" s="643"/>
      <c r="F484" s="643"/>
      <c r="G484" s="643"/>
      <c r="H484" s="643"/>
      <c r="I484" s="27" t="s">
        <v>25</v>
      </c>
      <c r="J484" s="284"/>
      <c r="K484" s="579"/>
      <c r="L484" s="584"/>
      <c r="M484" s="584"/>
      <c r="N484" s="584"/>
      <c r="O484" s="58"/>
      <c r="P484"/>
      <c r="Q484" s="138">
        <v>1</v>
      </c>
      <c r="S484" s="138">
        <v>1</v>
      </c>
      <c r="T484" s="138">
        <v>1</v>
      </c>
      <c r="W484" s="716"/>
      <c r="X484" s="452" t="s">
        <v>25</v>
      </c>
      <c r="Y484" s="672" t="str">
        <f t="shared" si="197"/>
        <v/>
      </c>
      <c r="Z484" s="672"/>
      <c r="AA484" s="672"/>
      <c r="AB484" s="673"/>
      <c r="AC484" s="452" t="s">
        <v>25</v>
      </c>
      <c r="AD484" s="696" t="str">
        <f t="shared" ref="AD484:AD485" si="205">IF(J484=0,"",J484)</f>
        <v/>
      </c>
      <c r="AE484" s="696"/>
      <c r="AF484" s="696"/>
      <c r="AG484" s="697"/>
      <c r="AH484" s="443" t="str">
        <f t="shared" ref="AH484:AH485" si="206">LOOKUP(S484,$AL$13:$AL$16,$AM$13:$AM$16)</f>
        <v/>
      </c>
      <c r="AI484" s="443" t="str">
        <f t="shared" ref="AI484:AI485" si="207">LOOKUP(T484,$AL$13:$AL$16,$AN$13:$AN$16)</f>
        <v/>
      </c>
      <c r="AL484" s="449" t="str">
        <f t="shared" si="201"/>
        <v/>
      </c>
      <c r="AM484" s="449" t="str">
        <f t="shared" si="202"/>
        <v/>
      </c>
      <c r="AN484" s="450" t="str">
        <f t="shared" ref="AN484:AN485" si="208">AH484</f>
        <v/>
      </c>
      <c r="AO484" s="451" t="str">
        <f t="shared" ref="AO484:AO485" si="209">AI484</f>
        <v/>
      </c>
      <c r="AP484" s="447">
        <f t="shared" si="204"/>
        <v>0</v>
      </c>
      <c r="AT484" s="447">
        <v>11</v>
      </c>
      <c r="AU484" s="448" t="str">
        <f t="array" ref="AU484">IF($AT484&gt;$AR$473,"",INDEX(AL$474:AL$488,MATCH($AT484,$AP$474:$AP$488,0)))</f>
        <v/>
      </c>
      <c r="AV484" s="448" t="str">
        <f t="array" ref="AV484">IF($AT484&gt;$AR$473,"",INDEX(AM$474:AM$488,MATCH($AT484,$AP$474:$AP$488,0)))</f>
        <v/>
      </c>
      <c r="AW484" s="448" t="str">
        <f t="array" ref="AW484">IF($AT484&gt;$AR$473,"",INDEX(AN$474:AN$488,MATCH($AT484,$AP$474:$AP$488,0)))</f>
        <v/>
      </c>
      <c r="AX484" s="448" t="str">
        <f t="array" ref="AX484">IF($AT484&gt;$AR$473,"",INDEX(AO$474:AO$488,MATCH($AT484,$AP$474:$AP$488,0)))</f>
        <v/>
      </c>
      <c r="BI484"/>
      <c r="BJ484"/>
      <c r="BM484" s="80">
        <f t="shared" ref="BM484:BM485" si="210">COUNTIF($BN$86:$BN$91,"&lt;="&amp;BN484)</f>
        <v>6</v>
      </c>
      <c r="BN484" s="80" t="str">
        <f t="shared" ref="BN484:BN485" si="211">IF(BF484=$AP$14,BI484,"xxxxxxx")</f>
        <v>xxxxxxx</v>
      </c>
      <c r="BO484" s="80" t="e">
        <f t="shared" si="196"/>
        <v>#N/A</v>
      </c>
      <c r="BP484" s="81" t="b">
        <f>IF(COUNT(SEARCH({"XX";"XXX";"XXXX";"XXXXX";"XXXXXX";"XXXXXXX"},BO484)),BO484)</f>
        <v>0</v>
      </c>
    </row>
    <row r="485" spans="3:68" ht="37.5" hidden="1" customHeight="1" x14ac:dyDescent="0.25">
      <c r="C485" s="668"/>
      <c r="D485" s="27"/>
      <c r="E485" s="643"/>
      <c r="F485" s="643"/>
      <c r="G485" s="643"/>
      <c r="H485" s="643"/>
      <c r="I485" s="27" t="s">
        <v>25</v>
      </c>
      <c r="J485" s="289"/>
      <c r="K485" s="582"/>
      <c r="L485" s="584"/>
      <c r="M485" s="584"/>
      <c r="N485" s="584"/>
      <c r="O485" s="58"/>
      <c r="P485"/>
      <c r="Q485" s="138">
        <v>1</v>
      </c>
      <c r="S485" s="138">
        <v>1</v>
      </c>
      <c r="T485" s="138">
        <v>1</v>
      </c>
      <c r="W485" s="716"/>
      <c r="X485" s="452" t="s">
        <v>25</v>
      </c>
      <c r="Y485" s="672" t="str">
        <f t="shared" si="197"/>
        <v/>
      </c>
      <c r="Z485" s="672"/>
      <c r="AA485" s="672"/>
      <c r="AB485" s="673"/>
      <c r="AC485" s="452" t="s">
        <v>25</v>
      </c>
      <c r="AD485" s="698" t="str">
        <f t="shared" si="205"/>
        <v/>
      </c>
      <c r="AE485" s="698"/>
      <c r="AF485" s="698"/>
      <c r="AG485" s="699"/>
      <c r="AH485" s="443" t="str">
        <f t="shared" si="206"/>
        <v/>
      </c>
      <c r="AI485" s="443" t="str">
        <f t="shared" si="207"/>
        <v/>
      </c>
      <c r="AL485" s="449" t="str">
        <f t="shared" si="201"/>
        <v/>
      </c>
      <c r="AM485" s="449" t="str">
        <f t="shared" si="202"/>
        <v/>
      </c>
      <c r="AN485" s="450" t="str">
        <f t="shared" si="208"/>
        <v/>
      </c>
      <c r="AO485" s="451" t="str">
        <f t="shared" si="209"/>
        <v/>
      </c>
      <c r="AP485" s="447">
        <f t="shared" si="204"/>
        <v>0</v>
      </c>
      <c r="AT485" s="447">
        <v>12</v>
      </c>
      <c r="AU485" s="448" t="str">
        <f t="array" ref="AU485">IF($AT485&gt;$AR$473,"",INDEX(AL$474:AL$488,MATCH($AT485,$AP$474:$AP$488,0)))</f>
        <v/>
      </c>
      <c r="AV485" s="448" t="str">
        <f t="array" ref="AV485">IF($AT485&gt;$AR$473,"",INDEX(AM$474:AM$488,MATCH($AT485,$AP$474:$AP$488,0)))</f>
        <v/>
      </c>
      <c r="AW485" s="448" t="str">
        <f t="array" ref="AW485">IF($AT485&gt;$AR$473,"",INDEX(AN$474:AN$488,MATCH($AT485,$AP$474:$AP$488,0)))</f>
        <v/>
      </c>
      <c r="AX485" s="448" t="str">
        <f t="array" ref="AX485">IF($AT485&gt;$AR$473,"",INDEX(AO$474:AO$488,MATCH($AT485,$AP$474:$AP$488,0)))</f>
        <v/>
      </c>
      <c r="BI485"/>
      <c r="BJ485"/>
      <c r="BM485" s="80">
        <f t="shared" si="210"/>
        <v>6</v>
      </c>
      <c r="BN485" s="80" t="str">
        <f t="shared" si="211"/>
        <v>xxxxxxx</v>
      </c>
      <c r="BO485" s="80" t="e">
        <f t="shared" si="196"/>
        <v>#N/A</v>
      </c>
      <c r="BP485" s="81" t="b">
        <f>IF(COUNT(SEARCH({"XX";"XXX";"XXXX";"XXXXX";"XXXXXX";"XXXXXXX"},BO485)),BO485)</f>
        <v>0</v>
      </c>
    </row>
    <row r="486" spans="3:68" ht="37.5" hidden="1" customHeight="1" x14ac:dyDescent="0.25">
      <c r="C486" s="668"/>
      <c r="D486" s="27"/>
      <c r="E486" s="643"/>
      <c r="F486" s="643"/>
      <c r="G486" s="643"/>
      <c r="H486" s="643"/>
      <c r="I486" s="27" t="s">
        <v>25</v>
      </c>
      <c r="J486" s="289"/>
      <c r="K486" s="582"/>
      <c r="L486" s="584"/>
      <c r="M486" s="584"/>
      <c r="N486" s="584"/>
      <c r="O486" s="58"/>
      <c r="P486"/>
      <c r="Q486" s="138">
        <v>1</v>
      </c>
      <c r="S486" s="138">
        <v>1</v>
      </c>
      <c r="T486" s="138">
        <v>1</v>
      </c>
      <c r="W486" s="716"/>
      <c r="X486" s="452" t="s">
        <v>25</v>
      </c>
      <c r="Y486" s="672" t="str">
        <f t="shared" si="197"/>
        <v/>
      </c>
      <c r="Z486" s="672"/>
      <c r="AA486" s="672"/>
      <c r="AB486" s="673"/>
      <c r="AC486" s="452" t="s">
        <v>25</v>
      </c>
      <c r="AD486" s="698" t="str">
        <f t="shared" ref="AD486" si="212">IF(J486=0,"",J486)</f>
        <v/>
      </c>
      <c r="AE486" s="698"/>
      <c r="AF486" s="698"/>
      <c r="AG486" s="699"/>
      <c r="AH486" s="443" t="str">
        <f t="shared" ref="AH486" si="213">LOOKUP(S486,$AL$13:$AL$16,$AM$13:$AM$16)</f>
        <v/>
      </c>
      <c r="AI486" s="443" t="str">
        <f t="shared" ref="AI486" si="214">LOOKUP(T486,$AL$13:$AL$16,$AN$13:$AN$16)</f>
        <v/>
      </c>
      <c r="AL486" s="449" t="str">
        <f t="shared" si="201"/>
        <v/>
      </c>
      <c r="AM486" s="449" t="str">
        <f t="shared" si="202"/>
        <v/>
      </c>
      <c r="AN486" s="450" t="str">
        <f t="shared" ref="AN486" si="215">AH486</f>
        <v/>
      </c>
      <c r="AO486" s="451" t="str">
        <f t="shared" ref="AO486" si="216">AI486</f>
        <v/>
      </c>
      <c r="AP486" s="447">
        <f t="shared" si="204"/>
        <v>0</v>
      </c>
      <c r="AT486" s="447">
        <v>13</v>
      </c>
      <c r="AU486" s="448" t="str">
        <f t="array" ref="AU486">IF($AT486&gt;$AR$473,"",INDEX(AL$474:AL$488,MATCH($AT486,$AP$474:$AP$488,0)))</f>
        <v/>
      </c>
      <c r="AV486" s="448" t="str">
        <f t="array" ref="AV486">IF($AT486&gt;$AR$473,"",INDEX(AM$474:AM$488,MATCH($AT486,$AP$474:$AP$488,0)))</f>
        <v/>
      </c>
      <c r="AW486" s="448" t="str">
        <f t="array" ref="AW486">IF($AT486&gt;$AR$473,"",INDEX(AN$474:AN$488,MATCH($AT486,$AP$474:$AP$488,0)))</f>
        <v/>
      </c>
      <c r="AX486" s="448" t="str">
        <f t="array" ref="AX486">IF($AT486&gt;$AR$473,"",INDEX(AO$474:AO$488,MATCH($AT486,$AP$474:$AP$488,0)))</f>
        <v/>
      </c>
      <c r="BI486"/>
      <c r="BJ486"/>
      <c r="BM486" s="80">
        <f t="shared" ref="BM486" si="217">COUNTIF($BN$86:$BN$91,"&lt;="&amp;BN486)</f>
        <v>6</v>
      </c>
      <c r="BN486" s="80" t="str">
        <f t="shared" ref="BN486" si="218">IF(BF486=$AP$14,BI486,"xxxxxxx")</f>
        <v>xxxxxxx</v>
      </c>
      <c r="BO486" s="80" t="e">
        <f t="shared" si="196"/>
        <v>#N/A</v>
      </c>
      <c r="BP486" s="81" t="b">
        <f>IF(COUNT(SEARCH({"XX";"XXX";"XXXX";"XXXXX";"XXXXXX";"XXXXXXX"},BO486)),BO486)</f>
        <v>0</v>
      </c>
    </row>
    <row r="487" spans="3:68" ht="37.5" hidden="1" customHeight="1" x14ac:dyDescent="0.25">
      <c r="C487" s="668"/>
      <c r="D487" s="27"/>
      <c r="E487" s="643"/>
      <c r="F487" s="643"/>
      <c r="G487" s="643"/>
      <c r="H487" s="643"/>
      <c r="I487" s="27" t="s">
        <v>25</v>
      </c>
      <c r="J487" s="289"/>
      <c r="K487" s="582"/>
      <c r="L487" s="584"/>
      <c r="M487" s="584"/>
      <c r="N487" s="584"/>
      <c r="O487" s="58"/>
      <c r="P487"/>
      <c r="Q487" s="138">
        <v>1</v>
      </c>
      <c r="S487" s="138">
        <v>1</v>
      </c>
      <c r="T487" s="138">
        <v>1</v>
      </c>
      <c r="W487" s="716"/>
      <c r="X487" s="452" t="s">
        <v>25</v>
      </c>
      <c r="Y487" s="672" t="str">
        <f t="shared" si="197"/>
        <v/>
      </c>
      <c r="Z487" s="672"/>
      <c r="AA487" s="672"/>
      <c r="AB487" s="673"/>
      <c r="AC487" s="452" t="s">
        <v>25</v>
      </c>
      <c r="AD487" s="698" t="str">
        <f t="shared" ref="AD487" si="219">IF(J487=0,"",J487)</f>
        <v/>
      </c>
      <c r="AE487" s="698"/>
      <c r="AF487" s="698"/>
      <c r="AG487" s="699"/>
      <c r="AH487" s="443" t="str">
        <f t="shared" ref="AH487" si="220">LOOKUP(S487,$AL$13:$AL$16,$AM$13:$AM$16)</f>
        <v/>
      </c>
      <c r="AI487" s="443" t="str">
        <f t="shared" ref="AI487" si="221">LOOKUP(T487,$AL$13:$AL$16,$AN$13:$AN$16)</f>
        <v/>
      </c>
      <c r="AL487" s="449" t="str">
        <f t="shared" si="201"/>
        <v/>
      </c>
      <c r="AM487" s="449" t="str">
        <f t="shared" si="202"/>
        <v/>
      </c>
      <c r="AN487" s="450" t="str">
        <f t="shared" ref="AN487" si="222">AH487</f>
        <v/>
      </c>
      <c r="AO487" s="451" t="str">
        <f t="shared" ref="AO487" si="223">AI487</f>
        <v/>
      </c>
      <c r="AP487" s="447">
        <f t="shared" si="204"/>
        <v>0</v>
      </c>
      <c r="AT487" s="447">
        <v>14</v>
      </c>
      <c r="AU487" s="448" t="str">
        <f t="array" ref="AU487">IF($AT487&gt;$AR$473,"",INDEX(AL$474:AL$488,MATCH($AT487,$AP$474:$AP$488,0)))</f>
        <v/>
      </c>
      <c r="AV487" s="448" t="str">
        <f t="array" ref="AV487">IF($AT487&gt;$AR$473,"",INDEX(AM$474:AM$488,MATCH($AT487,$AP$474:$AP$488,0)))</f>
        <v/>
      </c>
      <c r="AW487" s="448" t="str">
        <f t="array" ref="AW487">IF($AT487&gt;$AR$473,"",INDEX(AN$474:AN$488,MATCH($AT487,$AP$474:$AP$488,0)))</f>
        <v/>
      </c>
      <c r="AX487" s="448" t="str">
        <f t="array" ref="AX487">IF($AT487&gt;$AR$473,"",INDEX(AO$474:AO$488,MATCH($AT487,$AP$474:$AP$488,0)))</f>
        <v/>
      </c>
      <c r="BI487"/>
      <c r="BJ487"/>
      <c r="BM487" s="80">
        <f t="shared" ref="BM487" si="224">COUNTIF($BN$86:$BN$91,"&lt;="&amp;BN487)</f>
        <v>6</v>
      </c>
      <c r="BN487" s="80" t="str">
        <f t="shared" ref="BN487" si="225">IF(BF487=$AP$14,BI487,"xxxxxxx")</f>
        <v>xxxxxxx</v>
      </c>
      <c r="BO487" s="80" t="e">
        <f t="shared" si="196"/>
        <v>#N/A</v>
      </c>
      <c r="BP487" s="81" t="b">
        <f>IF(COUNT(SEARCH({"XX";"XXX";"XXXX";"XXXXX";"XXXXXX";"XXXXXXX"},BO487)),BO487)</f>
        <v>0</v>
      </c>
    </row>
    <row r="488" spans="3:68" ht="37.5" hidden="1" customHeight="1" x14ac:dyDescent="0.25">
      <c r="C488" s="669"/>
      <c r="D488" s="27"/>
      <c r="E488" s="643"/>
      <c r="F488" s="643"/>
      <c r="G488" s="643"/>
      <c r="H488" s="643"/>
      <c r="I488" s="27" t="s">
        <v>25</v>
      </c>
      <c r="J488" s="284"/>
      <c r="K488" s="579"/>
      <c r="L488" s="584"/>
      <c r="M488" s="584"/>
      <c r="N488" s="584"/>
      <c r="O488" s="58"/>
      <c r="P488"/>
      <c r="Q488" s="138">
        <v>1</v>
      </c>
      <c r="S488" s="138">
        <v>1</v>
      </c>
      <c r="T488" s="138">
        <v>1</v>
      </c>
      <c r="W488" s="717"/>
      <c r="X488" s="452" t="s">
        <v>25</v>
      </c>
      <c r="Y488" s="672" t="str">
        <f t="shared" si="197"/>
        <v/>
      </c>
      <c r="Z488" s="672"/>
      <c r="AA488" s="672"/>
      <c r="AB488" s="673"/>
      <c r="AC488" s="452" t="s">
        <v>25</v>
      </c>
      <c r="AD488" s="696" t="str">
        <f t="shared" si="190"/>
        <v/>
      </c>
      <c r="AE488" s="696"/>
      <c r="AF488" s="696"/>
      <c r="AG488" s="697"/>
      <c r="AH488" s="443" t="str">
        <f t="shared" si="198"/>
        <v/>
      </c>
      <c r="AI488" s="443" t="str">
        <f t="shared" si="199"/>
        <v/>
      </c>
      <c r="AL488" s="449" t="str">
        <f t="shared" si="201"/>
        <v/>
      </c>
      <c r="AM488" s="449" t="str">
        <f t="shared" si="202"/>
        <v/>
      </c>
      <c r="AN488" s="450" t="str">
        <f t="shared" si="203"/>
        <v/>
      </c>
      <c r="AO488" s="451" t="str">
        <f t="shared" si="203"/>
        <v/>
      </c>
      <c r="AP488" s="447">
        <f t="shared" si="204"/>
        <v>0</v>
      </c>
      <c r="AT488" s="447">
        <v>15</v>
      </c>
      <c r="AU488" s="448" t="str">
        <f t="array" ref="AU488">IF($AT488&gt;$AR$473,"",INDEX(AL$474:AL$488,MATCH($AT488,$AP$474:$AP$488,0)))</f>
        <v/>
      </c>
      <c r="AV488" s="448" t="str">
        <f t="array" ref="AV488">IF($AT488&gt;$AR$473,"",INDEX(AM$474:AM$488,MATCH($AT488,$AP$474:$AP$488,0)))</f>
        <v/>
      </c>
      <c r="AW488" s="448" t="str">
        <f t="array" ref="AW488">IF($AT488&gt;$AR$473,"",INDEX(AN$474:AN$488,MATCH($AT488,$AP$474:$AP$488,0)))</f>
        <v/>
      </c>
      <c r="AX488" s="448" t="str">
        <f t="array" ref="AX488">IF($AT488&gt;$AR$473,"",INDEX(AO$474:AO$488,MATCH($AT488,$AP$474:$AP$488,0)))</f>
        <v/>
      </c>
      <c r="BI488"/>
      <c r="BJ488"/>
      <c r="BM488" s="80">
        <f t="shared" si="195"/>
        <v>6</v>
      </c>
      <c r="BN488" s="80" t="str">
        <f t="shared" si="200"/>
        <v>xxxxxxx</v>
      </c>
      <c r="BO488" s="80" t="e">
        <f t="shared" si="196"/>
        <v>#N/A</v>
      </c>
      <c r="BP488" s="81" t="b">
        <f>IF(COUNT(SEARCH({"XX";"XXX";"XXXX";"XXXXX";"XXXXXX";"XXXXXXX"},BO488)),BO488)</f>
        <v>0</v>
      </c>
    </row>
    <row r="489" spans="3:68" ht="39.950000000000003" hidden="1" customHeight="1" x14ac:dyDescent="0.25">
      <c r="C489" s="708" t="str">
        <f>W489</f>
        <v>Riesgos relevantes para la salvaguarda</v>
      </c>
      <c r="D489" s="659" t="str">
        <f>X489</f>
        <v>Acciones REDD+ del Módulo 1 (puede que no todas las acciones tengan riesgos para esta salvaguarda)</v>
      </c>
      <c r="E489" s="660"/>
      <c r="F489" s="660"/>
      <c r="G489" s="660"/>
      <c r="H489" s="661"/>
      <c r="I489" s="288"/>
      <c r="J489" s="281" t="str">
        <f>AC489</f>
        <v>Riesgos</v>
      </c>
      <c r="K489" s="659" t="str">
        <f>AH489</f>
        <v>Clasificación de riesgos</v>
      </c>
      <c r="L489" s="660"/>
      <c r="M489" s="660"/>
      <c r="N489" s="661"/>
      <c r="O489" s="72"/>
      <c r="P489"/>
      <c r="Q489" s="137" t="s">
        <v>78</v>
      </c>
      <c r="S489" s="137" t="s">
        <v>78</v>
      </c>
      <c r="W489" s="720" t="str">
        <f>$W$95</f>
        <v>Riesgos relevantes para la salvaguarda</v>
      </c>
      <c r="X489" s="692" t="str">
        <f>$X$95</f>
        <v>Acciones REDD+ del Módulo 1 (puede que no todas las acciones tengan riesgos para esta salvaguarda)</v>
      </c>
      <c r="Y489" s="694"/>
      <c r="Z489" s="694"/>
      <c r="AA489" s="694"/>
      <c r="AB489" s="693"/>
      <c r="AC489" s="692" t="str">
        <f>$AC$95</f>
        <v>Riesgos</v>
      </c>
      <c r="AD489" s="694"/>
      <c r="AE489" s="694"/>
      <c r="AF489" s="694"/>
      <c r="AG489" s="693"/>
      <c r="AH489" s="692" t="str">
        <f>$AH$95</f>
        <v>Clasificación de riesgos</v>
      </c>
      <c r="AI489" s="693"/>
      <c r="AL489" s="137" t="s">
        <v>82</v>
      </c>
      <c r="AR489" s="137" t="s">
        <v>80</v>
      </c>
      <c r="AU489" s="137" t="s">
        <v>76</v>
      </c>
      <c r="BI489"/>
      <c r="BJ489"/>
      <c r="BM489" s="80"/>
      <c r="BN489" s="79"/>
      <c r="BO489" s="79"/>
      <c r="BP489" s="79"/>
    </row>
    <row r="490" spans="3:68" ht="80.099999999999994" hidden="1" customHeight="1" x14ac:dyDescent="0.25">
      <c r="C490" s="709"/>
      <c r="D490" s="648" t="str">
        <f>LOOKUP($Q$490,$AE$512:$AF$514)</f>
        <v>PULSAR PARA VER UN EJEMPLO:</v>
      </c>
      <c r="E490" s="649"/>
      <c r="F490" s="649"/>
      <c r="G490" s="649"/>
      <c r="H490" s="650"/>
      <c r="I490" s="285"/>
      <c r="J490" s="323" t="str">
        <f>LOOKUP(Q490,AE512:AE514,AG512:AG514)</f>
        <v>(Para ver un ejemplo de riesgo, seleccionar una acción REDD+ de la lista desplegable a la izquierda.)</v>
      </c>
      <c r="K490" s="665" t="str">
        <f>AH490</f>
        <v>Probabilidad</v>
      </c>
      <c r="L490" s="666"/>
      <c r="M490" s="665" t="str">
        <f>AI490</f>
        <v>Impacto</v>
      </c>
      <c r="N490" s="666"/>
      <c r="O490" s="58"/>
      <c r="P490"/>
      <c r="Q490" s="435">
        <v>1</v>
      </c>
      <c r="R490" s="436" t="s">
        <v>58</v>
      </c>
      <c r="S490" s="437" t="str">
        <f>S473</f>
        <v>Probability</v>
      </c>
      <c r="T490" s="437" t="str">
        <f>T473</f>
        <v>Impact</v>
      </c>
      <c r="W490" s="721"/>
      <c r="X490" s="438"/>
      <c r="Y490" s="722"/>
      <c r="Z490" s="722"/>
      <c r="AA490" s="722"/>
      <c r="AB490" s="723"/>
      <c r="AC490" s="438"/>
      <c r="AD490" s="724"/>
      <c r="AE490" s="724"/>
      <c r="AF490" s="724"/>
      <c r="AG490" s="725"/>
      <c r="AH490" s="493" t="str">
        <f>$AH$96</f>
        <v>Probabilidad</v>
      </c>
      <c r="AI490" s="493" t="str">
        <f>$AI$96</f>
        <v>Impacto</v>
      </c>
      <c r="AL490" s="437" t="str">
        <f>$X$95</f>
        <v>Acciones REDD+ del Módulo 1 (puede que no todas las acciones tengan riesgos para esta salvaguarda)</v>
      </c>
      <c r="AM490" s="437" t="str">
        <f>$AC$95</f>
        <v>Riesgos</v>
      </c>
      <c r="AN490" s="437" t="str">
        <f>$AH$96</f>
        <v>Probabilidad</v>
      </c>
      <c r="AO490" s="437" t="str">
        <f>$AI$96</f>
        <v>Impacto</v>
      </c>
      <c r="AP490" s="441" t="s">
        <v>79</v>
      </c>
      <c r="AR490" s="138">
        <f>MAX(AP491:AP505)</f>
        <v>0</v>
      </c>
      <c r="AT490" s="441" t="s">
        <v>81</v>
      </c>
      <c r="AU490" s="437" t="str">
        <f>$X$95</f>
        <v>Acciones REDD+ del Módulo 1 (puede que no todas las acciones tengan riesgos para esta salvaguarda)</v>
      </c>
      <c r="AV490" s="437" t="str">
        <f>$AC$95</f>
        <v>Riesgos</v>
      </c>
      <c r="AW490" s="437" t="str">
        <f>$AH$96</f>
        <v>Probabilidad</v>
      </c>
      <c r="AX490" s="437" t="str">
        <f>$AI$96</f>
        <v>Impacto</v>
      </c>
      <c r="BI490"/>
      <c r="BJ490"/>
      <c r="BM490" s="78" t="s">
        <v>28</v>
      </c>
      <c r="BN490" s="78" t="s">
        <v>37</v>
      </c>
      <c r="BO490" s="78" t="s">
        <v>35</v>
      </c>
      <c r="BP490" s="79"/>
    </row>
    <row r="491" spans="3:68" ht="37.5" hidden="1" customHeight="1" x14ac:dyDescent="0.25">
      <c r="C491" s="709"/>
      <c r="D491" s="126"/>
      <c r="E491" s="631"/>
      <c r="F491" s="631"/>
      <c r="G491" s="631"/>
      <c r="H491" s="631"/>
      <c r="I491" s="306" t="s">
        <v>25</v>
      </c>
      <c r="J491" s="284"/>
      <c r="K491" s="579"/>
      <c r="L491" s="584"/>
      <c r="M491" s="584"/>
      <c r="N491" s="584"/>
      <c r="O491" s="58"/>
      <c r="P491"/>
      <c r="Q491" s="138">
        <v>1</v>
      </c>
      <c r="S491" s="139">
        <v>1</v>
      </c>
      <c r="T491" s="453">
        <v>1</v>
      </c>
      <c r="W491" s="721"/>
      <c r="X491" s="442" t="s">
        <v>25</v>
      </c>
      <c r="Y491" s="696" t="str">
        <f>LOOKUP(Q491,$AG$13:$AG$29,$AH$13:$AH$29)</f>
        <v/>
      </c>
      <c r="Z491" s="696"/>
      <c r="AA491" s="696"/>
      <c r="AB491" s="697"/>
      <c r="AC491" s="442" t="s">
        <v>25</v>
      </c>
      <c r="AD491" s="672" t="str">
        <f t="shared" ref="AD491:AD505" si="226">IF(J491=0,"",J491)</f>
        <v/>
      </c>
      <c r="AE491" s="672"/>
      <c r="AF491" s="672"/>
      <c r="AG491" s="673"/>
      <c r="AH491" s="454" t="str">
        <f>LOOKUP(S491,$AL$13:$AL$16,$AM$13:$AM$16)</f>
        <v/>
      </c>
      <c r="AI491" s="454" t="str">
        <f>LOOKUP(T491,$AL$13:$AL$16,$AN$13:$AN$16)</f>
        <v/>
      </c>
      <c r="AL491" s="444" t="str">
        <f t="shared" ref="AL491:AL496" si="227">Y491</f>
        <v/>
      </c>
      <c r="AM491" s="444" t="str">
        <f t="shared" ref="AM491:AM496" si="228">AD491</f>
        <v/>
      </c>
      <c r="AN491" s="446" t="str">
        <f t="shared" ref="AN491:AN496" si="229">AH491</f>
        <v/>
      </c>
      <c r="AO491" s="446" t="str">
        <f t="shared" ref="AO491:AO496" si="230">AI491</f>
        <v/>
      </c>
      <c r="AP491" s="447">
        <f t="shared" ref="AP491:AP496" si="231">SUM(AND(AN491=$AO$34, AO491=$AP$34),AP490)</f>
        <v>0</v>
      </c>
      <c r="AT491" s="447">
        <v>1</v>
      </c>
      <c r="AU491" s="448" t="str">
        <f t="array" ref="AU491">IF($AT491&gt;$AR$490,"",INDEX(AL$491:AL$505,MATCH($AT491,$AP$491:$AP$505,0)))</f>
        <v/>
      </c>
      <c r="AV491" s="448" t="str">
        <f t="array" ref="AV491">IF($AT491&gt;$AR$490,"",INDEX(AM$491:AM$505,MATCH($AT491,$AP$491:$AP$505,0)))</f>
        <v/>
      </c>
      <c r="AW491" s="448" t="str">
        <f t="array" ref="AW491">IF($AT491&gt;$AR$490,"",INDEX(AN$491:AN$505,MATCH($AT491,$AP$491:$AP$505,0)))</f>
        <v/>
      </c>
      <c r="AX491" s="448" t="str">
        <f t="array" ref="AX491">IF($AT491&gt;$AR$490,"",INDEX(AO$491:AO$505,MATCH($AT491,$AP$491:$AP$505,0)))</f>
        <v/>
      </c>
      <c r="BI491"/>
      <c r="BJ491"/>
      <c r="BM491" s="80">
        <f t="shared" ref="BM491:BM505" si="232">COUNTIF($BN$97:$BN$102,"&lt;="&amp;BN491)</f>
        <v>1</v>
      </c>
      <c r="BN491" s="80" t="str">
        <f>IF(BF491=$AP$14,BI491,"xx")</f>
        <v>xx</v>
      </c>
      <c r="BO491" s="80" t="e">
        <f t="shared" ref="BO491:BO505" si="233">VLOOKUP(ROW()-ROW($BO$96),$BM$97:$BN$102,2,FALSE)</f>
        <v>#N/A</v>
      </c>
      <c r="BP491" s="79"/>
    </row>
    <row r="492" spans="3:68" ht="38.25" hidden="1" customHeight="1" x14ac:dyDescent="0.25">
      <c r="C492" s="709"/>
      <c r="D492" s="27"/>
      <c r="E492" s="643"/>
      <c r="F492" s="643"/>
      <c r="G492" s="643"/>
      <c r="H492" s="643"/>
      <c r="I492" s="27" t="s">
        <v>25</v>
      </c>
      <c r="J492" s="284"/>
      <c r="K492" s="579"/>
      <c r="L492" s="584"/>
      <c r="M492" s="584"/>
      <c r="N492" s="584"/>
      <c r="O492" s="58"/>
      <c r="P492"/>
      <c r="Q492" s="138">
        <v>1</v>
      </c>
      <c r="S492" s="139">
        <v>1</v>
      </c>
      <c r="T492" s="453">
        <v>1</v>
      </c>
      <c r="W492" s="721"/>
      <c r="X492" s="442" t="s">
        <v>25</v>
      </c>
      <c r="Y492" s="696" t="str">
        <f t="shared" ref="Y492:Y505" si="234">LOOKUP(Q492,$AG$13:$AG$29,$AH$13:$AH$29)</f>
        <v/>
      </c>
      <c r="Z492" s="696"/>
      <c r="AA492" s="696"/>
      <c r="AB492" s="697"/>
      <c r="AC492" s="442" t="s">
        <v>25</v>
      </c>
      <c r="AD492" s="672" t="str">
        <f t="shared" si="226"/>
        <v/>
      </c>
      <c r="AE492" s="672"/>
      <c r="AF492" s="672"/>
      <c r="AG492" s="673"/>
      <c r="AH492" s="454" t="str">
        <f t="shared" ref="AH492:AH505" si="235">LOOKUP(S492,$AL$13:$AL$16,$AM$13:$AM$16)</f>
        <v/>
      </c>
      <c r="AI492" s="454" t="str">
        <f t="shared" ref="AI492:AI505" si="236">LOOKUP(T492,$AL$13:$AL$16,$AN$13:$AN$16)</f>
        <v/>
      </c>
      <c r="AL492" s="449" t="str">
        <f t="shared" si="227"/>
        <v/>
      </c>
      <c r="AM492" s="449" t="str">
        <f t="shared" si="228"/>
        <v/>
      </c>
      <c r="AN492" s="451" t="str">
        <f t="shared" si="229"/>
        <v/>
      </c>
      <c r="AO492" s="451" t="str">
        <f t="shared" si="230"/>
        <v/>
      </c>
      <c r="AP492" s="447">
        <f t="shared" si="231"/>
        <v>0</v>
      </c>
      <c r="AT492" s="447">
        <v>2</v>
      </c>
      <c r="AU492" s="448" t="str">
        <f t="array" ref="AU492">IF($AT492&gt;$AR$490,"",INDEX(AL$491:AL$505,MATCH($AT492,$AP$491:$AP$505,0)))</f>
        <v/>
      </c>
      <c r="AV492" s="448" t="str">
        <f t="array" ref="AV492">IF($AT492&gt;$AR$490,"",INDEX(AM$491:AM$505,MATCH($AT492,$AP$491:$AP$505,0)))</f>
        <v/>
      </c>
      <c r="AW492" s="448" t="str">
        <f t="array" ref="AW492">IF($AT492&gt;$AR$490,"",INDEX(AN$491:AN$505,MATCH($AT492,$AP$491:$AP$505,0)))</f>
        <v/>
      </c>
      <c r="AX492" s="448" t="str">
        <f t="array" ref="AX492">IF($AT492&gt;$AR$490,"",INDEX(AO$491:AO$505,MATCH($AT492,$AP$491:$AP$505,0)))</f>
        <v/>
      </c>
      <c r="BI492"/>
      <c r="BJ492"/>
      <c r="BM492" s="80">
        <f t="shared" si="232"/>
        <v>2</v>
      </c>
      <c r="BN492" s="80" t="str">
        <f>IF(BF492=$AP$14,BI492,"xxx")</f>
        <v>xxx</v>
      </c>
      <c r="BO492" s="80" t="e">
        <f t="shared" si="233"/>
        <v>#N/A</v>
      </c>
      <c r="BP492" s="79"/>
    </row>
    <row r="493" spans="3:68" ht="38.25" hidden="1" customHeight="1" x14ac:dyDescent="0.25">
      <c r="C493" s="709"/>
      <c r="D493" s="27"/>
      <c r="E493" s="643"/>
      <c r="F493" s="643"/>
      <c r="G493" s="643"/>
      <c r="H493" s="643"/>
      <c r="I493" s="27" t="s">
        <v>25</v>
      </c>
      <c r="J493" s="284"/>
      <c r="K493" s="579"/>
      <c r="L493" s="584"/>
      <c r="M493" s="584"/>
      <c r="N493" s="584"/>
      <c r="O493" s="58"/>
      <c r="P493"/>
      <c r="Q493" s="138">
        <v>1</v>
      </c>
      <c r="S493" s="139">
        <v>1</v>
      </c>
      <c r="T493" s="453">
        <v>1</v>
      </c>
      <c r="W493" s="721"/>
      <c r="X493" s="442" t="s">
        <v>25</v>
      </c>
      <c r="Y493" s="696" t="str">
        <f t="shared" si="234"/>
        <v/>
      </c>
      <c r="Z493" s="696"/>
      <c r="AA493" s="696"/>
      <c r="AB493" s="697"/>
      <c r="AC493" s="442" t="s">
        <v>25</v>
      </c>
      <c r="AD493" s="672" t="str">
        <f t="shared" si="226"/>
        <v/>
      </c>
      <c r="AE493" s="672"/>
      <c r="AF493" s="672"/>
      <c r="AG493" s="673"/>
      <c r="AH493" s="454" t="str">
        <f t="shared" si="235"/>
        <v/>
      </c>
      <c r="AI493" s="454" t="str">
        <f t="shared" si="236"/>
        <v/>
      </c>
      <c r="AL493" s="449" t="str">
        <f t="shared" si="227"/>
        <v/>
      </c>
      <c r="AM493" s="449" t="str">
        <f t="shared" si="228"/>
        <v/>
      </c>
      <c r="AN493" s="451" t="str">
        <f t="shared" si="229"/>
        <v/>
      </c>
      <c r="AO493" s="451" t="str">
        <f t="shared" si="230"/>
        <v/>
      </c>
      <c r="AP493" s="447">
        <f t="shared" si="231"/>
        <v>0</v>
      </c>
      <c r="AT493" s="447">
        <v>3</v>
      </c>
      <c r="AU493" s="448" t="str">
        <f t="array" ref="AU493">IF($AT493&gt;$AR$490,"",INDEX(AL$491:AL$505,MATCH($AT493,$AP$491:$AP$505,0)))</f>
        <v/>
      </c>
      <c r="AV493" s="448" t="str">
        <f t="array" ref="AV493">IF($AT493&gt;$AR$490,"",INDEX(AM$491:AM$505,MATCH($AT493,$AP$491:$AP$505,0)))</f>
        <v/>
      </c>
      <c r="AW493" s="448" t="str">
        <f t="array" ref="AW493">IF($AT493&gt;$AR$490,"",INDEX(AN$491:AN$505,MATCH($AT493,$AP$491:$AP$505,0)))</f>
        <v/>
      </c>
      <c r="AX493" s="448" t="str">
        <f t="array" ref="AX493">IF($AT493&gt;$AR$490,"",INDEX(AO$491:AO$505,MATCH($AT493,$AP$491:$AP$505,0)))</f>
        <v/>
      </c>
      <c r="BI493"/>
      <c r="BJ493"/>
      <c r="BM493" s="80">
        <f t="shared" si="232"/>
        <v>3</v>
      </c>
      <c r="BN493" s="80" t="str">
        <f>IF(BF493=$AP$14,BI493,"xxxx")</f>
        <v>xxxx</v>
      </c>
      <c r="BO493" s="80" t="e">
        <f t="shared" si="233"/>
        <v>#N/A</v>
      </c>
      <c r="BP493" s="79"/>
    </row>
    <row r="494" spans="3:68" ht="38.25" hidden="1" customHeight="1" x14ac:dyDescent="0.25">
      <c r="C494" s="709"/>
      <c r="D494" s="27"/>
      <c r="E494" s="643"/>
      <c r="F494" s="643"/>
      <c r="G494" s="643"/>
      <c r="H494" s="643"/>
      <c r="I494" s="27" t="s">
        <v>25</v>
      </c>
      <c r="J494" s="284"/>
      <c r="K494" s="579"/>
      <c r="L494" s="584"/>
      <c r="M494" s="584"/>
      <c r="N494" s="584"/>
      <c r="O494" s="58"/>
      <c r="P494"/>
      <c r="Q494" s="138">
        <v>1</v>
      </c>
      <c r="S494" s="139">
        <v>1</v>
      </c>
      <c r="T494" s="453">
        <v>1</v>
      </c>
      <c r="W494" s="721"/>
      <c r="X494" s="442" t="s">
        <v>25</v>
      </c>
      <c r="Y494" s="696" t="str">
        <f t="shared" si="234"/>
        <v/>
      </c>
      <c r="Z494" s="696"/>
      <c r="AA494" s="696"/>
      <c r="AB494" s="697"/>
      <c r="AC494" s="442" t="s">
        <v>25</v>
      </c>
      <c r="AD494" s="672" t="str">
        <f t="shared" si="226"/>
        <v/>
      </c>
      <c r="AE494" s="672"/>
      <c r="AF494" s="672"/>
      <c r="AG494" s="673"/>
      <c r="AH494" s="454" t="str">
        <f t="shared" si="235"/>
        <v/>
      </c>
      <c r="AI494" s="454" t="str">
        <f t="shared" si="236"/>
        <v/>
      </c>
      <c r="AL494" s="449" t="str">
        <f t="shared" si="227"/>
        <v/>
      </c>
      <c r="AM494" s="449" t="str">
        <f t="shared" si="228"/>
        <v/>
      </c>
      <c r="AN494" s="451" t="str">
        <f t="shared" si="229"/>
        <v/>
      </c>
      <c r="AO494" s="451" t="str">
        <f t="shared" si="230"/>
        <v/>
      </c>
      <c r="AP494" s="447">
        <f t="shared" si="231"/>
        <v>0</v>
      </c>
      <c r="AT494" s="447">
        <v>4</v>
      </c>
      <c r="AU494" s="448" t="str">
        <f t="array" ref="AU494">IF($AT494&gt;$AR$490,"",INDEX(AL$491:AL$505,MATCH($AT494,$AP$491:$AP$505,0)))</f>
        <v/>
      </c>
      <c r="AV494" s="448" t="str">
        <f t="array" ref="AV494">IF($AT494&gt;$AR$490,"",INDEX(AM$491:AM$505,MATCH($AT494,$AP$491:$AP$505,0)))</f>
        <v/>
      </c>
      <c r="AW494" s="448" t="str">
        <f t="array" ref="AW494">IF($AT494&gt;$AR$490,"",INDEX(AN$491:AN$505,MATCH($AT494,$AP$491:$AP$505,0)))</f>
        <v/>
      </c>
      <c r="AX494" s="448" t="str">
        <f t="array" ref="AX494">IF($AT494&gt;$AR$490,"",INDEX(AO$491:AO$505,MATCH($AT494,$AP$491:$AP$505,0)))</f>
        <v/>
      </c>
      <c r="BI494"/>
      <c r="BJ494"/>
      <c r="BM494" s="80">
        <f t="shared" si="232"/>
        <v>4</v>
      </c>
      <c r="BN494" s="80" t="str">
        <f>IF(BF494=$AP$14,BI494,"xxxxx")</f>
        <v>xxxxx</v>
      </c>
      <c r="BO494" s="80" t="e">
        <f t="shared" si="233"/>
        <v>#N/A</v>
      </c>
      <c r="BP494" s="79"/>
    </row>
    <row r="495" spans="3:68" ht="37.5" hidden="1" customHeight="1" x14ac:dyDescent="0.25">
      <c r="C495" s="709"/>
      <c r="D495" s="27"/>
      <c r="E495" s="643"/>
      <c r="F495" s="643"/>
      <c r="G495" s="643"/>
      <c r="H495" s="643"/>
      <c r="I495" s="27" t="s">
        <v>25</v>
      </c>
      <c r="J495" s="284"/>
      <c r="K495" s="579"/>
      <c r="L495" s="584"/>
      <c r="M495" s="584"/>
      <c r="N495" s="584"/>
      <c r="O495" s="58"/>
      <c r="P495"/>
      <c r="Q495" s="138">
        <v>1</v>
      </c>
      <c r="S495" s="139">
        <v>1</v>
      </c>
      <c r="T495" s="453">
        <v>1</v>
      </c>
      <c r="W495" s="721"/>
      <c r="X495" s="442" t="s">
        <v>25</v>
      </c>
      <c r="Y495" s="696" t="str">
        <f t="shared" si="234"/>
        <v/>
      </c>
      <c r="Z495" s="696"/>
      <c r="AA495" s="696"/>
      <c r="AB495" s="697"/>
      <c r="AC495" s="442" t="s">
        <v>25</v>
      </c>
      <c r="AD495" s="672" t="str">
        <f t="shared" si="226"/>
        <v/>
      </c>
      <c r="AE495" s="672"/>
      <c r="AF495" s="672"/>
      <c r="AG495" s="673"/>
      <c r="AH495" s="454" t="str">
        <f t="shared" si="235"/>
        <v/>
      </c>
      <c r="AI495" s="454" t="str">
        <f t="shared" si="236"/>
        <v/>
      </c>
      <c r="AL495" s="449" t="str">
        <f t="shared" si="227"/>
        <v/>
      </c>
      <c r="AM495" s="449" t="str">
        <f t="shared" si="228"/>
        <v/>
      </c>
      <c r="AN495" s="451" t="str">
        <f t="shared" si="229"/>
        <v/>
      </c>
      <c r="AO495" s="451" t="str">
        <f t="shared" si="230"/>
        <v/>
      </c>
      <c r="AP495" s="447">
        <f t="shared" si="231"/>
        <v>0</v>
      </c>
      <c r="AT495" s="447">
        <v>5</v>
      </c>
      <c r="AU495" s="448" t="str">
        <f t="array" ref="AU495">IF($AT495&gt;$AR$490,"",INDEX(AL$491:AL$505,MATCH($AT495,$AP$491:$AP$505,0)))</f>
        <v/>
      </c>
      <c r="AV495" s="448" t="str">
        <f t="array" ref="AV495">IF($AT495&gt;$AR$490,"",INDEX(AM$491:AM$505,MATCH($AT495,$AP$491:$AP$505,0)))</f>
        <v/>
      </c>
      <c r="AW495" s="448" t="str">
        <f t="array" ref="AW495">IF($AT495&gt;$AR$490,"",INDEX(AN$491:AN$505,MATCH($AT495,$AP$491:$AP$505,0)))</f>
        <v/>
      </c>
      <c r="AX495" s="448" t="str">
        <f t="array" ref="AX495">IF($AT495&gt;$AR$490,"",INDEX(AO$491:AO$505,MATCH($AT495,$AP$491:$AP$505,0)))</f>
        <v/>
      </c>
      <c r="BI495"/>
      <c r="BJ495"/>
      <c r="BM495" s="80">
        <f t="shared" si="232"/>
        <v>5</v>
      </c>
      <c r="BN495" s="80" t="str">
        <f>IF(BF495=$AP$14,BI495,"xxxxxx")</f>
        <v>xxxxxx</v>
      </c>
      <c r="BO495" s="80" t="e">
        <f t="shared" si="233"/>
        <v>#N/A</v>
      </c>
      <c r="BP495" s="79"/>
    </row>
    <row r="496" spans="3:68" ht="38.25" hidden="1" customHeight="1" x14ac:dyDescent="0.25">
      <c r="C496" s="709"/>
      <c r="D496" s="27"/>
      <c r="E496" s="643"/>
      <c r="F496" s="643"/>
      <c r="G496" s="643"/>
      <c r="H496" s="643"/>
      <c r="I496" s="27" t="s">
        <v>25</v>
      </c>
      <c r="J496" s="284"/>
      <c r="K496" s="579"/>
      <c r="L496" s="584"/>
      <c r="M496" s="584"/>
      <c r="N496" s="584"/>
      <c r="O496" s="58"/>
      <c r="P496"/>
      <c r="Q496" s="138">
        <v>1</v>
      </c>
      <c r="S496" s="139">
        <v>1</v>
      </c>
      <c r="T496" s="453">
        <v>1</v>
      </c>
      <c r="W496" s="721"/>
      <c r="X496" s="442" t="s">
        <v>25</v>
      </c>
      <c r="Y496" s="696" t="str">
        <f t="shared" si="234"/>
        <v/>
      </c>
      <c r="Z496" s="696"/>
      <c r="AA496" s="696"/>
      <c r="AB496" s="697"/>
      <c r="AC496" s="442" t="s">
        <v>25</v>
      </c>
      <c r="AD496" s="672" t="str">
        <f t="shared" si="226"/>
        <v/>
      </c>
      <c r="AE496" s="672"/>
      <c r="AF496" s="672"/>
      <c r="AG496" s="673"/>
      <c r="AH496" s="454" t="str">
        <f t="shared" si="235"/>
        <v/>
      </c>
      <c r="AI496" s="454" t="str">
        <f t="shared" si="236"/>
        <v/>
      </c>
      <c r="AL496" s="449" t="str">
        <f t="shared" si="227"/>
        <v/>
      </c>
      <c r="AM496" s="449" t="str">
        <f t="shared" si="228"/>
        <v/>
      </c>
      <c r="AN496" s="451" t="str">
        <f t="shared" si="229"/>
        <v/>
      </c>
      <c r="AO496" s="451" t="str">
        <f t="shared" si="230"/>
        <v/>
      </c>
      <c r="AP496" s="447">
        <f t="shared" si="231"/>
        <v>0</v>
      </c>
      <c r="AT496" s="447">
        <v>6</v>
      </c>
      <c r="AU496" s="448" t="str">
        <f t="array" ref="AU496">IF($AT496&gt;$AR$490,"",INDEX(AL$491:AL$505,MATCH($AT496,$AP$491:$AP$505,0)))</f>
        <v/>
      </c>
      <c r="AV496" s="448" t="str">
        <f t="array" ref="AV496">IF($AT496&gt;$AR$490,"",INDEX(AM$491:AM$505,MATCH($AT496,$AP$491:$AP$505,0)))</f>
        <v/>
      </c>
      <c r="AW496" s="448" t="str">
        <f t="array" ref="AW496">IF($AT496&gt;$AR$490,"",INDEX(AN$491:AN$505,MATCH($AT496,$AP$491:$AP$505,0)))</f>
        <v/>
      </c>
      <c r="AX496" s="448" t="str">
        <f t="array" ref="AX496">IF($AT496&gt;$AR$490,"",INDEX(AO$491:AO$505,MATCH($AT496,$AP$491:$AP$505,0)))</f>
        <v/>
      </c>
      <c r="BI496"/>
      <c r="BJ496"/>
      <c r="BM496" s="80">
        <f t="shared" si="232"/>
        <v>6</v>
      </c>
      <c r="BN496" s="80" t="str">
        <f t="shared" ref="BN496:BN505" si="237">IF(BF496=$AP$14,BI496,"xxxxxxx")</f>
        <v>xxxxxxx</v>
      </c>
      <c r="BO496" s="80" t="e">
        <f t="shared" si="233"/>
        <v>#N/A</v>
      </c>
      <c r="BP496" s="79"/>
    </row>
    <row r="497" spans="3:68" ht="38.25" hidden="1" customHeight="1" x14ac:dyDescent="0.25">
      <c r="C497" s="709"/>
      <c r="D497" s="27"/>
      <c r="E497" s="643"/>
      <c r="F497" s="643"/>
      <c r="G497" s="643"/>
      <c r="H497" s="643"/>
      <c r="I497" s="27" t="s">
        <v>25</v>
      </c>
      <c r="J497" s="284"/>
      <c r="K497" s="579"/>
      <c r="L497" s="584"/>
      <c r="M497" s="584"/>
      <c r="N497" s="584"/>
      <c r="O497" s="58"/>
      <c r="P497"/>
      <c r="Q497" s="138">
        <v>1</v>
      </c>
      <c r="S497" s="139">
        <v>1</v>
      </c>
      <c r="T497" s="453">
        <v>1</v>
      </c>
      <c r="W497" s="721"/>
      <c r="X497" s="442" t="s">
        <v>25</v>
      </c>
      <c r="Y497" s="696" t="str">
        <f t="shared" si="234"/>
        <v/>
      </c>
      <c r="Z497" s="696"/>
      <c r="AA497" s="696"/>
      <c r="AB497" s="697"/>
      <c r="AC497" s="442" t="s">
        <v>25</v>
      </c>
      <c r="AD497" s="672" t="str">
        <f t="shared" si="226"/>
        <v/>
      </c>
      <c r="AE497" s="672"/>
      <c r="AF497" s="672"/>
      <c r="AG497" s="673"/>
      <c r="AH497" s="454" t="str">
        <f t="shared" si="235"/>
        <v/>
      </c>
      <c r="AI497" s="454" t="str">
        <f t="shared" si="236"/>
        <v/>
      </c>
      <c r="AL497" s="449" t="str">
        <f t="shared" ref="AL497:AL505" si="238">Y497</f>
        <v/>
      </c>
      <c r="AM497" s="449" t="str">
        <f t="shared" ref="AM497:AM505" si="239">AD497</f>
        <v/>
      </c>
      <c r="AN497" s="451" t="str">
        <f t="shared" ref="AN497:AN505" si="240">AH497</f>
        <v/>
      </c>
      <c r="AO497" s="451" t="str">
        <f t="shared" ref="AO497:AO505" si="241">AI497</f>
        <v/>
      </c>
      <c r="AP497" s="447">
        <f t="shared" ref="AP497:AP505" si="242">SUM(AND(AN497=$AO$34, AO497=$AP$34),AP496)</f>
        <v>0</v>
      </c>
      <c r="AT497" s="447">
        <v>7</v>
      </c>
      <c r="AU497" s="448" t="str">
        <f t="array" ref="AU497">IF($AT497&gt;$AR$490,"",INDEX(AL$491:AL$505,MATCH($AT497,$AP$491:$AP$505,0)))</f>
        <v/>
      </c>
      <c r="AV497" s="448" t="str">
        <f t="array" ref="AV497">IF($AT497&gt;$AR$490,"",INDEX(AM$491:AM$505,MATCH($AT497,$AP$491:$AP$505,0)))</f>
        <v/>
      </c>
      <c r="AW497" s="448" t="str">
        <f t="array" ref="AW497">IF($AT497&gt;$AR$490,"",INDEX(AN$491:AN$505,MATCH($AT497,$AP$491:$AP$505,0)))</f>
        <v/>
      </c>
      <c r="AX497" s="448" t="str">
        <f t="array" ref="AX497">IF($AT497&gt;$AR$490,"",INDEX(AO$491:AO$505,MATCH($AT497,$AP$491:$AP$505,0)))</f>
        <v/>
      </c>
      <c r="BI497"/>
      <c r="BJ497"/>
      <c r="BM497" s="80">
        <f t="shared" si="232"/>
        <v>6</v>
      </c>
      <c r="BN497" s="80" t="str">
        <f t="shared" si="237"/>
        <v>xxxxxxx</v>
      </c>
      <c r="BO497" s="80" t="e">
        <f t="shared" si="233"/>
        <v>#N/A</v>
      </c>
      <c r="BP497" s="79"/>
    </row>
    <row r="498" spans="3:68" ht="37.5" hidden="1" customHeight="1" x14ac:dyDescent="0.25">
      <c r="C498" s="709"/>
      <c r="D498" s="27"/>
      <c r="E498" s="643"/>
      <c r="F498" s="643"/>
      <c r="G498" s="643"/>
      <c r="H498" s="643"/>
      <c r="I498" s="27" t="s">
        <v>25</v>
      </c>
      <c r="J498" s="284"/>
      <c r="K498" s="579"/>
      <c r="L498" s="584"/>
      <c r="M498" s="584"/>
      <c r="N498" s="584"/>
      <c r="O498" s="58"/>
      <c r="P498"/>
      <c r="Q498" s="138">
        <v>1</v>
      </c>
      <c r="S498" s="139">
        <v>1</v>
      </c>
      <c r="T498" s="453">
        <v>1</v>
      </c>
      <c r="W498" s="721"/>
      <c r="X498" s="442" t="s">
        <v>25</v>
      </c>
      <c r="Y498" s="696" t="str">
        <f t="shared" si="234"/>
        <v/>
      </c>
      <c r="Z498" s="696"/>
      <c r="AA498" s="696"/>
      <c r="AB498" s="697"/>
      <c r="AC498" s="442" t="s">
        <v>25</v>
      </c>
      <c r="AD498" s="672" t="str">
        <f t="shared" si="226"/>
        <v/>
      </c>
      <c r="AE498" s="672"/>
      <c r="AF498" s="672"/>
      <c r="AG498" s="673"/>
      <c r="AH498" s="454" t="str">
        <f t="shared" si="235"/>
        <v/>
      </c>
      <c r="AI498" s="454" t="str">
        <f t="shared" si="236"/>
        <v/>
      </c>
      <c r="AL498" s="449" t="str">
        <f t="shared" si="238"/>
        <v/>
      </c>
      <c r="AM498" s="449" t="str">
        <f t="shared" si="239"/>
        <v/>
      </c>
      <c r="AN498" s="451" t="str">
        <f t="shared" si="240"/>
        <v/>
      </c>
      <c r="AO498" s="451" t="str">
        <f t="shared" si="241"/>
        <v/>
      </c>
      <c r="AP498" s="447">
        <f t="shared" si="242"/>
        <v>0</v>
      </c>
      <c r="AT498" s="447">
        <v>8</v>
      </c>
      <c r="AU498" s="448" t="str">
        <f t="array" ref="AU498">IF($AT498&gt;$AR$490,"",INDEX(AL$491:AL$505,MATCH($AT498,$AP$491:$AP$505,0)))</f>
        <v/>
      </c>
      <c r="AV498" s="448" t="str">
        <f t="array" ref="AV498">IF($AT498&gt;$AR$490,"",INDEX(AM$491:AM$505,MATCH($AT498,$AP$491:$AP$505,0)))</f>
        <v/>
      </c>
      <c r="AW498" s="448" t="str">
        <f t="array" ref="AW498">IF($AT498&gt;$AR$490,"",INDEX(AN$491:AN$505,MATCH($AT498,$AP$491:$AP$505,0)))</f>
        <v/>
      </c>
      <c r="AX498" s="448" t="str">
        <f t="array" ref="AX498">IF($AT498&gt;$AR$490,"",INDEX(AO$491:AO$505,MATCH($AT498,$AP$491:$AP$505,0)))</f>
        <v/>
      </c>
      <c r="BI498"/>
      <c r="BJ498"/>
      <c r="BM498" s="80">
        <f t="shared" si="232"/>
        <v>6</v>
      </c>
      <c r="BN498" s="80" t="str">
        <f t="shared" si="237"/>
        <v>xxxxxxx</v>
      </c>
      <c r="BO498" s="80" t="e">
        <f t="shared" si="233"/>
        <v>#N/A</v>
      </c>
      <c r="BP498" s="79"/>
    </row>
    <row r="499" spans="3:68" ht="38.25" hidden="1" customHeight="1" x14ac:dyDescent="0.25">
      <c r="C499" s="709"/>
      <c r="D499" s="27"/>
      <c r="E499" s="643"/>
      <c r="F499" s="643"/>
      <c r="G499" s="643"/>
      <c r="H499" s="643"/>
      <c r="I499" s="27" t="s">
        <v>25</v>
      </c>
      <c r="J499" s="284"/>
      <c r="K499" s="579"/>
      <c r="L499" s="584"/>
      <c r="M499" s="584"/>
      <c r="N499" s="584"/>
      <c r="O499" s="58"/>
      <c r="P499"/>
      <c r="Q499" s="138">
        <v>1</v>
      </c>
      <c r="S499" s="139">
        <v>1</v>
      </c>
      <c r="T499" s="453">
        <v>1</v>
      </c>
      <c r="W499" s="721"/>
      <c r="X499" s="442" t="s">
        <v>25</v>
      </c>
      <c r="Y499" s="696" t="str">
        <f t="shared" si="234"/>
        <v/>
      </c>
      <c r="Z499" s="696"/>
      <c r="AA499" s="696"/>
      <c r="AB499" s="697"/>
      <c r="AC499" s="442" t="s">
        <v>25</v>
      </c>
      <c r="AD499" s="672" t="str">
        <f t="shared" si="226"/>
        <v/>
      </c>
      <c r="AE499" s="672"/>
      <c r="AF499" s="672"/>
      <c r="AG499" s="673"/>
      <c r="AH499" s="454" t="str">
        <f t="shared" si="235"/>
        <v/>
      </c>
      <c r="AI499" s="454" t="str">
        <f t="shared" si="236"/>
        <v/>
      </c>
      <c r="AL499" s="449" t="str">
        <f t="shared" si="238"/>
        <v/>
      </c>
      <c r="AM499" s="449" t="str">
        <f t="shared" si="239"/>
        <v/>
      </c>
      <c r="AN499" s="451" t="str">
        <f t="shared" si="240"/>
        <v/>
      </c>
      <c r="AO499" s="451" t="str">
        <f t="shared" si="241"/>
        <v/>
      </c>
      <c r="AP499" s="447">
        <f t="shared" si="242"/>
        <v>0</v>
      </c>
      <c r="AT499" s="447">
        <v>9</v>
      </c>
      <c r="AU499" s="448" t="str">
        <f t="array" ref="AU499">IF($AT499&gt;$AR$490,"",INDEX(AL$491:AL$505,MATCH($AT499,$AP$491:$AP$505,0)))</f>
        <v/>
      </c>
      <c r="AV499" s="448" t="str">
        <f t="array" ref="AV499">IF($AT499&gt;$AR$490,"",INDEX(AM$491:AM$505,MATCH($AT499,$AP$491:$AP$505,0)))</f>
        <v/>
      </c>
      <c r="AW499" s="448" t="str">
        <f t="array" ref="AW499">IF($AT499&gt;$AR$490,"",INDEX(AN$491:AN$505,MATCH($AT499,$AP$491:$AP$505,0)))</f>
        <v/>
      </c>
      <c r="AX499" s="448" t="str">
        <f t="array" ref="AX499">IF($AT499&gt;$AR$490,"",INDEX(AO$491:AO$505,MATCH($AT499,$AP$491:$AP$505,0)))</f>
        <v/>
      </c>
      <c r="BI499"/>
      <c r="BJ499"/>
      <c r="BM499" s="80">
        <f t="shared" si="232"/>
        <v>6</v>
      </c>
      <c r="BN499" s="80" t="str">
        <f t="shared" si="237"/>
        <v>xxxxxxx</v>
      </c>
      <c r="BO499" s="80" t="e">
        <f t="shared" si="233"/>
        <v>#N/A</v>
      </c>
      <c r="BP499" s="79"/>
    </row>
    <row r="500" spans="3:68" ht="37.5" hidden="1" customHeight="1" x14ac:dyDescent="0.25">
      <c r="C500" s="709"/>
      <c r="D500" s="27"/>
      <c r="E500" s="643"/>
      <c r="F500" s="643"/>
      <c r="G500" s="643"/>
      <c r="H500" s="643"/>
      <c r="I500" s="27" t="s">
        <v>25</v>
      </c>
      <c r="J500" s="284"/>
      <c r="K500" s="579"/>
      <c r="L500" s="584"/>
      <c r="M500" s="584"/>
      <c r="N500" s="584"/>
      <c r="O500" s="58"/>
      <c r="P500"/>
      <c r="Q500" s="138">
        <v>1</v>
      </c>
      <c r="S500" s="139">
        <v>1</v>
      </c>
      <c r="T500" s="453">
        <v>1</v>
      </c>
      <c r="W500" s="721"/>
      <c r="X500" s="442" t="s">
        <v>25</v>
      </c>
      <c r="Y500" s="696" t="str">
        <f t="shared" si="234"/>
        <v/>
      </c>
      <c r="Z500" s="696"/>
      <c r="AA500" s="696"/>
      <c r="AB500" s="697"/>
      <c r="AC500" s="442" t="s">
        <v>25</v>
      </c>
      <c r="AD500" s="672" t="str">
        <f t="shared" si="226"/>
        <v/>
      </c>
      <c r="AE500" s="672"/>
      <c r="AF500" s="672"/>
      <c r="AG500" s="673"/>
      <c r="AH500" s="454" t="str">
        <f t="shared" si="235"/>
        <v/>
      </c>
      <c r="AI500" s="454" t="str">
        <f t="shared" si="236"/>
        <v/>
      </c>
      <c r="AL500" s="449" t="str">
        <f t="shared" si="238"/>
        <v/>
      </c>
      <c r="AM500" s="449" t="str">
        <f t="shared" si="239"/>
        <v/>
      </c>
      <c r="AN500" s="451" t="str">
        <f t="shared" si="240"/>
        <v/>
      </c>
      <c r="AO500" s="451" t="str">
        <f t="shared" si="241"/>
        <v/>
      </c>
      <c r="AP500" s="447">
        <f t="shared" si="242"/>
        <v>0</v>
      </c>
      <c r="AT500" s="447">
        <v>10</v>
      </c>
      <c r="AU500" s="448" t="str">
        <f t="array" ref="AU500">IF($AT500&gt;$AR$490,"",INDEX(AL$491:AL$505,MATCH($AT500,$AP$491:$AP$505,0)))</f>
        <v/>
      </c>
      <c r="AV500" s="448" t="str">
        <f t="array" ref="AV500">IF($AT500&gt;$AR$490,"",INDEX(AM$491:AM$505,MATCH($AT500,$AP$491:$AP$505,0)))</f>
        <v/>
      </c>
      <c r="AW500" s="448" t="str">
        <f t="array" ref="AW500">IF($AT500&gt;$AR$490,"",INDEX(AN$491:AN$505,MATCH($AT500,$AP$491:$AP$505,0)))</f>
        <v/>
      </c>
      <c r="AX500" s="448" t="str">
        <f t="array" ref="AX500">IF($AT500&gt;$AR$490,"",INDEX(AO$491:AO$505,MATCH($AT500,$AP$491:$AP$505,0)))</f>
        <v/>
      </c>
      <c r="BI500"/>
      <c r="BJ500"/>
      <c r="BM500" s="80">
        <f t="shared" si="232"/>
        <v>6</v>
      </c>
      <c r="BN500" s="80" t="str">
        <f t="shared" si="237"/>
        <v>xxxxxxx</v>
      </c>
      <c r="BO500" s="80" t="e">
        <f t="shared" si="233"/>
        <v>#N/A</v>
      </c>
      <c r="BP500" s="79"/>
    </row>
    <row r="501" spans="3:68" ht="38.25" hidden="1" customHeight="1" x14ac:dyDescent="0.25">
      <c r="C501" s="709"/>
      <c r="D501" s="27"/>
      <c r="E501" s="643"/>
      <c r="F501" s="643"/>
      <c r="G501" s="643"/>
      <c r="H501" s="643"/>
      <c r="I501" s="27" t="s">
        <v>25</v>
      </c>
      <c r="J501" s="284"/>
      <c r="K501" s="579"/>
      <c r="L501" s="584"/>
      <c r="M501" s="584"/>
      <c r="N501" s="584"/>
      <c r="O501" s="58"/>
      <c r="P501"/>
      <c r="Q501" s="138">
        <v>1</v>
      </c>
      <c r="S501" s="139">
        <v>1</v>
      </c>
      <c r="T501" s="453">
        <v>1</v>
      </c>
      <c r="W501" s="721"/>
      <c r="X501" s="442" t="s">
        <v>25</v>
      </c>
      <c r="Y501" s="696" t="str">
        <f t="shared" si="234"/>
        <v/>
      </c>
      <c r="Z501" s="696"/>
      <c r="AA501" s="696"/>
      <c r="AB501" s="697"/>
      <c r="AC501" s="442" t="s">
        <v>25</v>
      </c>
      <c r="AD501" s="672" t="str">
        <f t="shared" si="226"/>
        <v/>
      </c>
      <c r="AE501" s="672"/>
      <c r="AF501" s="672"/>
      <c r="AG501" s="673"/>
      <c r="AH501" s="454" t="str">
        <f t="shared" si="235"/>
        <v/>
      </c>
      <c r="AI501" s="454" t="str">
        <f t="shared" si="236"/>
        <v/>
      </c>
      <c r="AL501" s="449" t="str">
        <f t="shared" si="238"/>
        <v/>
      </c>
      <c r="AM501" s="449" t="str">
        <f t="shared" si="239"/>
        <v/>
      </c>
      <c r="AN501" s="451" t="str">
        <f t="shared" si="240"/>
        <v/>
      </c>
      <c r="AO501" s="451" t="str">
        <f t="shared" si="241"/>
        <v/>
      </c>
      <c r="AP501" s="447">
        <f t="shared" si="242"/>
        <v>0</v>
      </c>
      <c r="AT501" s="447">
        <v>11</v>
      </c>
      <c r="AU501" s="448" t="str">
        <f t="array" ref="AU501">IF($AT501&gt;$AR$490,"",INDEX(AL$491:AL$505,MATCH($AT501,$AP$491:$AP$505,0)))</f>
        <v/>
      </c>
      <c r="AV501" s="448" t="str">
        <f t="array" ref="AV501">IF($AT501&gt;$AR$490,"",INDEX(AM$491:AM$505,MATCH($AT501,$AP$491:$AP$505,0)))</f>
        <v/>
      </c>
      <c r="AW501" s="448" t="str">
        <f t="array" ref="AW501">IF($AT501&gt;$AR$490,"",INDEX(AN$491:AN$505,MATCH($AT501,$AP$491:$AP$505,0)))</f>
        <v/>
      </c>
      <c r="AX501" s="448" t="str">
        <f t="array" ref="AX501">IF($AT501&gt;$AR$490,"",INDEX(AO$491:AO$505,MATCH($AT501,$AP$491:$AP$505,0)))</f>
        <v/>
      </c>
      <c r="BI501"/>
      <c r="BJ501"/>
      <c r="BM501" s="80">
        <f t="shared" si="232"/>
        <v>6</v>
      </c>
      <c r="BN501" s="80" t="str">
        <f t="shared" si="237"/>
        <v>xxxxxxx</v>
      </c>
      <c r="BO501" s="80" t="e">
        <f t="shared" si="233"/>
        <v>#N/A</v>
      </c>
      <c r="BP501" s="79"/>
    </row>
    <row r="502" spans="3:68" ht="38.25" hidden="1" customHeight="1" x14ac:dyDescent="0.25">
      <c r="C502" s="709"/>
      <c r="D502" s="27"/>
      <c r="E502" s="643"/>
      <c r="F502" s="643"/>
      <c r="G502" s="643"/>
      <c r="H502" s="643"/>
      <c r="I502" s="27" t="s">
        <v>25</v>
      </c>
      <c r="J502" s="284"/>
      <c r="K502" s="579"/>
      <c r="L502" s="584"/>
      <c r="M502" s="584"/>
      <c r="N502" s="584"/>
      <c r="O502" s="58"/>
      <c r="P502"/>
      <c r="Q502" s="138">
        <v>1</v>
      </c>
      <c r="S502" s="139">
        <v>1</v>
      </c>
      <c r="T502" s="453">
        <v>1</v>
      </c>
      <c r="W502" s="721"/>
      <c r="X502" s="442" t="s">
        <v>25</v>
      </c>
      <c r="Y502" s="696" t="str">
        <f t="shared" si="234"/>
        <v/>
      </c>
      <c r="Z502" s="696"/>
      <c r="AA502" s="696"/>
      <c r="AB502" s="697"/>
      <c r="AC502" s="442" t="s">
        <v>25</v>
      </c>
      <c r="AD502" s="672" t="str">
        <f t="shared" si="226"/>
        <v/>
      </c>
      <c r="AE502" s="672"/>
      <c r="AF502" s="672"/>
      <c r="AG502" s="673"/>
      <c r="AH502" s="454" t="str">
        <f t="shared" si="235"/>
        <v/>
      </c>
      <c r="AI502" s="454" t="str">
        <f t="shared" si="236"/>
        <v/>
      </c>
      <c r="AL502" s="449" t="str">
        <f t="shared" si="238"/>
        <v/>
      </c>
      <c r="AM502" s="449" t="str">
        <f t="shared" si="239"/>
        <v/>
      </c>
      <c r="AN502" s="451" t="str">
        <f t="shared" si="240"/>
        <v/>
      </c>
      <c r="AO502" s="451" t="str">
        <f t="shared" si="241"/>
        <v/>
      </c>
      <c r="AP502" s="447">
        <f t="shared" si="242"/>
        <v>0</v>
      </c>
      <c r="AT502" s="447">
        <v>12</v>
      </c>
      <c r="AU502" s="448" t="str">
        <f t="array" ref="AU502">IF($AT502&gt;$AR$490,"",INDEX(AL$491:AL$505,MATCH($AT502,$AP$491:$AP$505,0)))</f>
        <v/>
      </c>
      <c r="AV502" s="448" t="str">
        <f t="array" ref="AV502">IF($AT502&gt;$AR$490,"",INDEX(AM$491:AM$505,MATCH($AT502,$AP$491:$AP$505,0)))</f>
        <v/>
      </c>
      <c r="AW502" s="448" t="str">
        <f t="array" ref="AW502">IF($AT502&gt;$AR$490,"",INDEX(AN$491:AN$505,MATCH($AT502,$AP$491:$AP$505,0)))</f>
        <v/>
      </c>
      <c r="AX502" s="448" t="str">
        <f t="array" ref="AX502">IF($AT502&gt;$AR$490,"",INDEX(AO$491:AO$505,MATCH($AT502,$AP$491:$AP$505,0)))</f>
        <v/>
      </c>
      <c r="BI502"/>
      <c r="BJ502"/>
      <c r="BM502" s="80">
        <f t="shared" si="232"/>
        <v>6</v>
      </c>
      <c r="BN502" s="80" t="str">
        <f t="shared" si="237"/>
        <v>xxxxxxx</v>
      </c>
      <c r="BO502" s="80" t="e">
        <f t="shared" si="233"/>
        <v>#N/A</v>
      </c>
      <c r="BP502" s="79"/>
    </row>
    <row r="503" spans="3:68" ht="37.5" hidden="1" customHeight="1" x14ac:dyDescent="0.25">
      <c r="C503" s="709"/>
      <c r="D503" s="27"/>
      <c r="E503" s="643"/>
      <c r="F503" s="643"/>
      <c r="G503" s="643"/>
      <c r="H503" s="643"/>
      <c r="I503" s="27" t="s">
        <v>25</v>
      </c>
      <c r="J503" s="284"/>
      <c r="K503" s="579"/>
      <c r="L503" s="584"/>
      <c r="M503" s="584"/>
      <c r="N503" s="584"/>
      <c r="O503" s="58"/>
      <c r="P503"/>
      <c r="Q503" s="138">
        <v>1</v>
      </c>
      <c r="S503" s="139">
        <v>1</v>
      </c>
      <c r="T503" s="453">
        <v>1</v>
      </c>
      <c r="W503" s="721"/>
      <c r="X503" s="442" t="s">
        <v>25</v>
      </c>
      <c r="Y503" s="696" t="str">
        <f t="shared" si="234"/>
        <v/>
      </c>
      <c r="Z503" s="696"/>
      <c r="AA503" s="696"/>
      <c r="AB503" s="697"/>
      <c r="AC503" s="442" t="s">
        <v>25</v>
      </c>
      <c r="AD503" s="672" t="str">
        <f t="shared" si="226"/>
        <v/>
      </c>
      <c r="AE503" s="672"/>
      <c r="AF503" s="672"/>
      <c r="AG503" s="673"/>
      <c r="AH503" s="454" t="str">
        <f t="shared" si="235"/>
        <v/>
      </c>
      <c r="AI503" s="454" t="str">
        <f t="shared" si="236"/>
        <v/>
      </c>
      <c r="AL503" s="449" t="str">
        <f t="shared" si="238"/>
        <v/>
      </c>
      <c r="AM503" s="449" t="str">
        <f t="shared" si="239"/>
        <v/>
      </c>
      <c r="AN503" s="451" t="str">
        <f t="shared" si="240"/>
        <v/>
      </c>
      <c r="AO503" s="451" t="str">
        <f t="shared" si="241"/>
        <v/>
      </c>
      <c r="AP503" s="447">
        <f t="shared" si="242"/>
        <v>0</v>
      </c>
      <c r="AT503" s="447">
        <v>13</v>
      </c>
      <c r="AU503" s="448" t="str">
        <f t="array" ref="AU503">IF($AT503&gt;$AR$490,"",INDEX(AL$491:AL$505,MATCH($AT503,$AP$491:$AP$505,0)))</f>
        <v/>
      </c>
      <c r="AV503" s="448" t="str">
        <f t="array" ref="AV503">IF($AT503&gt;$AR$490,"",INDEX(AM$491:AM$505,MATCH($AT503,$AP$491:$AP$505,0)))</f>
        <v/>
      </c>
      <c r="AW503" s="448" t="str">
        <f t="array" ref="AW503">IF($AT503&gt;$AR$490,"",INDEX(AN$491:AN$505,MATCH($AT503,$AP$491:$AP$505,0)))</f>
        <v/>
      </c>
      <c r="AX503" s="448" t="str">
        <f t="array" ref="AX503">IF($AT503&gt;$AR$490,"",INDEX(AO$491:AO$505,MATCH($AT503,$AP$491:$AP$505,0)))</f>
        <v/>
      </c>
      <c r="BI503"/>
      <c r="BJ503"/>
      <c r="BM503" s="80">
        <f t="shared" si="232"/>
        <v>6</v>
      </c>
      <c r="BN503" s="80" t="str">
        <f t="shared" si="237"/>
        <v>xxxxxxx</v>
      </c>
      <c r="BO503" s="80" t="e">
        <f t="shared" si="233"/>
        <v>#N/A</v>
      </c>
      <c r="BP503" s="79"/>
    </row>
    <row r="504" spans="3:68" ht="37.5" hidden="1" customHeight="1" x14ac:dyDescent="0.25">
      <c r="C504" s="709"/>
      <c r="D504" s="27"/>
      <c r="E504" s="643"/>
      <c r="F504" s="643"/>
      <c r="G504" s="643"/>
      <c r="H504" s="643"/>
      <c r="I504" s="27" t="s">
        <v>25</v>
      </c>
      <c r="J504" s="284"/>
      <c r="K504" s="579"/>
      <c r="L504" s="584"/>
      <c r="M504" s="584"/>
      <c r="N504" s="584"/>
      <c r="O504" s="58"/>
      <c r="P504"/>
      <c r="Q504" s="138">
        <v>1</v>
      </c>
      <c r="S504" s="139">
        <v>1</v>
      </c>
      <c r="T504" s="453">
        <v>1</v>
      </c>
      <c r="W504" s="721"/>
      <c r="X504" s="442" t="s">
        <v>25</v>
      </c>
      <c r="Y504" s="696" t="str">
        <f t="shared" si="234"/>
        <v/>
      </c>
      <c r="Z504" s="696"/>
      <c r="AA504" s="696"/>
      <c r="AB504" s="697"/>
      <c r="AC504" s="442" t="s">
        <v>25</v>
      </c>
      <c r="AD504" s="672" t="str">
        <f t="shared" si="226"/>
        <v/>
      </c>
      <c r="AE504" s="672"/>
      <c r="AF504" s="672"/>
      <c r="AG504" s="673"/>
      <c r="AH504" s="454" t="str">
        <f t="shared" si="235"/>
        <v/>
      </c>
      <c r="AI504" s="454" t="str">
        <f t="shared" si="236"/>
        <v/>
      </c>
      <c r="AL504" s="449" t="str">
        <f t="shared" si="238"/>
        <v/>
      </c>
      <c r="AM504" s="449" t="str">
        <f t="shared" si="239"/>
        <v/>
      </c>
      <c r="AN504" s="451" t="str">
        <f t="shared" si="240"/>
        <v/>
      </c>
      <c r="AO504" s="451" t="str">
        <f t="shared" si="241"/>
        <v/>
      </c>
      <c r="AP504" s="447">
        <f t="shared" si="242"/>
        <v>0</v>
      </c>
      <c r="AT504" s="447">
        <v>14</v>
      </c>
      <c r="AU504" s="448" t="str">
        <f t="array" ref="AU504">IF($AT504&gt;$AR$490,"",INDEX(AL$491:AL$505,MATCH($AT504,$AP$491:$AP$505,0)))</f>
        <v/>
      </c>
      <c r="AV504" s="448" t="str">
        <f t="array" ref="AV504">IF($AT504&gt;$AR$490,"",INDEX(AM$491:AM$505,MATCH($AT504,$AP$491:$AP$505,0)))</f>
        <v/>
      </c>
      <c r="AW504" s="448" t="str">
        <f t="array" ref="AW504">IF($AT504&gt;$AR$490,"",INDEX(AN$491:AN$505,MATCH($AT504,$AP$491:$AP$505,0)))</f>
        <v/>
      </c>
      <c r="AX504" s="448" t="str">
        <f t="array" ref="AX504">IF($AT504&gt;$AR$490,"",INDEX(AO$491:AO$505,MATCH($AT504,$AP$491:$AP$505,0)))</f>
        <v/>
      </c>
      <c r="BI504"/>
      <c r="BJ504"/>
      <c r="BM504" s="80">
        <f t="shared" si="232"/>
        <v>6</v>
      </c>
      <c r="BN504" s="80" t="str">
        <f t="shared" si="237"/>
        <v>xxxxxxx</v>
      </c>
      <c r="BO504" s="80" t="e">
        <f t="shared" si="233"/>
        <v>#N/A</v>
      </c>
      <c r="BP504" s="79"/>
    </row>
    <row r="505" spans="3:68" ht="37.5" hidden="1" customHeight="1" x14ac:dyDescent="0.25">
      <c r="C505" s="709"/>
      <c r="D505" s="27"/>
      <c r="E505" s="643"/>
      <c r="F505" s="643"/>
      <c r="G505" s="643"/>
      <c r="H505" s="643"/>
      <c r="I505" s="27" t="s">
        <v>25</v>
      </c>
      <c r="J505" s="289"/>
      <c r="K505" s="582"/>
      <c r="L505" s="584"/>
      <c r="M505" s="584"/>
      <c r="N505" s="584"/>
      <c r="O505" s="58"/>
      <c r="P505"/>
      <c r="Q505" s="138">
        <v>1</v>
      </c>
      <c r="S505" s="139">
        <v>1</v>
      </c>
      <c r="T505" s="453">
        <v>1</v>
      </c>
      <c r="W505" s="721"/>
      <c r="X505" s="442" t="s">
        <v>25</v>
      </c>
      <c r="Y505" s="696" t="str">
        <f t="shared" si="234"/>
        <v/>
      </c>
      <c r="Z505" s="696"/>
      <c r="AA505" s="696"/>
      <c r="AB505" s="697"/>
      <c r="AC505" s="442" t="s">
        <v>25</v>
      </c>
      <c r="AD505" s="672" t="str">
        <f t="shared" si="226"/>
        <v/>
      </c>
      <c r="AE505" s="672"/>
      <c r="AF505" s="672"/>
      <c r="AG505" s="673"/>
      <c r="AH505" s="454" t="str">
        <f t="shared" si="235"/>
        <v/>
      </c>
      <c r="AI505" s="454" t="str">
        <f t="shared" si="236"/>
        <v/>
      </c>
      <c r="AL505" s="449" t="str">
        <f t="shared" si="238"/>
        <v/>
      </c>
      <c r="AM505" s="449" t="str">
        <f t="shared" si="239"/>
        <v/>
      </c>
      <c r="AN505" s="451" t="str">
        <f t="shared" si="240"/>
        <v/>
      </c>
      <c r="AO505" s="451" t="str">
        <f t="shared" si="241"/>
        <v/>
      </c>
      <c r="AP505" s="447">
        <f t="shared" si="242"/>
        <v>0</v>
      </c>
      <c r="AT505" s="447">
        <v>15</v>
      </c>
      <c r="AU505" s="448" t="str">
        <f t="array" ref="AU505">IF($AT505&gt;$AR$490,"",INDEX(AL$491:AL$505,MATCH($AT505,$AP$491:$AP$505,0)))</f>
        <v/>
      </c>
      <c r="AV505" s="448" t="str">
        <f t="array" ref="AV505">IF($AT505&gt;$AR$490,"",INDEX(AM$491:AM$505,MATCH($AT505,$AP$491:$AP$505,0)))</f>
        <v/>
      </c>
      <c r="AW505" s="448" t="str">
        <f t="array" ref="AW505">IF($AT505&gt;$AR$490,"",INDEX(AN$491:AN$505,MATCH($AT505,$AP$491:$AP$505,0)))</f>
        <v/>
      </c>
      <c r="AX505" s="448" t="str">
        <f t="array" ref="AX505">IF($AT505&gt;$AR$490,"",INDEX(AO$491:AO$505,MATCH($AT505,$AP$491:$AP$505,0)))</f>
        <v/>
      </c>
      <c r="BI505"/>
      <c r="BJ505"/>
      <c r="BM505" s="80">
        <f t="shared" si="232"/>
        <v>6</v>
      </c>
      <c r="BN505" s="80" t="str">
        <f t="shared" si="237"/>
        <v>xxxxxxx</v>
      </c>
      <c r="BO505" s="80" t="e">
        <f t="shared" si="233"/>
        <v>#N/A</v>
      </c>
      <c r="BP505" s="79"/>
    </row>
    <row r="506" spans="3:68" hidden="1" x14ac:dyDescent="0.25">
      <c r="C506" s="154"/>
      <c r="D506" s="155"/>
      <c r="E506" s="155"/>
      <c r="F506" s="155"/>
      <c r="G506" s="155"/>
      <c r="H506" s="155"/>
      <c r="I506" s="155"/>
      <c r="J506" s="155"/>
      <c r="BI506"/>
      <c r="BJ506"/>
      <c r="BM506" s="80"/>
      <c r="BN506" s="79"/>
      <c r="BO506" s="79"/>
      <c r="BP506" s="79"/>
    </row>
    <row r="507" spans="3:68" ht="0.95" hidden="1" customHeight="1" x14ac:dyDescent="0.25">
      <c r="C507" s="259"/>
      <c r="D507" s="260"/>
      <c r="E507" s="260"/>
      <c r="F507" s="260"/>
      <c r="G507" s="260"/>
      <c r="H507" s="260"/>
      <c r="I507" s="260"/>
      <c r="J507" s="260"/>
      <c r="BI507"/>
      <c r="BJ507"/>
      <c r="BM507" s="80"/>
      <c r="BN507" s="79"/>
      <c r="BO507" s="79"/>
      <c r="BP507" s="79"/>
    </row>
    <row r="508" spans="3:68" ht="0.95" hidden="1" customHeight="1" x14ac:dyDescent="0.25">
      <c r="C508" s="259"/>
      <c r="D508" s="260"/>
      <c r="E508" s="260"/>
      <c r="F508" s="260"/>
      <c r="G508" s="260"/>
      <c r="H508" s="260"/>
      <c r="I508" s="260"/>
      <c r="J508" s="260"/>
      <c r="BI508"/>
      <c r="BJ508"/>
      <c r="BM508" s="80"/>
      <c r="BN508" s="79"/>
      <c r="BO508" s="79"/>
      <c r="BP508" s="79"/>
    </row>
    <row r="509" spans="3:68" hidden="1" x14ac:dyDescent="0.25">
      <c r="C509" s="154"/>
      <c r="D509" s="155"/>
      <c r="E509" s="155"/>
      <c r="F509" s="155"/>
      <c r="G509" s="155"/>
      <c r="H509" s="155"/>
      <c r="I509" s="155"/>
      <c r="J509" s="155"/>
      <c r="W509" s="455" t="s">
        <v>51</v>
      </c>
      <c r="X509" s="456"/>
      <c r="Y509" s="455" t="s">
        <v>52</v>
      </c>
      <c r="Z509" s="457"/>
      <c r="AA509" s="118"/>
      <c r="AC509" s="455" t="str">
        <f>W509</f>
        <v>BENEFITS SECTION</v>
      </c>
      <c r="AD509" s="458"/>
      <c r="AF509" s="455" t="s">
        <v>52</v>
      </c>
      <c r="AG509" s="459"/>
    </row>
    <row r="510" spans="3:68" ht="15" hidden="1" customHeight="1" x14ac:dyDescent="0.25">
      <c r="C510" s="154"/>
      <c r="D510" s="155"/>
      <c r="E510" s="155"/>
      <c r="F510" s="155"/>
      <c r="G510" s="155"/>
      <c r="H510" s="155"/>
      <c r="I510" s="155"/>
      <c r="J510" s="155"/>
      <c r="W510" s="456"/>
      <c r="X510" s="456"/>
      <c r="Y510" s="456"/>
      <c r="Z510" s="457"/>
      <c r="AA510" s="118"/>
      <c r="AC510" s="456"/>
      <c r="AD510" s="458"/>
      <c r="AF510" s="456"/>
      <c r="AG510" s="459"/>
    </row>
    <row r="511" spans="3:68" hidden="1" x14ac:dyDescent="0.25">
      <c r="C511" s="154"/>
      <c r="D511" s="155"/>
      <c r="E511" s="155"/>
      <c r="F511" s="155"/>
      <c r="G511" s="155"/>
      <c r="H511" s="155"/>
      <c r="I511" s="155"/>
      <c r="J511" s="155"/>
      <c r="W511" s="460" t="s">
        <v>2</v>
      </c>
      <c r="X511" s="460" t="s">
        <v>53</v>
      </c>
      <c r="Y511" s="460" t="s">
        <v>2</v>
      </c>
      <c r="Z511" s="460" t="s">
        <v>54</v>
      </c>
      <c r="AA511" s="118"/>
      <c r="AC511" s="461" t="str">
        <f>W511</f>
        <v>Sample REDD+ Actions</v>
      </c>
      <c r="AD511" s="461" t="str">
        <f>X511</f>
        <v>Sample Benefits</v>
      </c>
      <c r="AE511" s="410" t="s">
        <v>20</v>
      </c>
      <c r="AF511" s="461" t="s">
        <v>2</v>
      </c>
      <c r="AG511" s="377" t="s">
        <v>54</v>
      </c>
      <c r="AH511" s="462" t="s">
        <v>20</v>
      </c>
      <c r="AL511" s="335"/>
    </row>
    <row r="512" spans="3:68" hidden="1" x14ac:dyDescent="0.25">
      <c r="C512" s="154"/>
      <c r="D512" s="155"/>
      <c r="E512" s="155"/>
      <c r="F512" s="155"/>
      <c r="G512" s="155"/>
      <c r="H512" s="155"/>
      <c r="I512" s="155"/>
      <c r="J512" s="155"/>
      <c r="W512" s="595" t="str">
        <f>$W$113</f>
        <v>PULSAR PARA VER UN EJEMPLO:</v>
      </c>
      <c r="X512" s="595" t="str">
        <f>$X$113</f>
        <v>(Para ver un ejemplo de beneficio, seleccionar una acción REDD+ de la lista desplegable a la izquierda.)</v>
      </c>
      <c r="Y512" s="595" t="str">
        <f>$Y$113</f>
        <v>PULSAR PARA VER UN EJEMPLO:</v>
      </c>
      <c r="Z512" s="595" t="str">
        <f>$Z$113</f>
        <v>(Para ver un ejemplo de riesgo, seleccionar una acción REDD+ de la lista desplegable a la izquierda.)</v>
      </c>
      <c r="AA512" s="410" t="s">
        <v>20</v>
      </c>
      <c r="AC512" s="463" t="str">
        <f>W512</f>
        <v>PULSAR PARA VER UN EJEMPLO:</v>
      </c>
      <c r="AD512" s="464" t="str">
        <f>X512</f>
        <v>(Para ver un ejemplo de beneficio, seleccionar una acción REDD+ de la lista desplegable a la izquierda.)</v>
      </c>
      <c r="AE512" s="465">
        <v>1</v>
      </c>
      <c r="AF512" s="463" t="str">
        <f>Y512</f>
        <v>PULSAR PARA VER UN EJEMPLO:</v>
      </c>
      <c r="AG512" s="463" t="str">
        <f>Z512</f>
        <v>(Para ver un ejemplo de riesgo, seleccionar una acción REDD+ de la lista desplegable a la izquierda.)</v>
      </c>
      <c r="AH512" s="462" t="s">
        <v>20</v>
      </c>
    </row>
    <row r="513" spans="3:68" hidden="1" x14ac:dyDescent="0.25">
      <c r="W513" s="387" t="s">
        <v>165</v>
      </c>
      <c r="X513" s="387" t="s">
        <v>364</v>
      </c>
      <c r="Y513" s="387" t="s">
        <v>165</v>
      </c>
      <c r="Z513" s="387" t="s">
        <v>365</v>
      </c>
      <c r="AA513" s="466" t="s">
        <v>60</v>
      </c>
      <c r="AC513" s="467" t="str">
        <f>CONCATENATE(AA513,"     ", W513)</f>
        <v>e.g.:     General.</v>
      </c>
      <c r="AD513" s="467" t="str">
        <f>CONCATENATE(AA513,"     ", X513)</f>
        <v>e.g.:     Como consecuencia del trabajo de sensibilización del programa REDD+, las comunidades locales y las empresas privadas entienden mejor el valor de los servicios ecosistémicos de los bosques y los incorporan en su planificación. Los servicios ecosistémicos están mejor cuidados.</v>
      </c>
      <c r="AE513" s="465">
        <v>2</v>
      </c>
      <c r="AF513" s="467" t="str">
        <f>CONCATENATE(AA513,"     ", Y513)</f>
        <v>e.g.:     General.</v>
      </c>
      <c r="AG513" s="467" t="str">
        <f>CONCATENATE(AA513,"     ", Z513)</f>
        <v>e.g.:     Como consecuencia de información limitada sobre el valor de los bosques para la biodiversidad y los servicios ecosistémicos, la planificación e implementación de REDD+ se centra principalmente en la reducción de emisiones, y se pierden las oportunidades de sinergias.</v>
      </c>
      <c r="AH513" s="462" t="s">
        <v>20</v>
      </c>
    </row>
    <row r="514" spans="3:68" hidden="1" x14ac:dyDescent="0.25">
      <c r="F514" s="36"/>
      <c r="P514" s="52"/>
      <c r="S514" s="52"/>
      <c r="W514" s="387" t="s">
        <v>366</v>
      </c>
      <c r="X514" s="387" t="s">
        <v>369</v>
      </c>
      <c r="Y514" s="387" t="s">
        <v>367</v>
      </c>
      <c r="Z514" s="387" t="s">
        <v>368</v>
      </c>
      <c r="AA514" s="466" t="str">
        <f>$AA$214</f>
        <v>e.g.:</v>
      </c>
      <c r="AC514" s="467" t="str">
        <f>CONCATENATE(AA514,"     ", W514)</f>
        <v>e.g.:     Planificación y coordinación a nivel paisajístico.</v>
      </c>
      <c r="AD514" s="467" t="str">
        <f>CONCATENATE(AA514,"     ", X514)</f>
        <v>e.g.:     La planificación que prioriza la protección de los bosques naturales disminuye la  disponibilidad de productos forestales no maderables.</v>
      </c>
      <c r="AE514" s="465">
        <v>3</v>
      </c>
      <c r="AF514" s="467" t="str">
        <f>CONCATENATE(AA514,"     ", Y514)</f>
        <v>e.g.:     Forestación.</v>
      </c>
      <c r="AG514" s="467" t="str">
        <f>CONCATENATE(AA514,"     ", Z514)</f>
        <v>e.g.:     La forestación de un ecosistema de pastizales con alto valor en biodiversidad, conlleva a pérdidas en la cría de las poblaciones de aves.</v>
      </c>
      <c r="AH514" s="462" t="s">
        <v>20</v>
      </c>
    </row>
    <row r="515" spans="3:68" hidden="1" x14ac:dyDescent="0.25">
      <c r="F515" s="36"/>
      <c r="P515" s="52"/>
      <c r="S515" s="52"/>
      <c r="X515" s="469"/>
      <c r="Y515" s="470"/>
    </row>
    <row r="516" spans="3:68" hidden="1" x14ac:dyDescent="0.25">
      <c r="D516" s="96"/>
      <c r="BI516"/>
      <c r="BJ516"/>
      <c r="BK516"/>
      <c r="BL516"/>
      <c r="BM516"/>
      <c r="BN516"/>
      <c r="BO516"/>
      <c r="BP516"/>
    </row>
    <row r="517" spans="3:68" hidden="1" x14ac:dyDescent="0.25">
      <c r="BI517"/>
      <c r="BJ517"/>
      <c r="BK517"/>
      <c r="BL517"/>
      <c r="BM517"/>
      <c r="BN517"/>
      <c r="BO517"/>
      <c r="BP517"/>
    </row>
    <row r="518" spans="3:68" hidden="1" x14ac:dyDescent="0.25">
      <c r="BI518"/>
      <c r="BJ518"/>
      <c r="BK518"/>
      <c r="BL518"/>
      <c r="BM518"/>
      <c r="BN518"/>
      <c r="BO518"/>
      <c r="BP518"/>
    </row>
    <row r="519" spans="3:68" hidden="1" x14ac:dyDescent="0.25">
      <c r="BI519"/>
      <c r="BJ519"/>
      <c r="BK519"/>
      <c r="BL519"/>
      <c r="BM519"/>
      <c r="BN519"/>
      <c r="BO519"/>
      <c r="BP519"/>
    </row>
    <row r="520" spans="3:68" hidden="1" x14ac:dyDescent="0.25">
      <c r="N520" s="101"/>
      <c r="BI520"/>
      <c r="BJ520"/>
      <c r="BK520"/>
      <c r="BL520"/>
      <c r="BM520"/>
      <c r="BN520"/>
      <c r="BO520"/>
      <c r="BP520"/>
    </row>
    <row r="521" spans="3:68" hidden="1" x14ac:dyDescent="0.25">
      <c r="D521" s="97"/>
      <c r="N521" s="101"/>
      <c r="BH521" s="100" t="s">
        <v>20</v>
      </c>
      <c r="BI521"/>
      <c r="BJ521"/>
      <c r="BK521"/>
      <c r="BL521"/>
      <c r="BM521"/>
      <c r="BN521"/>
      <c r="BO521"/>
      <c r="BP521"/>
    </row>
    <row r="522" spans="3:68" hidden="1" x14ac:dyDescent="0.25">
      <c r="D522" s="98"/>
      <c r="N522" s="101"/>
      <c r="S522" s="52"/>
      <c r="BH522" s="36" t="s">
        <v>20</v>
      </c>
      <c r="BI522"/>
      <c r="BJ522"/>
      <c r="BK522"/>
      <c r="BL522"/>
      <c r="BM522"/>
      <c r="BN522"/>
      <c r="BO522"/>
      <c r="BP522"/>
    </row>
    <row r="523" spans="3:68" hidden="1" x14ac:dyDescent="0.25">
      <c r="N523" s="101"/>
      <c r="BH523" s="36" t="s">
        <v>20</v>
      </c>
      <c r="BI523"/>
      <c r="BJ523"/>
      <c r="BK523"/>
      <c r="BL523"/>
      <c r="BM523"/>
      <c r="BN523"/>
      <c r="BO523"/>
      <c r="BP523"/>
    </row>
    <row r="524" spans="3:68" hidden="1" x14ac:dyDescent="0.25">
      <c r="N524" s="101"/>
      <c r="BH524" s="36" t="s">
        <v>20</v>
      </c>
      <c r="BI524"/>
      <c r="BJ524"/>
      <c r="BK524"/>
      <c r="BL524"/>
      <c r="BM524"/>
      <c r="BN524"/>
      <c r="BO524"/>
      <c r="BP524"/>
    </row>
    <row r="525" spans="3:68" ht="50.1" hidden="1" customHeight="1" x14ac:dyDescent="0.25">
      <c r="C525" s="687" t="str">
        <f>W525</f>
        <v>Salvaguarda (f) - La adopción de medidas para hacer frente a los riesgos de reversión.</v>
      </c>
      <c r="D525" s="687"/>
      <c r="E525" s="687"/>
      <c r="F525" s="687"/>
      <c r="G525" s="687"/>
      <c r="H525" s="687"/>
      <c r="I525" s="687"/>
      <c r="J525" s="687"/>
      <c r="K525" s="687"/>
      <c r="L525" s="687"/>
      <c r="M525" s="687"/>
      <c r="N525" s="687"/>
      <c r="W525" s="719" t="str">
        <f>CONCATENATE($W$19, " - ",$X$19)</f>
        <v>Salvaguarda (f) - La adopción de medidas para hacer frente a los riesgos de reversión.</v>
      </c>
      <c r="X525" s="719"/>
      <c r="Y525" s="719"/>
      <c r="Z525" s="719"/>
      <c r="AA525" s="719"/>
      <c r="AB525" s="719"/>
      <c r="AC525" s="719"/>
      <c r="AD525" s="719"/>
      <c r="AE525" s="719"/>
      <c r="AF525" s="719"/>
      <c r="AG525" s="719"/>
      <c r="AH525" s="719"/>
      <c r="BG525" s="36"/>
      <c r="BN525" s="75"/>
      <c r="BO525"/>
      <c r="BP525"/>
    </row>
    <row r="526" spans="3:68" hidden="1" x14ac:dyDescent="0.25">
      <c r="P526"/>
      <c r="S526" s="52"/>
      <c r="BN526" s="75"/>
      <c r="BO526"/>
      <c r="BP526"/>
    </row>
    <row r="527" spans="3:68" ht="18.75" hidden="1" x14ac:dyDescent="0.3">
      <c r="C527" s="7" t="str">
        <f>W527</f>
        <v>Modo de empleo:</v>
      </c>
      <c r="D527" s="156"/>
      <c r="E527" s="156"/>
      <c r="F527" s="156"/>
      <c r="G527" s="156"/>
      <c r="H527" s="156"/>
      <c r="I527" s="156"/>
      <c r="J527" s="156"/>
      <c r="W527" s="472" t="str">
        <f>$W$39</f>
        <v>Modo de empleo:</v>
      </c>
      <c r="BN527" s="75"/>
      <c r="BO527"/>
      <c r="BP527"/>
    </row>
    <row r="528" spans="3:68" ht="15" hidden="1" customHeight="1" x14ac:dyDescent="0.3">
      <c r="C528" s="7"/>
      <c r="D528" s="156"/>
      <c r="E528" s="156"/>
      <c r="F528" s="156"/>
      <c r="G528" s="156"/>
      <c r="H528" s="156"/>
      <c r="I528" s="156"/>
      <c r="J528" s="156"/>
      <c r="W528" s="384"/>
      <c r="BN528" s="75"/>
      <c r="BO528"/>
      <c r="BP528"/>
    </row>
    <row r="529" spans="3:72" ht="174.95" hidden="1" customHeight="1" x14ac:dyDescent="0.25">
      <c r="C529" s="707" t="str">
        <f>W529</f>
        <v>Favor tomar nota que en vista que esta salvaguarda se enfoca en los riesgos, los beneficios no se consideran para esta salvaguarda.
• Revisar los aspectos clave
•Contestar “Sí” o “No” a las Preguntas guía (según corresponda). En caso no se cuente con la información necesaria para responder a la pregunta, se puede elegir “No sabe”.
• Importar Riesgos a la Tabla 2. 
• Revisar y modificar los riesgos generados automáticamente para asegurar que son apropiados al contexto nacional, y luego asignarlos a acciones REDD+ concretas. Si más de una acción está asociada con el riesgo, copiar y pegar el texto del riesgo en una de las líneas vacías. Si el riesgo no pertenece a una acción REDD+ específica, se puede clasificarle como “General”.
• Añadir cualquier otro riesgo pertinente para la salvaguarda.
• Asignar una probabilidad e impacto a cada riesgo.</v>
      </c>
      <c r="D529" s="707"/>
      <c r="E529" s="707"/>
      <c r="F529" s="707"/>
      <c r="G529" s="707"/>
      <c r="H529" s="707"/>
      <c r="I529" s="707"/>
      <c r="J529" s="707"/>
      <c r="K529" s="707"/>
      <c r="L529" s="707"/>
      <c r="M529" s="282"/>
      <c r="W529" s="748" t="s">
        <v>370</v>
      </c>
      <c r="X529" s="748"/>
      <c r="Y529" s="748"/>
      <c r="Z529" s="748"/>
      <c r="AA529" s="748"/>
      <c r="AB529" s="748"/>
      <c r="AC529" s="748"/>
      <c r="AD529" s="748"/>
      <c r="AE529" s="748"/>
      <c r="AF529" s="385"/>
      <c r="AG529" s="385"/>
      <c r="BN529" s="75"/>
      <c r="BO529"/>
      <c r="BP529"/>
    </row>
    <row r="530" spans="3:72" ht="22.5" hidden="1" customHeight="1" x14ac:dyDescent="0.25">
      <c r="BN530" s="75"/>
      <c r="BO530"/>
      <c r="BP530"/>
    </row>
    <row r="531" spans="3:72" ht="18.75" hidden="1" x14ac:dyDescent="0.3">
      <c r="C531" s="7" t="str">
        <f>W531</f>
        <v>Asuntos clave:</v>
      </c>
      <c r="D531" s="158"/>
      <c r="E531" s="158"/>
      <c r="F531" s="158"/>
      <c r="G531" s="158"/>
      <c r="H531" s="158"/>
      <c r="I531" s="158"/>
      <c r="J531" s="158"/>
      <c r="W531" s="472" t="str">
        <f>$W$43</f>
        <v>Asuntos clave:</v>
      </c>
      <c r="BN531" s="75"/>
      <c r="BO531"/>
      <c r="BP531"/>
    </row>
    <row r="532" spans="3:72" hidden="1" x14ac:dyDescent="0.25">
      <c r="BN532" s="75"/>
      <c r="BO532"/>
      <c r="BP532"/>
    </row>
    <row r="533" spans="3:72" hidden="1" x14ac:dyDescent="0.25">
      <c r="C533" s="264" t="str">
        <f t="shared" ref="C533:D535" si="243">W533</f>
        <v>1.</v>
      </c>
      <c r="D533" s="632" t="str">
        <f t="shared" si="243"/>
        <v xml:space="preserve">Análisis del riesgo de reversión de la reducción de emisiones, denominado también ‘no permanencia’. </v>
      </c>
      <c r="E533" s="632"/>
      <c r="F533" s="632"/>
      <c r="G533" s="632"/>
      <c r="H533" s="632"/>
      <c r="I533" s="632"/>
      <c r="J533" s="632"/>
      <c r="K533" s="632"/>
      <c r="L533" s="632"/>
      <c r="M533" s="280"/>
      <c r="N533" s="324" t="s">
        <v>126</v>
      </c>
      <c r="W533" s="386" t="s">
        <v>106</v>
      </c>
      <c r="X533" s="387" t="s">
        <v>624</v>
      </c>
      <c r="Y533" s="388"/>
      <c r="Z533" s="388"/>
      <c r="AA533" s="388"/>
      <c r="AB533" s="388"/>
      <c r="BG533" s="36"/>
      <c r="BN533" s="75"/>
      <c r="BO533"/>
      <c r="BP533"/>
    </row>
    <row r="534" spans="3:72" ht="30" hidden="1" customHeight="1" x14ac:dyDescent="0.25">
      <c r="C534" s="264" t="str">
        <f t="shared" si="243"/>
        <v>2.</v>
      </c>
      <c r="D534" s="632" t="str">
        <f t="shared" si="243"/>
        <v>Sistema Nacional de Monitoreo Forestal (SNMF) puede ser diseñado para detectar y proporcionar información sobre reversiones.</v>
      </c>
      <c r="E534" s="632"/>
      <c r="F534" s="632"/>
      <c r="G534" s="632"/>
      <c r="H534" s="632"/>
      <c r="I534" s="632"/>
      <c r="J534" s="632"/>
      <c r="K534" s="632"/>
      <c r="L534" s="632"/>
      <c r="M534" s="280"/>
      <c r="N534" s="324" t="s">
        <v>126</v>
      </c>
      <c r="W534" s="386" t="s">
        <v>107</v>
      </c>
      <c r="X534" s="387" t="s">
        <v>371</v>
      </c>
      <c r="Y534" s="388"/>
      <c r="Z534" s="388"/>
      <c r="AA534" s="388"/>
      <c r="AB534" s="388"/>
      <c r="BG534" s="36"/>
      <c r="BN534" s="75"/>
      <c r="BO534"/>
      <c r="BP534"/>
    </row>
    <row r="535" spans="3:72" ht="45" hidden="1" customHeight="1" x14ac:dyDescent="0.25">
      <c r="C535" s="264" t="str">
        <f t="shared" si="243"/>
        <v>3.</v>
      </c>
      <c r="D535" s="632" t="str">
        <f t="shared" si="243"/>
        <v>Escenarios de referencia plausibles para REDD + que proporcionen una indicación razonable del riesgo de deforestación en la ausencia de REDD+. Si esto es subestimado, éxitos de REDD + pueden estar en mayor riesgo de reversión.</v>
      </c>
      <c r="E535" s="632"/>
      <c r="F535" s="632"/>
      <c r="G535" s="632"/>
      <c r="H535" s="632"/>
      <c r="I535" s="632"/>
      <c r="J535" s="632"/>
      <c r="K535" s="632"/>
      <c r="L535" s="632"/>
      <c r="M535" s="280"/>
      <c r="N535" s="324" t="s">
        <v>126</v>
      </c>
      <c r="W535" s="386" t="s">
        <v>112</v>
      </c>
      <c r="X535" s="387" t="s">
        <v>372</v>
      </c>
      <c r="Y535" s="388"/>
      <c r="Z535" s="388"/>
      <c r="AA535" s="388"/>
      <c r="AB535" s="388"/>
      <c r="BG535" s="36"/>
      <c r="BN535" s="75"/>
      <c r="BO535"/>
      <c r="BP535"/>
    </row>
    <row r="536" spans="3:72" ht="0.95" hidden="1" customHeight="1" x14ac:dyDescent="0.25">
      <c r="C536" s="264"/>
      <c r="D536" s="262"/>
      <c r="E536" s="262"/>
      <c r="F536" s="262"/>
      <c r="G536" s="262"/>
      <c r="H536" s="262"/>
      <c r="I536" s="262"/>
      <c r="J536" s="262"/>
      <c r="K536" s="262"/>
      <c r="L536" s="262"/>
      <c r="M536" s="280"/>
      <c r="W536" s="389"/>
      <c r="X536" s="390"/>
      <c r="Y536" s="388"/>
      <c r="Z536" s="388"/>
      <c r="AA536" s="388"/>
      <c r="AB536" s="388"/>
      <c r="BG536" s="36"/>
      <c r="BN536" s="75"/>
      <c r="BO536"/>
      <c r="BP536"/>
    </row>
    <row r="537" spans="3:72" ht="0.95" hidden="1" customHeight="1" x14ac:dyDescent="0.25">
      <c r="C537" s="264"/>
      <c r="D537" s="262"/>
      <c r="E537" s="262"/>
      <c r="F537" s="262"/>
      <c r="G537" s="262"/>
      <c r="H537" s="262"/>
      <c r="I537" s="262"/>
      <c r="J537" s="262"/>
      <c r="K537" s="262"/>
      <c r="L537" s="262"/>
      <c r="M537" s="280"/>
      <c r="W537" s="389"/>
      <c r="X537" s="390"/>
      <c r="Y537" s="388"/>
      <c r="Z537" s="388"/>
      <c r="AA537" s="388"/>
      <c r="AB537" s="388"/>
      <c r="BG537" s="36"/>
      <c r="BN537" s="75"/>
      <c r="BO537"/>
      <c r="BP537"/>
    </row>
    <row r="538" spans="3:72" ht="7.5" hidden="1" customHeight="1" x14ac:dyDescent="0.25">
      <c r="C538" s="157"/>
      <c r="D538" s="157"/>
      <c r="E538" s="157"/>
      <c r="F538" s="157"/>
      <c r="G538" s="157"/>
      <c r="H538" s="157"/>
      <c r="I538" s="157"/>
      <c r="J538" s="157"/>
      <c r="W538" s="391"/>
      <c r="X538" s="392"/>
      <c r="Y538" s="392"/>
      <c r="Z538" s="392"/>
      <c r="AA538" s="392"/>
      <c r="AB538" s="392"/>
      <c r="BG538" s="36"/>
      <c r="BN538" s="83"/>
      <c r="BO538" s="75"/>
      <c r="BP538" s="75"/>
      <c r="BQ538" s="75"/>
      <c r="BR538" s="75"/>
      <c r="BS538" s="75"/>
      <c r="BT538" s="75"/>
    </row>
    <row r="539" spans="3:72" ht="15" hidden="1" customHeight="1" x14ac:dyDescent="0.25">
      <c r="C539" s="644"/>
      <c r="D539" s="644"/>
      <c r="E539" s="644"/>
      <c r="F539" s="644"/>
      <c r="G539" s="644"/>
      <c r="H539" s="644"/>
      <c r="I539" s="644"/>
      <c r="J539" s="644"/>
      <c r="W539" s="473" t="str">
        <f>$W$55</f>
        <v>Pulsar en el icono "-" a la izquierda para minimizar el texto.</v>
      </c>
      <c r="X539" s="394"/>
      <c r="Y539" s="394"/>
      <c r="Z539" s="394"/>
      <c r="AA539" s="394"/>
      <c r="AB539" s="394"/>
      <c r="AC539" s="394"/>
      <c r="AD539" s="394"/>
      <c r="BN539" s="75"/>
      <c r="BO539" s="75"/>
      <c r="BP539" s="75"/>
      <c r="BQ539" s="75"/>
      <c r="BR539" s="75"/>
      <c r="BS539" s="75"/>
      <c r="BT539" s="75"/>
    </row>
    <row r="540" spans="3:72" ht="15" hidden="1" customHeight="1" x14ac:dyDescent="0.25">
      <c r="C540" s="633"/>
      <c r="D540" s="633"/>
      <c r="E540" s="633"/>
      <c r="F540" s="633"/>
      <c r="G540" s="633"/>
      <c r="H540" s="633"/>
      <c r="I540" s="633"/>
      <c r="J540" s="633"/>
      <c r="W540" s="474" t="str">
        <f>$W$56</f>
        <v>Pulsar en el icono "+" a la izquierda para ampliar el texto y repasar los aspectos clave.</v>
      </c>
      <c r="X540" s="396"/>
      <c r="Y540" s="396"/>
      <c r="Z540" s="396"/>
      <c r="AA540" s="396"/>
      <c r="AB540" s="396"/>
      <c r="AC540" s="396"/>
      <c r="AD540" s="396"/>
      <c r="BN540" s="75"/>
      <c r="BO540" s="75"/>
      <c r="BP540" s="75"/>
      <c r="BQ540" s="75"/>
      <c r="BR540" s="75"/>
      <c r="BS540" s="75"/>
      <c r="BT540" s="75"/>
    </row>
    <row r="541" spans="3:72" ht="22.5" hidden="1" customHeight="1" x14ac:dyDescent="0.25">
      <c r="P541"/>
      <c r="S541" s="52"/>
      <c r="X541" s="397"/>
      <c r="Y541" s="398"/>
      <c r="Z541" s="398"/>
      <c r="AA541" s="388"/>
      <c r="AB541" s="388"/>
      <c r="BN541" s="75"/>
      <c r="BO541" s="75"/>
      <c r="BP541" s="75"/>
      <c r="BQ541" s="75"/>
      <c r="BR541" s="75"/>
      <c r="BS541" s="75"/>
      <c r="BT541" s="75"/>
    </row>
    <row r="542" spans="3:72" ht="18.75" hidden="1" x14ac:dyDescent="0.3">
      <c r="C542" s="7" t="str">
        <f>W542</f>
        <v>Preguntas guía:</v>
      </c>
      <c r="D542" s="158"/>
      <c r="E542" s="158"/>
      <c r="F542" s="158"/>
      <c r="G542" s="158"/>
      <c r="H542" s="158"/>
      <c r="I542" s="158"/>
      <c r="J542" s="158"/>
      <c r="W542" s="472" t="str">
        <f>$W$58</f>
        <v>Preguntas guía:</v>
      </c>
      <c r="X542" s="398"/>
      <c r="Y542" s="398"/>
      <c r="Z542" s="398"/>
      <c r="AA542" s="388"/>
      <c r="AB542" s="388"/>
      <c r="BN542" s="75"/>
      <c r="BO542" s="75"/>
      <c r="BP542" s="75"/>
      <c r="BQ542" s="75"/>
      <c r="BR542" s="75"/>
      <c r="BS542" s="75"/>
      <c r="BT542" s="75"/>
    </row>
    <row r="543" spans="3:72" ht="15" hidden="1" customHeight="1" x14ac:dyDescent="0.3">
      <c r="C543" s="7"/>
      <c r="D543" s="158"/>
      <c r="E543" s="158"/>
      <c r="F543" s="158"/>
      <c r="G543" s="158"/>
      <c r="H543" s="158"/>
      <c r="I543" s="158"/>
      <c r="J543" s="158"/>
      <c r="W543" s="384"/>
      <c r="X543" s="398"/>
      <c r="Y543" s="398"/>
      <c r="Z543" s="398"/>
      <c r="AA543" s="388"/>
      <c r="AB543" s="388"/>
      <c r="BN543" s="75"/>
      <c r="BO543" s="75"/>
      <c r="BP543" s="75"/>
      <c r="BQ543" s="75"/>
      <c r="BR543" s="75"/>
      <c r="BS543" s="75"/>
      <c r="BT543" s="75"/>
    </row>
    <row r="544" spans="3:72" ht="18.75" hidden="1" customHeight="1" thickBot="1" x14ac:dyDescent="0.35">
      <c r="C544" s="615" t="str">
        <f>$C$60</f>
        <v>Contestar a cada una de las preguntas siguientes pulsando en la respuesta que corresponda:</v>
      </c>
      <c r="D544" s="615"/>
      <c r="E544" s="615"/>
      <c r="F544" s="615"/>
      <c r="G544" s="615"/>
      <c r="H544" s="615"/>
      <c r="I544" s="615"/>
      <c r="J544" s="615"/>
      <c r="K544" s="615"/>
      <c r="L544" s="615"/>
      <c r="M544" s="279"/>
      <c r="W544" s="384"/>
      <c r="X544" s="706" t="str">
        <f>$X$60</f>
        <v>RELATED TO</v>
      </c>
      <c r="Y544" s="706" t="str">
        <f>$Y$60</f>
        <v>NUMBER</v>
      </c>
      <c r="Z544" s="706" t="str">
        <f>$Z$60</f>
        <v>TRANSLATED VALUE</v>
      </c>
      <c r="AA544" s="773" t="str">
        <f>$AA$60</f>
        <v>IF YES (Benefit)</v>
      </c>
      <c r="AB544" s="706" t="str">
        <f>$AB$60</f>
        <v>IF YES (Risk)</v>
      </c>
      <c r="AC544" s="773" t="str">
        <f>$AC$60</f>
        <v>IF NO (Benefit)</v>
      </c>
      <c r="AD544" s="706" t="str">
        <f>$AD$60</f>
        <v>IF NO (Risk)</v>
      </c>
      <c r="AE544" s="706" t="str">
        <f>$AE$60</f>
        <v>CLASIFIED TEXT</v>
      </c>
      <c r="AF544" s="706"/>
      <c r="AG544" s="706" t="str">
        <f>$AG$60</f>
        <v>SORTED TEXT</v>
      </c>
      <c r="AH544" s="706"/>
      <c r="AJ544" s="706" t="str">
        <f>$AJ$60</f>
        <v>IF "DON'T KNOW"</v>
      </c>
      <c r="AK544" s="706" t="str">
        <f>$AK$60</f>
        <v>AUTOPOPULATED TEXT</v>
      </c>
      <c r="AL544" s="706" t="str">
        <f>$AL$60</f>
        <v>SORTED TEXT</v>
      </c>
      <c r="BG544" s="75"/>
      <c r="BH544" s="75"/>
      <c r="BN544" s="75"/>
      <c r="BO544" s="75"/>
      <c r="BP544" s="75"/>
      <c r="BQ544" s="75"/>
      <c r="BR544" s="75"/>
    </row>
    <row r="545" spans="3:68" ht="26.25" hidden="1" thickBot="1" x14ac:dyDescent="0.3">
      <c r="K545" s="290" t="str">
        <f>$K$61</f>
        <v>Sí</v>
      </c>
      <c r="L545" s="597" t="str">
        <f>$L$61</f>
        <v>No</v>
      </c>
      <c r="M545" s="596" t="str">
        <f>$M$61</f>
        <v>No sabe</v>
      </c>
      <c r="Q545" s="137" t="s">
        <v>78</v>
      </c>
      <c r="S545" s="137" t="s">
        <v>78</v>
      </c>
      <c r="X545" s="706"/>
      <c r="Y545" s="706"/>
      <c r="Z545" s="706"/>
      <c r="AA545" s="773"/>
      <c r="AB545" s="706"/>
      <c r="AC545" s="773"/>
      <c r="AD545" s="706"/>
      <c r="AE545" s="477" t="str">
        <f>$AE$61</f>
        <v>Benefits</v>
      </c>
      <c r="AF545" s="477" t="str">
        <f>$AF$61</f>
        <v>Risks</v>
      </c>
      <c r="AG545" s="478" t="str">
        <f>$AG$61</f>
        <v>Benefits</v>
      </c>
      <c r="AH545" s="478" t="str">
        <f>$AH$61</f>
        <v>Risks</v>
      </c>
      <c r="AJ545" s="706"/>
      <c r="AK545" s="706"/>
      <c r="AL545" s="706"/>
      <c r="BE545" s="36"/>
      <c r="BG545" s="75"/>
      <c r="BH545" s="75"/>
      <c r="BL545"/>
      <c r="BM545"/>
      <c r="BN545"/>
      <c r="BO545"/>
      <c r="BP545"/>
    </row>
    <row r="546" spans="3:68" ht="20.100000000000001" hidden="1" customHeight="1" x14ac:dyDescent="0.25">
      <c r="C546" s="703" t="str">
        <f t="shared" ref="C546:C551" si="244">W546</f>
        <v>1.       ¿Existe la probabilidad de que algunas de las acciones REDD+ identificadas en el Módulo 1 sean vulnerables:</v>
      </c>
      <c r="D546" s="704"/>
      <c r="E546" s="704"/>
      <c r="F546" s="704"/>
      <c r="G546" s="704"/>
      <c r="H546" s="704"/>
      <c r="I546" s="704"/>
      <c r="J546" s="705"/>
      <c r="K546" s="774"/>
      <c r="L546" s="774"/>
      <c r="M546" s="775"/>
      <c r="Q546" s="162"/>
      <c r="R546" s="400"/>
      <c r="S546" s="138" t="str">
        <f>LOOKUP(Q546,$AG$31:$AH$34)</f>
        <v/>
      </c>
      <c r="W546" s="383" t="s">
        <v>625</v>
      </c>
      <c r="X546" s="401" t="s">
        <v>20</v>
      </c>
      <c r="Y546" s="402">
        <v>1</v>
      </c>
      <c r="Z546" s="498" t="str">
        <f t="shared" ref="Z546:Z551" si="245">S546</f>
        <v/>
      </c>
      <c r="AA546" s="236" t="s">
        <v>20</v>
      </c>
      <c r="AB546" s="119" t="s">
        <v>20</v>
      </c>
      <c r="AC546" s="236" t="s">
        <v>20</v>
      </c>
      <c r="AD546" s="119" t="s">
        <v>20</v>
      </c>
      <c r="AE546" s="405" t="str">
        <f t="shared" ref="AE546" si="246">IF(Z546=TRUE,AA546,AC546)</f>
        <v/>
      </c>
      <c r="AF546" s="405" t="str">
        <f t="shared" ref="AF546" si="247">IF(Z546=TRUE,AB546,AD546)</f>
        <v/>
      </c>
      <c r="AG546" s="490" t="s">
        <v>20</v>
      </c>
      <c r="AH546" s="495" t="str">
        <f t="array" ref="AH546">IFERROR((IF(ROWS(AH$546:AH546)&gt;COUNTA(AF:AF),"",INDEX(AF:AF,SMALL(IF(AF$546:AF$551&lt;&gt;"",ROW(AF$546:AF$551)),ROWS(AH$546:AH546))))),"")</f>
        <v/>
      </c>
      <c r="AI546" s="408">
        <v>1</v>
      </c>
      <c r="AJ546" s="405" t="str">
        <f t="shared" ref="AJ546:AJ551" si="248">W546</f>
        <v>1.       ¿Existe la probabilidad de que algunas de las acciones REDD+ identificadas en el Módulo 1 sean vulnerables:</v>
      </c>
      <c r="AK546" s="409" t="str">
        <f>IF(((COUNTIF(Z547:Z551,"DK"))&gt;0),AJ546,"")</f>
        <v/>
      </c>
      <c r="AL546" s="405" t="str">
        <f t="array" ref="AL546">IFERROR((IF(ROWS(AL$546:AL546)&gt;COUNTA(AK:AK),"",INDEX(AK:AK,SMALL(IF(AK$546:AK$551&lt;&gt;"",ROW(AK$546:AK$551)),ROWS(AL$546:AL546))))),"")</f>
        <v/>
      </c>
      <c r="AM546" s="410" t="s">
        <v>20</v>
      </c>
      <c r="BG546" s="75"/>
      <c r="BH546" s="75"/>
      <c r="BL546"/>
      <c r="BM546"/>
      <c r="BN546"/>
      <c r="BO546"/>
      <c r="BP546"/>
    </row>
    <row r="547" spans="3:68" s="76" customFormat="1" ht="20.100000000000001" hidden="1" customHeight="1" x14ac:dyDescent="0.25">
      <c r="C547" s="640" t="str">
        <f t="shared" si="244"/>
        <v>1.1.    Al cambio climático (p.ej. sequías e inundaciones más frecuentes)?</v>
      </c>
      <c r="D547" s="641"/>
      <c r="E547" s="641"/>
      <c r="F547" s="641"/>
      <c r="G547" s="641"/>
      <c r="H547" s="641"/>
      <c r="I547" s="641"/>
      <c r="J547" s="642"/>
      <c r="K547" s="174"/>
      <c r="L547" s="167"/>
      <c r="M547" s="167"/>
      <c r="Q547" s="162">
        <v>0</v>
      </c>
      <c r="R547" s="400"/>
      <c r="S547" s="138" t="str">
        <f t="shared" ref="S547:S551" si="249">LOOKUP(Q547,$AG$31:$AH$34)</f>
        <v/>
      </c>
      <c r="T547" s="400"/>
      <c r="U547" s="400"/>
      <c r="V547" s="411"/>
      <c r="W547" s="412" t="s">
        <v>373</v>
      </c>
      <c r="X547" s="401" t="s">
        <v>1</v>
      </c>
      <c r="Y547" s="413">
        <v>2</v>
      </c>
      <c r="Z547" s="498" t="str">
        <f t="shared" si="245"/>
        <v/>
      </c>
      <c r="AA547" s="236" t="s">
        <v>20</v>
      </c>
      <c r="AB547" s="119" t="s">
        <v>377</v>
      </c>
      <c r="AC547" s="236" t="s">
        <v>20</v>
      </c>
      <c r="AD547" s="119" t="s">
        <v>20</v>
      </c>
      <c r="AE547" s="405" t="str">
        <f t="shared" ref="AE547:AE551" si="250">IF(Z547=TRUE,AA547,AC547)</f>
        <v/>
      </c>
      <c r="AF547" s="405" t="str">
        <f t="shared" ref="AF547:AF551" si="251">IF(Z547=TRUE,AB547,AD547)</f>
        <v/>
      </c>
      <c r="AG547" s="419" t="s">
        <v>20</v>
      </c>
      <c r="AH547" s="488" t="str">
        <f t="array" ref="AH547">IFERROR((IF(ROWS(AH$546:AH547)&gt;COUNTA(AF:AF),"",INDEX(AF:AF,SMALL(IF(AF$546:AF$551&lt;&gt;"",ROW(AF$546:AF$551)),ROWS(AH$546:AH547))))),"")</f>
        <v/>
      </c>
      <c r="AI547" s="408">
        <v>2</v>
      </c>
      <c r="AJ547" s="405" t="str">
        <f t="shared" si="248"/>
        <v>1.1.    Al cambio climático (p.ej. sequías e inundaciones más frecuentes)?</v>
      </c>
      <c r="AK547" s="405" t="str">
        <f>IF(Z547="DK",AJ547,"")</f>
        <v/>
      </c>
      <c r="AL547" s="405" t="str">
        <f t="array" ref="AL547">IFERROR((IF(ROWS(AL$546:AL547)&gt;COUNTA(AK:AK),"",INDEX(AK:AK,SMALL(IF(AK$546:AK$551&lt;&gt;"",ROW(AK$546:AK$551)),ROWS(AL$546:AL547))))),"")</f>
        <v/>
      </c>
      <c r="AM547" s="416" t="s">
        <v>20</v>
      </c>
      <c r="AN547" s="411"/>
      <c r="AO547" s="411"/>
      <c r="AP547" s="411"/>
      <c r="AQ547" s="52"/>
      <c r="AR547" s="411"/>
      <c r="AS547" s="411"/>
      <c r="AT547" s="52"/>
      <c r="AU547" s="411"/>
      <c r="AV547" s="411"/>
      <c r="AW547" s="411"/>
      <c r="AX547" s="411"/>
      <c r="AY547" s="411"/>
    </row>
    <row r="548" spans="3:68" s="76" customFormat="1" ht="20.100000000000001" hidden="1" customHeight="1" x14ac:dyDescent="0.25">
      <c r="C548" s="640" t="str">
        <f t="shared" si="244"/>
        <v>1.2.    A los incendios?</v>
      </c>
      <c r="D548" s="641"/>
      <c r="E548" s="641"/>
      <c r="F548" s="641"/>
      <c r="G548" s="641"/>
      <c r="H548" s="641"/>
      <c r="I548" s="641"/>
      <c r="J548" s="642"/>
      <c r="K548" s="174"/>
      <c r="L548" s="167"/>
      <c r="M548" s="167"/>
      <c r="Q548" s="162">
        <v>0</v>
      </c>
      <c r="R548" s="400"/>
      <c r="S548" s="138" t="str">
        <f t="shared" si="249"/>
        <v/>
      </c>
      <c r="T548" s="400"/>
      <c r="U548" s="400"/>
      <c r="V548" s="411"/>
      <c r="W548" s="412" t="s">
        <v>374</v>
      </c>
      <c r="X548" s="401" t="s">
        <v>1</v>
      </c>
      <c r="Y548" s="413">
        <v>3</v>
      </c>
      <c r="Z548" s="498" t="str">
        <f t="shared" si="245"/>
        <v/>
      </c>
      <c r="AA548" s="236" t="s">
        <v>20</v>
      </c>
      <c r="AB548" s="119" t="s">
        <v>378</v>
      </c>
      <c r="AC548" s="236" t="s">
        <v>20</v>
      </c>
      <c r="AD548" s="119" t="s">
        <v>20</v>
      </c>
      <c r="AE548" s="405" t="str">
        <f t="shared" si="250"/>
        <v/>
      </c>
      <c r="AF548" s="405" t="str">
        <f t="shared" si="251"/>
        <v/>
      </c>
      <c r="AG548" s="419" t="s">
        <v>20</v>
      </c>
      <c r="AH548" s="488" t="str">
        <f t="array" ref="AH548">IFERROR((IF(ROWS(AH$546:AH548)&gt;COUNTA(AF:AF),"",INDEX(AF:AF,SMALL(IF(AF$546:AF$551&lt;&gt;"",ROW(AF$546:AF$551)),ROWS(AH$546:AH548))))),"")</f>
        <v/>
      </c>
      <c r="AI548" s="408">
        <v>3</v>
      </c>
      <c r="AJ548" s="405" t="str">
        <f t="shared" si="248"/>
        <v>1.2.    A los incendios?</v>
      </c>
      <c r="AK548" s="405" t="str">
        <f>IF(Z548="DK",AJ548,"")</f>
        <v/>
      </c>
      <c r="AL548" s="405" t="str">
        <f t="array" ref="AL548">IFERROR((IF(ROWS(AL$546:AL548)&gt;COUNTA(AK:AK),"",INDEX(AK:AK,SMALL(IF(AK$546:AK$551&lt;&gt;"",ROW(AK$546:AK$551)),ROWS(AL$546:AL548))))),"")</f>
        <v/>
      </c>
      <c r="AM548" s="416" t="s">
        <v>20</v>
      </c>
      <c r="AN548" s="411"/>
      <c r="AO548" s="411"/>
      <c r="AP548" s="411"/>
      <c r="AQ548" s="52"/>
      <c r="AR548" s="411"/>
      <c r="AS548" s="411"/>
      <c r="AT548" s="52"/>
      <c r="AU548" s="411"/>
      <c r="AV548" s="411"/>
      <c r="AW548" s="411"/>
      <c r="AX548" s="411"/>
      <c r="AY548" s="411"/>
    </row>
    <row r="549" spans="3:68" s="76" customFormat="1" ht="20.100000000000001" hidden="1" customHeight="1" x14ac:dyDescent="0.25">
      <c r="C549" s="640" t="str">
        <f t="shared" si="244"/>
        <v>1.3.    Al fracaso institucional?</v>
      </c>
      <c r="D549" s="641"/>
      <c r="E549" s="641"/>
      <c r="F549" s="641"/>
      <c r="G549" s="641"/>
      <c r="H549" s="641"/>
      <c r="I549" s="641"/>
      <c r="J549" s="642"/>
      <c r="K549" s="174"/>
      <c r="L549" s="167"/>
      <c r="M549" s="167"/>
      <c r="Q549" s="162">
        <v>0</v>
      </c>
      <c r="R549" s="400"/>
      <c r="S549" s="138" t="str">
        <f t="shared" si="249"/>
        <v/>
      </c>
      <c r="T549" s="400"/>
      <c r="U549" s="400"/>
      <c r="V549" s="411"/>
      <c r="W549" s="412" t="s">
        <v>375</v>
      </c>
      <c r="X549" s="401" t="s">
        <v>1</v>
      </c>
      <c r="Y549" s="402">
        <v>4</v>
      </c>
      <c r="Z549" s="498" t="str">
        <f t="shared" si="245"/>
        <v/>
      </c>
      <c r="AA549" s="236" t="s">
        <v>20</v>
      </c>
      <c r="AB549" s="119" t="s">
        <v>379</v>
      </c>
      <c r="AC549" s="236" t="s">
        <v>20</v>
      </c>
      <c r="AD549" s="119" t="s">
        <v>20</v>
      </c>
      <c r="AE549" s="405" t="str">
        <f t="shared" si="250"/>
        <v/>
      </c>
      <c r="AF549" s="405" t="str">
        <f t="shared" si="251"/>
        <v/>
      </c>
      <c r="AG549" s="419" t="s">
        <v>20</v>
      </c>
      <c r="AH549" s="488" t="str">
        <f t="array" ref="AH549">IFERROR((IF(ROWS(AH$546:AH549)&gt;COUNTA(AF:AF),"",INDEX(AF:AF,SMALL(IF(AF$546:AF$551&lt;&gt;"",ROW(AF$546:AF$551)),ROWS(AH$546:AH549))))),"")</f>
        <v/>
      </c>
      <c r="AI549" s="408">
        <v>4</v>
      </c>
      <c r="AJ549" s="405" t="str">
        <f t="shared" si="248"/>
        <v>1.3.    Al fracaso institucional?</v>
      </c>
      <c r="AK549" s="405" t="str">
        <f>IF(Z549="DK",AJ549,"")</f>
        <v/>
      </c>
      <c r="AL549" s="405" t="str">
        <f t="array" ref="AL549">IFERROR((IF(ROWS(AL$546:AL549)&gt;COUNTA(AK:AK),"",INDEX(AK:AK,SMALL(IF(AK$546:AK$551&lt;&gt;"",ROW(AK$546:AK$551)),ROWS(AL$546:AL549))))),"")</f>
        <v/>
      </c>
      <c r="AM549" s="416" t="s">
        <v>20</v>
      </c>
      <c r="AN549" s="411"/>
      <c r="AO549" s="411"/>
      <c r="AP549" s="411"/>
      <c r="AQ549" s="52"/>
      <c r="AR549" s="411"/>
      <c r="AS549" s="411"/>
      <c r="AT549" s="52"/>
      <c r="AU549" s="411"/>
      <c r="AV549" s="411"/>
      <c r="AW549" s="411"/>
      <c r="AX549" s="411"/>
      <c r="AY549" s="411"/>
    </row>
    <row r="550" spans="3:68" s="76" customFormat="1" ht="30" hidden="1" customHeight="1" thickBot="1" x14ac:dyDescent="0.3">
      <c r="C550" s="640" t="str">
        <f t="shared" si="244"/>
        <v>1.4.    A la proyección de tendencias demográficas y cambios en las demandas sobre la tierra, incluido por el comercio internacional?</v>
      </c>
      <c r="D550" s="641"/>
      <c r="E550" s="641"/>
      <c r="F550" s="641"/>
      <c r="G550" s="641"/>
      <c r="H550" s="641"/>
      <c r="I550" s="641"/>
      <c r="J550" s="642"/>
      <c r="K550" s="174"/>
      <c r="L550" s="167"/>
      <c r="M550" s="167"/>
      <c r="Q550" s="162">
        <v>0</v>
      </c>
      <c r="R550" s="400"/>
      <c r="S550" s="138" t="str">
        <f t="shared" si="249"/>
        <v/>
      </c>
      <c r="T550" s="400"/>
      <c r="U550" s="400"/>
      <c r="V550" s="411"/>
      <c r="W550" s="412" t="s">
        <v>376</v>
      </c>
      <c r="X550" s="401" t="s">
        <v>1</v>
      </c>
      <c r="Y550" s="413">
        <v>5</v>
      </c>
      <c r="Z550" s="498" t="str">
        <f t="shared" si="245"/>
        <v/>
      </c>
      <c r="AA550" s="236" t="s">
        <v>20</v>
      </c>
      <c r="AB550" s="119" t="s">
        <v>380</v>
      </c>
      <c r="AC550" s="236" t="s">
        <v>20</v>
      </c>
      <c r="AD550" s="119" t="s">
        <v>20</v>
      </c>
      <c r="AE550" s="405" t="str">
        <f t="shared" si="250"/>
        <v/>
      </c>
      <c r="AF550" s="405" t="str">
        <f t="shared" si="251"/>
        <v/>
      </c>
      <c r="AG550" s="419" t="s">
        <v>20</v>
      </c>
      <c r="AH550" s="420" t="str">
        <f t="array" ref="AH550">IFERROR((IF(ROWS(AH$546:AH550)&gt;COUNTA(AF:AF),"",INDEX(AF:AF,SMALL(IF(AF$546:AF$551&lt;&gt;"",ROW(AF$546:AF$551)),ROWS(AH$546:AH550))))),"")</f>
        <v/>
      </c>
      <c r="AI550" s="408">
        <v>5</v>
      </c>
      <c r="AJ550" s="405" t="str">
        <f t="shared" si="248"/>
        <v>1.4.    A la proyección de tendencias demográficas y cambios en las demandas sobre la tierra, incluido por el comercio internacional?</v>
      </c>
      <c r="AK550" s="405" t="str">
        <f>IF(Z550="DK",AJ550,"")</f>
        <v/>
      </c>
      <c r="AL550" s="405" t="str">
        <f t="array" ref="AL550">IFERROR((IF(ROWS(AL$546:AL550)&gt;COUNTA(AK:AK),"",INDEX(AK:AK,SMALL(IF(AK$546:AK$551&lt;&gt;"",ROW(AK$546:AK$551)),ROWS(AL$546:AL550))))),"")</f>
        <v/>
      </c>
      <c r="AM550" s="416" t="s">
        <v>20</v>
      </c>
      <c r="AN550" s="411"/>
      <c r="AO550" s="411"/>
      <c r="AP550" s="411"/>
      <c r="AQ550" s="52"/>
      <c r="AR550" s="411"/>
      <c r="AS550" s="411"/>
      <c r="AT550" s="52"/>
      <c r="AU550" s="411"/>
      <c r="AV550" s="411"/>
      <c r="AW550" s="411"/>
      <c r="AX550" s="411"/>
      <c r="AY550" s="411"/>
    </row>
    <row r="551" spans="3:68" s="76" customFormat="1" ht="20.100000000000001" hidden="1" customHeight="1" thickBot="1" x14ac:dyDescent="0.3">
      <c r="C551" s="628" t="str">
        <f t="shared" si="244"/>
        <v>1.5.    A la inestabilidad en los países vecinos (p.ej. acciones REDD+ en zonas fronterizas en conflicto)?</v>
      </c>
      <c r="D551" s="629"/>
      <c r="E551" s="629"/>
      <c r="F551" s="629"/>
      <c r="G551" s="629"/>
      <c r="H551" s="629"/>
      <c r="I551" s="629"/>
      <c r="J551" s="630"/>
      <c r="K551" s="181"/>
      <c r="L551" s="168"/>
      <c r="M551" s="168"/>
      <c r="Q551" s="162">
        <v>0</v>
      </c>
      <c r="R551" s="400"/>
      <c r="S551" s="138" t="str">
        <f t="shared" si="249"/>
        <v/>
      </c>
      <c r="T551" s="400"/>
      <c r="U551" s="400"/>
      <c r="V551" s="411"/>
      <c r="W551" s="412" t="s">
        <v>626</v>
      </c>
      <c r="X551" s="401" t="s">
        <v>1</v>
      </c>
      <c r="Y551" s="413">
        <v>6</v>
      </c>
      <c r="Z551" s="498" t="str">
        <f t="shared" si="245"/>
        <v/>
      </c>
      <c r="AA551" s="236" t="s">
        <v>20</v>
      </c>
      <c r="AB551" s="119" t="s">
        <v>381</v>
      </c>
      <c r="AC551" s="236" t="s">
        <v>20</v>
      </c>
      <c r="AD551" s="119" t="s">
        <v>20</v>
      </c>
      <c r="AE551" s="405" t="str">
        <f t="shared" si="250"/>
        <v/>
      </c>
      <c r="AF551" s="405" t="str">
        <f t="shared" si="251"/>
        <v/>
      </c>
      <c r="AG551" s="419" t="s">
        <v>20</v>
      </c>
      <c r="AH551" s="490" t="str">
        <f t="array" ref="AH551">IFERROR((IF(ROWS(AH$546:AH551)&gt;COUNTA(AE:AE),"",INDEX(AE:AE,SMALL(IF(AF$546:AF$551&lt;&gt;"",ROW(AF$546:AF$551)),ROWS(AH$546:AH551))))),"")</f>
        <v/>
      </c>
      <c r="AI551" s="408"/>
      <c r="AJ551" s="405" t="str">
        <f t="shared" si="248"/>
        <v>1.5.    A la inestabilidad en los países vecinos (p.ej. acciones REDD+ en zonas fronterizas en conflicto)?</v>
      </c>
      <c r="AK551" s="405" t="str">
        <f>IF(Z551="DK",AJ551,"")</f>
        <v/>
      </c>
      <c r="AL551" s="405" t="str">
        <f t="array" ref="AL551">IFERROR((IF(ROWS(AL$546:AL551)&gt;COUNTA(AK:AK),"",INDEX(AK:AK,SMALL(IF(AK$546:AK$551&lt;&gt;"",ROW(AK$546:AK$551)),ROWS(AL$546:AL551))))),"")</f>
        <v/>
      </c>
      <c r="AM551" s="416" t="s">
        <v>20</v>
      </c>
      <c r="AN551" s="411"/>
      <c r="AO551" s="411"/>
      <c r="AP551" s="411"/>
      <c r="AQ551" s="52"/>
      <c r="AR551" s="411"/>
      <c r="AS551" s="411"/>
      <c r="AT551" s="52"/>
      <c r="AU551" s="411"/>
      <c r="AV551" s="411"/>
      <c r="AW551" s="411"/>
      <c r="AX551" s="411"/>
      <c r="AY551" s="411"/>
    </row>
    <row r="552" spans="3:68" s="76" customFormat="1" ht="0.95" hidden="1" customHeight="1" x14ac:dyDescent="0.25">
      <c r="C552" s="266"/>
      <c r="D552" s="266"/>
      <c r="E552" s="266"/>
      <c r="F552" s="266"/>
      <c r="G552" s="266"/>
      <c r="H552" s="266"/>
      <c r="I552" s="266"/>
      <c r="J552" s="266"/>
      <c r="K552" s="208"/>
      <c r="L552" s="208"/>
      <c r="M552" s="208"/>
      <c r="P552" s="273"/>
      <c r="Q552" s="411"/>
      <c r="R552" s="400"/>
      <c r="S552" s="268"/>
      <c r="T552" s="400"/>
      <c r="U552" s="400"/>
      <c r="V552" s="411"/>
      <c r="W552" s="421"/>
      <c r="X552" s="422"/>
      <c r="Y552" s="496"/>
      <c r="Z552" s="505"/>
      <c r="AA552" s="271"/>
      <c r="AB552" s="511"/>
      <c r="AC552" s="425"/>
      <c r="AD552" s="419"/>
      <c r="AE552" s="419"/>
      <c r="AF552" s="419"/>
      <c r="AG552" s="419"/>
      <c r="AH552" s="408"/>
      <c r="AI552" s="355"/>
      <c r="AJ552" s="425"/>
      <c r="AK552" s="425"/>
      <c r="AL552" s="425"/>
      <c r="AM552" s="416"/>
      <c r="AN552" s="411"/>
      <c r="AO552" s="411"/>
      <c r="AP552" s="411"/>
      <c r="AQ552" s="52"/>
      <c r="AR552" s="411"/>
      <c r="AS552" s="411"/>
      <c r="AT552" s="52"/>
      <c r="AU552" s="411"/>
      <c r="AV552" s="411"/>
      <c r="AW552" s="411"/>
      <c r="AX552" s="411"/>
      <c r="AY552" s="411"/>
    </row>
    <row r="553" spans="3:68" s="76" customFormat="1" ht="0.95" hidden="1" customHeight="1" x14ac:dyDescent="0.25">
      <c r="C553" s="266"/>
      <c r="D553" s="266"/>
      <c r="E553" s="266"/>
      <c r="F553" s="266"/>
      <c r="G553" s="266"/>
      <c r="H553" s="266"/>
      <c r="I553" s="266"/>
      <c r="J553" s="266"/>
      <c r="K553" s="208"/>
      <c r="L553" s="208"/>
      <c r="M553" s="208"/>
      <c r="P553" s="273"/>
      <c r="Q553" s="411"/>
      <c r="R553" s="400"/>
      <c r="S553" s="268"/>
      <c r="T553" s="400"/>
      <c r="U553" s="400"/>
      <c r="V553" s="411"/>
      <c r="W553" s="421"/>
      <c r="X553" s="422"/>
      <c r="Y553" s="496"/>
      <c r="Z553" s="505"/>
      <c r="AA553" s="271"/>
      <c r="AB553" s="511"/>
      <c r="AC553" s="425"/>
      <c r="AD553" s="419"/>
      <c r="AE553" s="419"/>
      <c r="AF553" s="419"/>
      <c r="AG553" s="419"/>
      <c r="AH553" s="408"/>
      <c r="AI553" s="355"/>
      <c r="AJ553" s="425"/>
      <c r="AK553" s="425"/>
      <c r="AL553" s="425"/>
      <c r="AM553" s="416"/>
      <c r="AN553" s="411"/>
      <c r="AO553" s="411"/>
      <c r="AP553" s="411"/>
      <c r="AQ553" s="52"/>
      <c r="AR553" s="411"/>
      <c r="AS553" s="411"/>
      <c r="AT553" s="52"/>
      <c r="AU553" s="411"/>
      <c r="AV553" s="411"/>
      <c r="AW553" s="411"/>
      <c r="AX553" s="411"/>
      <c r="AY553" s="411"/>
    </row>
    <row r="554" spans="3:68" ht="66" hidden="1" customHeight="1" x14ac:dyDescent="0.25">
      <c r="S554" s="52"/>
      <c r="X554" s="388"/>
      <c r="Y554" s="427"/>
      <c r="Z554" s="427"/>
      <c r="AA554" s="128">
        <f>$V$22</f>
        <v>0</v>
      </c>
      <c r="AB554" s="121"/>
      <c r="AC554" s="427"/>
      <c r="AD554" s="410" t="s">
        <v>20</v>
      </c>
      <c r="BN554"/>
      <c r="BO554"/>
      <c r="BP554"/>
    </row>
    <row r="555" spans="3:68" hidden="1" x14ac:dyDescent="0.25">
      <c r="C555" s="644"/>
      <c r="D555" s="644"/>
      <c r="E555" s="644"/>
      <c r="F555" s="644"/>
      <c r="G555" s="644"/>
      <c r="H555" s="644"/>
      <c r="I555" s="644"/>
      <c r="J555" s="644"/>
      <c r="Q555" s="54">
        <v>1</v>
      </c>
      <c r="R555" s="428"/>
      <c r="S555" s="428"/>
      <c r="T555" s="428"/>
      <c r="U555" s="428"/>
      <c r="W555" s="473" t="str">
        <f>$W$76</f>
        <v>Pulsar en el icono "-" a la izquierda para minimizar el texto.</v>
      </c>
      <c r="X555" s="388"/>
      <c r="Y555" s="427"/>
      <c r="Z555" s="427"/>
      <c r="AA555" s="128"/>
      <c r="AB555" s="121"/>
      <c r="AC555" s="427"/>
      <c r="AD555" s="410"/>
      <c r="BN555"/>
      <c r="BO555"/>
      <c r="BP555"/>
    </row>
    <row r="556" spans="3:68" ht="15" hidden="1" customHeight="1" x14ac:dyDescent="0.25">
      <c r="C556" s="633"/>
      <c r="D556" s="633"/>
      <c r="E556" s="633"/>
      <c r="F556" s="633"/>
      <c r="G556" s="633"/>
      <c r="H556" s="633"/>
      <c r="I556" s="633"/>
      <c r="J556" s="633"/>
      <c r="Q556" s="54">
        <v>1</v>
      </c>
      <c r="R556" s="428"/>
      <c r="S556" s="428"/>
      <c r="T556" s="428"/>
      <c r="U556" s="428"/>
      <c r="W556" s="474" t="str">
        <f>$W$77</f>
        <v>Pulsar en el icono "+" a la izquierda para ampliar el texto y repasar las preguntas guía.</v>
      </c>
      <c r="X556" s="429"/>
      <c r="Y556" s="429"/>
      <c r="Z556" s="429"/>
      <c r="AA556" s="429"/>
      <c r="AB556" s="429"/>
      <c r="AC556" s="429"/>
      <c r="AD556" s="429"/>
    </row>
    <row r="557" spans="3:68" hidden="1" x14ac:dyDescent="0.25">
      <c r="C557" s="156"/>
      <c r="D557" s="158"/>
      <c r="E557" s="158"/>
      <c r="F557" s="158"/>
      <c r="G557" s="158"/>
      <c r="H557" s="158"/>
      <c r="I557" s="158"/>
      <c r="J557" s="158"/>
      <c r="Q557" s="54"/>
      <c r="R557" s="428"/>
      <c r="S557" s="428"/>
      <c r="T557" s="428"/>
      <c r="U557" s="428"/>
    </row>
    <row r="558" spans="3:68" hidden="1" x14ac:dyDescent="0.25">
      <c r="C558" s="156"/>
      <c r="D558" s="158"/>
      <c r="E558" s="158"/>
      <c r="F558" s="158"/>
      <c r="G558" s="158"/>
      <c r="H558" s="158"/>
      <c r="I558" s="158"/>
      <c r="J558" s="158"/>
      <c r="Q558" s="54"/>
      <c r="R558" s="428"/>
      <c r="S558" s="428"/>
      <c r="T558" s="428"/>
      <c r="U558" s="428"/>
    </row>
    <row r="559" spans="3:68" hidden="1" x14ac:dyDescent="0.25">
      <c r="C559" s="156"/>
      <c r="D559" s="158"/>
      <c r="E559" s="158"/>
      <c r="F559" s="158"/>
      <c r="G559" s="158"/>
      <c r="H559" s="158"/>
      <c r="I559" s="158"/>
      <c r="J559" s="158"/>
      <c r="Q559" s="54"/>
      <c r="R559" s="428"/>
      <c r="S559" s="428"/>
      <c r="T559" s="428"/>
      <c r="U559" s="428"/>
      <c r="W559" s="430" t="str">
        <f>$W$80</f>
        <v xml:space="preserve">(Draft) OUTPUT TABLE </v>
      </c>
    </row>
    <row r="560" spans="3:68" ht="15.75" hidden="1" x14ac:dyDescent="0.25">
      <c r="C560" s="92" t="str">
        <f>W560</f>
        <v>Tabla 2:</v>
      </c>
      <c r="D560" s="8" t="str">
        <f>X560</f>
        <v xml:space="preserve">Riesgos relevantes para la </v>
      </c>
      <c r="G560" s="8"/>
      <c r="I560" s="8"/>
      <c r="Q560" s="54">
        <v>1</v>
      </c>
      <c r="R560" s="428"/>
      <c r="S560" s="428"/>
      <c r="T560" s="428"/>
      <c r="U560" s="428"/>
      <c r="W560" s="492" t="str">
        <f>$W$81</f>
        <v>Tabla 2:</v>
      </c>
      <c r="X560" s="598" t="s">
        <v>382</v>
      </c>
    </row>
    <row r="561" spans="3:68" ht="15.75" hidden="1" customHeight="1" x14ac:dyDescent="0.25">
      <c r="D561" s="95" t="str">
        <f>X561</f>
        <v>Salvaguarda (f) - Hacer frente a los riesgos de reversión.</v>
      </c>
      <c r="F561" s="93"/>
      <c r="G561" s="93"/>
      <c r="H561" s="93"/>
      <c r="I561" s="93"/>
      <c r="J561" s="93"/>
      <c r="K561" s="93"/>
      <c r="L561" s="93"/>
      <c r="M561" s="93"/>
      <c r="P561" s="34"/>
      <c r="R561" s="428"/>
      <c r="S561" s="428"/>
      <c r="T561" s="428"/>
      <c r="U561" s="428"/>
      <c r="W561" s="432"/>
      <c r="X561" s="433" t="str">
        <f>$AA$19</f>
        <v>Salvaguarda (f) - Hacer frente a los riesgos de reversión.</v>
      </c>
    </row>
    <row r="562" spans="3:68" hidden="1" x14ac:dyDescent="0.25"/>
    <row r="563" spans="3:68" ht="0.95" hidden="1" customHeight="1" x14ac:dyDescent="0.25">
      <c r="C563" s="753"/>
      <c r="D563" s="710"/>
      <c r="E563" s="711"/>
      <c r="F563" s="711"/>
      <c r="G563" s="711"/>
      <c r="H563" s="712"/>
      <c r="I563" s="710"/>
      <c r="J563" s="712"/>
      <c r="K563" s="243"/>
      <c r="L563" s="710"/>
      <c r="M563" s="711"/>
      <c r="N563" s="712"/>
      <c r="O563" s="58"/>
      <c r="P563"/>
      <c r="Q563" s="137" t="s">
        <v>78</v>
      </c>
      <c r="S563" s="137" t="s">
        <v>78</v>
      </c>
      <c r="W563" s="715" t="str">
        <f>$W$84</f>
        <v>Beneficios relevantes para la salvaguarda</v>
      </c>
      <c r="X563" s="692" t="str">
        <f>$X$84</f>
        <v>Acciones REDD+ del Módulo 1 (puede que no todas las acciones tengan beneficios para esta salvaguarda)</v>
      </c>
      <c r="Y563" s="694"/>
      <c r="Z563" s="694"/>
      <c r="AA563" s="694"/>
      <c r="AB563" s="693"/>
      <c r="AC563" s="692" t="str">
        <f>$AC$84</f>
        <v>Beneficios</v>
      </c>
      <c r="AD563" s="694"/>
      <c r="AE563" s="694"/>
      <c r="AF563" s="694"/>
      <c r="AG563" s="693"/>
      <c r="AH563" s="692" t="str">
        <f>$AH$84</f>
        <v>Clasificación de beneficios</v>
      </c>
      <c r="AI563" s="693"/>
      <c r="AL563" s="137" t="s">
        <v>82</v>
      </c>
      <c r="AR563" s="137" t="s">
        <v>80</v>
      </c>
      <c r="AU563" s="137" t="s">
        <v>76</v>
      </c>
    </row>
    <row r="564" spans="3:68" ht="0.95" hidden="1" customHeight="1" x14ac:dyDescent="0.25">
      <c r="C564" s="754"/>
      <c r="D564" s="111"/>
      <c r="E564" s="758"/>
      <c r="F564" s="758"/>
      <c r="G564" s="758"/>
      <c r="H564" s="759"/>
      <c r="I564" s="765"/>
      <c r="J564" s="759"/>
      <c r="K564" s="247"/>
      <c r="L564" s="102"/>
      <c r="M564" s="102"/>
      <c r="N564" s="102"/>
      <c r="O564" s="58"/>
      <c r="P564"/>
      <c r="Q564" s="435">
        <v>1</v>
      </c>
      <c r="R564" s="436" t="s">
        <v>58</v>
      </c>
      <c r="S564" s="437" t="s">
        <v>55</v>
      </c>
      <c r="T564" s="437" t="s">
        <v>56</v>
      </c>
      <c r="W564" s="716"/>
      <c r="X564" s="438"/>
      <c r="Y564" s="727"/>
      <c r="Z564" s="727"/>
      <c r="AA564" s="727"/>
      <c r="AB564" s="728"/>
      <c r="AC564" s="439"/>
      <c r="AD564" s="713"/>
      <c r="AE564" s="713"/>
      <c r="AF564" s="713"/>
      <c r="AG564" s="714"/>
      <c r="AH564" s="493" t="str">
        <f>$AH$85</f>
        <v>Probabilidad</v>
      </c>
      <c r="AI564" s="493" t="str">
        <f>$AI$85</f>
        <v>Impacto</v>
      </c>
      <c r="AL564" s="437" t="str">
        <f>$X$84</f>
        <v>Acciones REDD+ del Módulo 1 (puede que no todas las acciones tengan beneficios para esta salvaguarda)</v>
      </c>
      <c r="AM564" s="437" t="str">
        <f>$AC$84</f>
        <v>Beneficios</v>
      </c>
      <c r="AN564" s="437" t="str">
        <f t="shared" ref="AN564:AN570" si="252">AH564</f>
        <v>Probabilidad</v>
      </c>
      <c r="AO564" s="437" t="str">
        <f t="shared" ref="AO564:AO570" si="253">AI564</f>
        <v>Impacto</v>
      </c>
      <c r="AP564" s="441" t="s">
        <v>79</v>
      </c>
      <c r="AR564" s="138">
        <f>MAX(AP565:AP570)</f>
        <v>0</v>
      </c>
      <c r="AT564" s="441" t="s">
        <v>81</v>
      </c>
      <c r="AU564" s="437" t="str">
        <f>$X$84</f>
        <v>Acciones REDD+ del Módulo 1 (puede que no todas las acciones tengan beneficios para esta salvaguarda)</v>
      </c>
      <c r="AV564" s="437" t="str">
        <f>$AC$84</f>
        <v>Beneficios</v>
      </c>
      <c r="AW564" s="437" t="str">
        <f>AN564</f>
        <v>Probabilidad</v>
      </c>
      <c r="AX564" s="437" t="str">
        <f>AO564</f>
        <v>Impacto</v>
      </c>
      <c r="BI564"/>
      <c r="BJ564"/>
      <c r="BM564" s="78" t="s">
        <v>28</v>
      </c>
      <c r="BN564" s="78" t="s">
        <v>36</v>
      </c>
      <c r="BO564" s="78" t="s">
        <v>35</v>
      </c>
      <c r="BP564" s="79"/>
    </row>
    <row r="565" spans="3:68" ht="0.95" hidden="1" customHeight="1" x14ac:dyDescent="0.25">
      <c r="C565" s="754"/>
      <c r="D565" s="74"/>
      <c r="E565" s="760"/>
      <c r="F565" s="760"/>
      <c r="G565" s="760"/>
      <c r="H565" s="761"/>
      <c r="I565" s="74"/>
      <c r="J565" s="117"/>
      <c r="K565" s="248"/>
      <c r="L565" s="122"/>
      <c r="M565" s="286"/>
      <c r="N565" s="123"/>
      <c r="O565" s="58"/>
      <c r="P565"/>
      <c r="Q565" s="138">
        <v>1</v>
      </c>
      <c r="S565" s="138">
        <v>1</v>
      </c>
      <c r="T565" s="138">
        <v>1</v>
      </c>
      <c r="W565" s="716"/>
      <c r="X565" s="442" t="s">
        <v>25</v>
      </c>
      <c r="Y565" s="672" t="str">
        <f t="shared" ref="Y565:Y570" ca="1" si="254">LOOKUP(Q565,$AG$13:$AG$24,$AH$13:$AH$29)</f>
        <v/>
      </c>
      <c r="Z565" s="672"/>
      <c r="AA565" s="672"/>
      <c r="AB565" s="673"/>
      <c r="AC565" s="442" t="s">
        <v>25</v>
      </c>
      <c r="AD565" s="672" t="str">
        <f t="shared" ref="AD565:AD570" si="255">IF(J565=0,"",J565)</f>
        <v/>
      </c>
      <c r="AE565" s="672"/>
      <c r="AF565" s="672"/>
      <c r="AG565" s="673"/>
      <c r="AH565" s="443" t="str">
        <f t="shared" ref="AH565:AH570" si="256">LOOKUP(S565,$AL$13:$AL$16,$AM$13:$AM$16)</f>
        <v/>
      </c>
      <c r="AI565" s="443" t="str">
        <f t="shared" ref="AI565:AI570" si="257">LOOKUP(T565,$AL$13:$AL$16,$AM$13:$AM$16)</f>
        <v/>
      </c>
      <c r="AL565" s="444" t="str">
        <f t="shared" ref="AL565:AL570" ca="1" si="258">Y565</f>
        <v/>
      </c>
      <c r="AM565" s="444" t="str">
        <f t="shared" ref="AM565:AM570" si="259">AD565</f>
        <v/>
      </c>
      <c r="AN565" s="445" t="str">
        <f t="shared" si="252"/>
        <v/>
      </c>
      <c r="AO565" s="446" t="str">
        <f t="shared" si="253"/>
        <v/>
      </c>
      <c r="AP565" s="447">
        <f t="shared" ref="AP565:AP570" si="260">SUM(AND(AN565=$AL$34, AO565=$AM$34),AP564)</f>
        <v>0</v>
      </c>
      <c r="AT565" s="447">
        <v>1</v>
      </c>
      <c r="AU565" s="448" t="str">
        <f t="shared" ref="AU565:AX570" si="261">IF($AT565&gt;$AR$564,"",INDEX(AL$565:AL$570,MATCH($AT565,$AP$565:$AP$570,0)))</f>
        <v/>
      </c>
      <c r="AV565" s="448" t="str">
        <f t="shared" si="261"/>
        <v/>
      </c>
      <c r="AW565" s="448" t="str">
        <f t="shared" si="261"/>
        <v/>
      </c>
      <c r="AX565" s="448" t="str">
        <f t="shared" si="261"/>
        <v/>
      </c>
      <c r="BI565"/>
      <c r="BJ565"/>
      <c r="BM565" s="80">
        <f t="shared" ref="BM565:BM570" si="262">COUNTIF($BN$86:$BN$91,"&lt;="&amp;BN565)</f>
        <v>1</v>
      </c>
      <c r="BN565" s="80" t="str">
        <f>IF(BF565=$AP$14,BI565,"xx")</f>
        <v>xx</v>
      </c>
      <c r="BO565" s="80" t="e">
        <f t="shared" ref="BO565:BO570" si="263">VLOOKUP(ROW()-ROW($BO$85),$BM$86:$BN$91,2,FALSE)</f>
        <v>#N/A</v>
      </c>
      <c r="BP565" s="81" t="e">
        <f>IF(COUNT(SEARCH({"xx";"xxx";"xxxx";"xxxxx";"xxxxxx";"xxxxxxx"},#REF!)),"-",BO565)</f>
        <v>#N/A</v>
      </c>
    </row>
    <row r="566" spans="3:68" ht="0.95" hidden="1" customHeight="1" x14ac:dyDescent="0.25">
      <c r="C566" s="754"/>
      <c r="D566" s="27"/>
      <c r="E566" s="756"/>
      <c r="F566" s="756"/>
      <c r="G566" s="756"/>
      <c r="H566" s="757"/>
      <c r="I566" s="27"/>
      <c r="J566" s="116"/>
      <c r="K566" s="116"/>
      <c r="L566" s="89"/>
      <c r="M566" s="287"/>
      <c r="N566" s="124"/>
      <c r="O566" s="58"/>
      <c r="P566"/>
      <c r="Q566" s="138">
        <v>1</v>
      </c>
      <c r="S566" s="138">
        <v>1</v>
      </c>
      <c r="T566" s="138">
        <v>1</v>
      </c>
      <c r="W566" s="716"/>
      <c r="X566" s="442" t="s">
        <v>25</v>
      </c>
      <c r="Y566" s="672" t="str">
        <f t="shared" ca="1" si="254"/>
        <v/>
      </c>
      <c r="Z566" s="672"/>
      <c r="AA566" s="672"/>
      <c r="AB566" s="673"/>
      <c r="AC566" s="442" t="s">
        <v>25</v>
      </c>
      <c r="AD566" s="672" t="str">
        <f t="shared" si="255"/>
        <v/>
      </c>
      <c r="AE566" s="672"/>
      <c r="AF566" s="672"/>
      <c r="AG566" s="673"/>
      <c r="AH566" s="454" t="str">
        <f t="shared" si="256"/>
        <v/>
      </c>
      <c r="AI566" s="454" t="str">
        <f t="shared" si="257"/>
        <v/>
      </c>
      <c r="AL566" s="449" t="str">
        <f t="shared" ca="1" si="258"/>
        <v/>
      </c>
      <c r="AM566" s="449" t="str">
        <f t="shared" si="259"/>
        <v/>
      </c>
      <c r="AN566" s="450" t="str">
        <f t="shared" si="252"/>
        <v/>
      </c>
      <c r="AO566" s="451" t="str">
        <f t="shared" si="253"/>
        <v/>
      </c>
      <c r="AP566" s="447">
        <f t="shared" si="260"/>
        <v>0</v>
      </c>
      <c r="AT566" s="447">
        <v>2</v>
      </c>
      <c r="AU566" s="448" t="str">
        <f t="shared" si="261"/>
        <v/>
      </c>
      <c r="AV566" s="448" t="str">
        <f t="shared" si="261"/>
        <v/>
      </c>
      <c r="AW566" s="448" t="str">
        <f t="shared" si="261"/>
        <v/>
      </c>
      <c r="AX566" s="448" t="str">
        <f t="shared" si="261"/>
        <v/>
      </c>
      <c r="BI566"/>
      <c r="BJ566"/>
      <c r="BM566" s="80">
        <f t="shared" si="262"/>
        <v>2</v>
      </c>
      <c r="BN566" s="80" t="str">
        <f>IF(BF566=$AP$14,BI566,"xxx")</f>
        <v>xxx</v>
      </c>
      <c r="BO566" s="80" t="e">
        <f t="shared" si="263"/>
        <v>#N/A</v>
      </c>
      <c r="BP566" s="81" t="e">
        <f>IF(COUNT(SEARCH({"xx";"xxx";"xxxx";"xxxxx";"xxxxxx";"xxxxxxx"},#REF!)),"-",BO566)</f>
        <v>#N/A</v>
      </c>
    </row>
    <row r="567" spans="3:68" ht="0.95" hidden="1" customHeight="1" x14ac:dyDescent="0.25">
      <c r="C567" s="754"/>
      <c r="D567" s="27"/>
      <c r="E567" s="756"/>
      <c r="F567" s="756"/>
      <c r="G567" s="756"/>
      <c r="H567" s="757"/>
      <c r="I567" s="27"/>
      <c r="J567" s="116"/>
      <c r="K567" s="116"/>
      <c r="L567" s="89"/>
      <c r="M567" s="287"/>
      <c r="N567" s="124"/>
      <c r="O567" s="58"/>
      <c r="P567"/>
      <c r="Q567" s="138">
        <v>1</v>
      </c>
      <c r="S567" s="138">
        <v>1</v>
      </c>
      <c r="T567" s="138">
        <v>1</v>
      </c>
      <c r="W567" s="716"/>
      <c r="X567" s="442" t="s">
        <v>25</v>
      </c>
      <c r="Y567" s="672" t="str">
        <f t="shared" ca="1" si="254"/>
        <v/>
      </c>
      <c r="Z567" s="672"/>
      <c r="AA567" s="672"/>
      <c r="AB567" s="673"/>
      <c r="AC567" s="442" t="s">
        <v>25</v>
      </c>
      <c r="AD567" s="672" t="str">
        <f t="shared" si="255"/>
        <v/>
      </c>
      <c r="AE567" s="672"/>
      <c r="AF567" s="672"/>
      <c r="AG567" s="673"/>
      <c r="AH567" s="454" t="str">
        <f t="shared" si="256"/>
        <v/>
      </c>
      <c r="AI567" s="454" t="str">
        <f t="shared" si="257"/>
        <v/>
      </c>
      <c r="AL567" s="449" t="str">
        <f t="shared" ca="1" si="258"/>
        <v/>
      </c>
      <c r="AM567" s="449" t="str">
        <f t="shared" si="259"/>
        <v/>
      </c>
      <c r="AN567" s="450" t="str">
        <f t="shared" si="252"/>
        <v/>
      </c>
      <c r="AO567" s="451" t="str">
        <f t="shared" si="253"/>
        <v/>
      </c>
      <c r="AP567" s="447">
        <f t="shared" si="260"/>
        <v>0</v>
      </c>
      <c r="AT567" s="447">
        <v>3</v>
      </c>
      <c r="AU567" s="448" t="str">
        <f t="shared" si="261"/>
        <v/>
      </c>
      <c r="AV567" s="448" t="str">
        <f t="shared" si="261"/>
        <v/>
      </c>
      <c r="AW567" s="448" t="str">
        <f t="shared" si="261"/>
        <v/>
      </c>
      <c r="AX567" s="448" t="str">
        <f t="shared" si="261"/>
        <v/>
      </c>
      <c r="BI567"/>
      <c r="BJ567"/>
      <c r="BM567" s="80">
        <f t="shared" si="262"/>
        <v>3</v>
      </c>
      <c r="BN567" s="80" t="str">
        <f>IF(BF567=$AP$14,BI567,"xxxx")</f>
        <v>xxxx</v>
      </c>
      <c r="BO567" s="80" t="e">
        <f t="shared" si="263"/>
        <v>#N/A</v>
      </c>
      <c r="BP567" s="81" t="e">
        <f>IF(COUNT(SEARCH({"xx";"xxx";"xxxx";"xxxxx";"xxxxxx";"xxxxxxx"},#REF!)),"-",BO567)</f>
        <v>#N/A</v>
      </c>
    </row>
    <row r="568" spans="3:68" ht="0.95" hidden="1" customHeight="1" x14ac:dyDescent="0.25">
      <c r="C568" s="754"/>
      <c r="D568" s="27"/>
      <c r="E568" s="756"/>
      <c r="F568" s="756"/>
      <c r="G568" s="756"/>
      <c r="H568" s="757"/>
      <c r="I568" s="27"/>
      <c r="J568" s="116"/>
      <c r="K568" s="116"/>
      <c r="L568" s="89"/>
      <c r="M568" s="287"/>
      <c r="N568" s="124"/>
      <c r="O568" s="58"/>
      <c r="P568"/>
      <c r="Q568" s="138">
        <v>1</v>
      </c>
      <c r="S568" s="138">
        <v>1</v>
      </c>
      <c r="T568" s="138">
        <v>1</v>
      </c>
      <c r="W568" s="716"/>
      <c r="X568" s="442" t="s">
        <v>25</v>
      </c>
      <c r="Y568" s="672" t="str">
        <f t="shared" ca="1" si="254"/>
        <v/>
      </c>
      <c r="Z568" s="672"/>
      <c r="AA568" s="672"/>
      <c r="AB568" s="673"/>
      <c r="AC568" s="442" t="s">
        <v>25</v>
      </c>
      <c r="AD568" s="672" t="str">
        <f t="shared" si="255"/>
        <v/>
      </c>
      <c r="AE568" s="672"/>
      <c r="AF568" s="672"/>
      <c r="AG568" s="673"/>
      <c r="AH568" s="454" t="str">
        <f t="shared" si="256"/>
        <v/>
      </c>
      <c r="AI568" s="454" t="str">
        <f t="shared" si="257"/>
        <v/>
      </c>
      <c r="AL568" s="449" t="str">
        <f t="shared" ca="1" si="258"/>
        <v/>
      </c>
      <c r="AM568" s="449" t="str">
        <f t="shared" si="259"/>
        <v/>
      </c>
      <c r="AN568" s="450" t="str">
        <f t="shared" si="252"/>
        <v/>
      </c>
      <c r="AO568" s="451" t="str">
        <f t="shared" si="253"/>
        <v/>
      </c>
      <c r="AP568" s="447">
        <f t="shared" si="260"/>
        <v>0</v>
      </c>
      <c r="AT568" s="447">
        <v>4</v>
      </c>
      <c r="AU568" s="448" t="str">
        <f t="shared" si="261"/>
        <v/>
      </c>
      <c r="AV568" s="448" t="str">
        <f t="shared" si="261"/>
        <v/>
      </c>
      <c r="AW568" s="448" t="str">
        <f t="shared" si="261"/>
        <v/>
      </c>
      <c r="AX568" s="448" t="str">
        <f t="shared" si="261"/>
        <v/>
      </c>
      <c r="BI568"/>
      <c r="BJ568"/>
      <c r="BM568" s="80">
        <f t="shared" si="262"/>
        <v>4</v>
      </c>
      <c r="BN568" s="80" t="str">
        <f>IF(BF568=$AP$14,BI568,"xxxxx")</f>
        <v>xxxxx</v>
      </c>
      <c r="BO568" s="80" t="e">
        <f t="shared" si="263"/>
        <v>#N/A</v>
      </c>
      <c r="BP568" s="81" t="e">
        <f>IF(COUNT(SEARCH({"xx";"xxx";"xxxx";"xxxxx";"xxxxxx";"xxxxxxx"},#REF!)),"-",BO568)</f>
        <v>#N/A</v>
      </c>
    </row>
    <row r="569" spans="3:68" ht="0.95" hidden="1" customHeight="1" x14ac:dyDescent="0.25">
      <c r="C569" s="754"/>
      <c r="D569" s="27"/>
      <c r="E569" s="756"/>
      <c r="F569" s="756"/>
      <c r="G569" s="756"/>
      <c r="H569" s="757"/>
      <c r="I569" s="27"/>
      <c r="J569" s="116"/>
      <c r="K569" s="116"/>
      <c r="L569" s="89"/>
      <c r="M569" s="287"/>
      <c r="N569" s="124"/>
      <c r="O569" s="58"/>
      <c r="P569"/>
      <c r="Q569" s="138">
        <v>1</v>
      </c>
      <c r="S569" s="138">
        <v>1</v>
      </c>
      <c r="T569" s="138">
        <v>1</v>
      </c>
      <c r="W569" s="716"/>
      <c r="X569" s="442" t="s">
        <v>25</v>
      </c>
      <c r="Y569" s="672" t="str">
        <f t="shared" ca="1" si="254"/>
        <v/>
      </c>
      <c r="Z569" s="672"/>
      <c r="AA569" s="672"/>
      <c r="AB569" s="673"/>
      <c r="AC569" s="442" t="s">
        <v>25</v>
      </c>
      <c r="AD569" s="672" t="str">
        <f t="shared" si="255"/>
        <v/>
      </c>
      <c r="AE569" s="672"/>
      <c r="AF569" s="672"/>
      <c r="AG569" s="673"/>
      <c r="AH569" s="454" t="str">
        <f t="shared" si="256"/>
        <v/>
      </c>
      <c r="AI569" s="454" t="str">
        <f t="shared" si="257"/>
        <v/>
      </c>
      <c r="AL569" s="449" t="str">
        <f t="shared" ca="1" si="258"/>
        <v/>
      </c>
      <c r="AM569" s="449" t="str">
        <f t="shared" si="259"/>
        <v/>
      </c>
      <c r="AN569" s="450" t="str">
        <f t="shared" si="252"/>
        <v/>
      </c>
      <c r="AO569" s="451" t="str">
        <f t="shared" si="253"/>
        <v/>
      </c>
      <c r="AP569" s="447">
        <f t="shared" si="260"/>
        <v>0</v>
      </c>
      <c r="AT569" s="447">
        <v>5</v>
      </c>
      <c r="AU569" s="448" t="str">
        <f t="shared" si="261"/>
        <v/>
      </c>
      <c r="AV569" s="448" t="str">
        <f t="shared" si="261"/>
        <v/>
      </c>
      <c r="AW569" s="448" t="str">
        <f t="shared" si="261"/>
        <v/>
      </c>
      <c r="AX569" s="448" t="str">
        <f t="shared" si="261"/>
        <v/>
      </c>
      <c r="BI569"/>
      <c r="BJ569"/>
      <c r="BM569" s="80">
        <f t="shared" si="262"/>
        <v>5</v>
      </c>
      <c r="BN569" s="80" t="str">
        <f>IF(BF569=$AP$14,BI569,"xxxxxx")</f>
        <v>xxxxxx</v>
      </c>
      <c r="BO569" s="80" t="e">
        <f t="shared" si="263"/>
        <v>#N/A</v>
      </c>
      <c r="BP569" s="81" t="e">
        <f>IF(COUNT(SEARCH({"xx";"xxx";"xxxx";"xxxxx";"xxxxxx";"xxxxxxx"},#REF!)),"-",BO569)</f>
        <v>#N/A</v>
      </c>
    </row>
    <row r="570" spans="3:68" ht="0.95" hidden="1" customHeight="1" x14ac:dyDescent="0.25">
      <c r="C570" s="755"/>
      <c r="D570" s="27"/>
      <c r="E570" s="756"/>
      <c r="F570" s="756"/>
      <c r="G570" s="756"/>
      <c r="H570" s="757"/>
      <c r="I570" s="27"/>
      <c r="J570" s="116"/>
      <c r="K570" s="116"/>
      <c r="L570" s="89"/>
      <c r="M570" s="287"/>
      <c r="N570" s="124"/>
      <c r="O570" s="58"/>
      <c r="P570"/>
      <c r="Q570" s="138">
        <v>1</v>
      </c>
      <c r="S570" s="138">
        <v>1</v>
      </c>
      <c r="T570" s="138">
        <v>1</v>
      </c>
      <c r="W570" s="717"/>
      <c r="X570" s="452" t="s">
        <v>25</v>
      </c>
      <c r="Y570" s="696" t="str">
        <f t="shared" ca="1" si="254"/>
        <v/>
      </c>
      <c r="Z570" s="696"/>
      <c r="AA570" s="696"/>
      <c r="AB570" s="697"/>
      <c r="AC570" s="452" t="s">
        <v>25</v>
      </c>
      <c r="AD570" s="696" t="str">
        <f t="shared" si="255"/>
        <v/>
      </c>
      <c r="AE570" s="696"/>
      <c r="AF570" s="696"/>
      <c r="AG570" s="697"/>
      <c r="AH570" s="454" t="str">
        <f t="shared" si="256"/>
        <v/>
      </c>
      <c r="AI570" s="454" t="str">
        <f t="shared" si="257"/>
        <v/>
      </c>
      <c r="AL570" s="449" t="str">
        <f t="shared" ca="1" si="258"/>
        <v/>
      </c>
      <c r="AM570" s="449" t="str">
        <f t="shared" si="259"/>
        <v/>
      </c>
      <c r="AN570" s="450" t="str">
        <f t="shared" si="252"/>
        <v/>
      </c>
      <c r="AO570" s="451" t="str">
        <f t="shared" si="253"/>
        <v/>
      </c>
      <c r="AP570" s="447">
        <f t="shared" si="260"/>
        <v>0</v>
      </c>
      <c r="AT570" s="447">
        <v>6</v>
      </c>
      <c r="AU570" s="448" t="str">
        <f t="shared" si="261"/>
        <v/>
      </c>
      <c r="AV570" s="448" t="str">
        <f t="shared" si="261"/>
        <v/>
      </c>
      <c r="AW570" s="448" t="str">
        <f t="shared" si="261"/>
        <v/>
      </c>
      <c r="AX570" s="448" t="str">
        <f t="shared" si="261"/>
        <v/>
      </c>
      <c r="BI570"/>
      <c r="BJ570"/>
      <c r="BM570" s="80">
        <f t="shared" si="262"/>
        <v>6</v>
      </c>
      <c r="BN570" s="80" t="str">
        <f>IF(BF570=$AP$14,BI570,"xxxxxxx")</f>
        <v>xxxxxxx</v>
      </c>
      <c r="BO570" s="80" t="e">
        <f t="shared" si="263"/>
        <v>#N/A</v>
      </c>
      <c r="BP570" s="81" t="b">
        <f>IF(COUNT(SEARCH({"XX";"XXX";"XXXX";"XXXXX";"XXXXXX";"XXXXXXX"},BO570)),BO570)</f>
        <v>0</v>
      </c>
    </row>
    <row r="571" spans="3:68" ht="39.950000000000003" hidden="1" customHeight="1" x14ac:dyDescent="0.25">
      <c r="C571" s="708" t="str">
        <f>W571</f>
        <v>Riesgos relevantes para la salvaguarda</v>
      </c>
      <c r="D571" s="645" t="str">
        <f>X571</f>
        <v>Acciones REDD+ del Módulo 1 (puede que no todas las acciones tengan riesgos para esta salvaguarda)</v>
      </c>
      <c r="E571" s="646"/>
      <c r="F571" s="646"/>
      <c r="G571" s="646"/>
      <c r="H571" s="647"/>
      <c r="I571" s="288"/>
      <c r="J571" s="281" t="str">
        <f>AC571</f>
        <v>Riesgos</v>
      </c>
      <c r="K571" s="645" t="str">
        <f>AH571</f>
        <v>Clasificación de riesgos</v>
      </c>
      <c r="L571" s="646"/>
      <c r="M571" s="646"/>
      <c r="N571" s="647"/>
      <c r="O571" s="72"/>
      <c r="P571"/>
      <c r="Q571" s="137" t="s">
        <v>78</v>
      </c>
      <c r="S571" s="137" t="s">
        <v>78</v>
      </c>
      <c r="W571" s="720" t="str">
        <f>$W$95</f>
        <v>Riesgos relevantes para la salvaguarda</v>
      </c>
      <c r="X571" s="692" t="str">
        <f>$X$95</f>
        <v>Acciones REDD+ del Módulo 1 (puede que no todas las acciones tengan riesgos para esta salvaguarda)</v>
      </c>
      <c r="Y571" s="694"/>
      <c r="Z571" s="694"/>
      <c r="AA571" s="694"/>
      <c r="AB571" s="693"/>
      <c r="AC571" s="692" t="str">
        <f>$AC$95</f>
        <v>Riesgos</v>
      </c>
      <c r="AD571" s="694"/>
      <c r="AE571" s="694"/>
      <c r="AF571" s="694"/>
      <c r="AG571" s="693"/>
      <c r="AH571" s="692" t="str">
        <f>$AH$95</f>
        <v>Clasificación de riesgos</v>
      </c>
      <c r="AI571" s="693"/>
      <c r="AL571" s="137" t="s">
        <v>82</v>
      </c>
      <c r="AR571" s="137" t="s">
        <v>80</v>
      </c>
      <c r="AU571" s="137" t="s">
        <v>76</v>
      </c>
      <c r="BI571"/>
      <c r="BJ571"/>
      <c r="BM571" s="80"/>
      <c r="BN571" s="79"/>
      <c r="BO571" s="79"/>
      <c r="BP571" s="79"/>
    </row>
    <row r="572" spans="3:68" ht="54.95" hidden="1" customHeight="1" x14ac:dyDescent="0.25">
      <c r="C572" s="709"/>
      <c r="D572" s="648" t="str">
        <f>LOOKUP($Q$572,$AE$589:$AF$591)</f>
        <v>PULSAR PARA VER UN EJEMPLO:</v>
      </c>
      <c r="E572" s="649"/>
      <c r="F572" s="649"/>
      <c r="G572" s="649"/>
      <c r="H572" s="650"/>
      <c r="I572" s="285"/>
      <c r="J572" s="323" t="str">
        <f>LOOKUP(Q572,AE589:AE591,AG589:AG591)</f>
        <v>(Para ver un ejemplo de riesgo, seleccionar una acción REDD+ de la lista desplegable a la izquierda.)</v>
      </c>
      <c r="K572" s="674" t="str">
        <f>AH572</f>
        <v>Probabilidad</v>
      </c>
      <c r="L572" s="675"/>
      <c r="M572" s="674" t="str">
        <f>AI572</f>
        <v>Impacto</v>
      </c>
      <c r="N572" s="675"/>
      <c r="O572" s="58"/>
      <c r="P572"/>
      <c r="Q572" s="435">
        <v>1</v>
      </c>
      <c r="R572" s="436" t="s">
        <v>58</v>
      </c>
      <c r="S572" s="437" t="str">
        <f>S564</f>
        <v>Probability</v>
      </c>
      <c r="T572" s="437" t="str">
        <f>T564</f>
        <v>Impact</v>
      </c>
      <c r="W572" s="721"/>
      <c r="X572" s="438"/>
      <c r="Y572" s="722"/>
      <c r="Z572" s="722"/>
      <c r="AA572" s="722"/>
      <c r="AB572" s="723"/>
      <c r="AC572" s="438"/>
      <c r="AD572" s="724"/>
      <c r="AE572" s="724"/>
      <c r="AF572" s="724"/>
      <c r="AG572" s="725"/>
      <c r="AH572" s="493" t="str">
        <f>$AH$96</f>
        <v>Probabilidad</v>
      </c>
      <c r="AI572" s="493" t="str">
        <f>$AI$96</f>
        <v>Impacto</v>
      </c>
      <c r="AL572" s="437" t="str">
        <f>$X$95</f>
        <v>Acciones REDD+ del Módulo 1 (puede que no todas las acciones tengan riesgos para esta salvaguarda)</v>
      </c>
      <c r="AM572" s="437" t="str">
        <f>$AC$95</f>
        <v>Riesgos</v>
      </c>
      <c r="AN572" s="437" t="str">
        <f>$AH$96</f>
        <v>Probabilidad</v>
      </c>
      <c r="AO572" s="437" t="str">
        <f>$AI$96</f>
        <v>Impacto</v>
      </c>
      <c r="AP572" s="441" t="s">
        <v>79</v>
      </c>
      <c r="AR572" s="138">
        <f>MAX(AP573:AP582)</f>
        <v>0</v>
      </c>
      <c r="AT572" s="441" t="s">
        <v>81</v>
      </c>
      <c r="AU572" s="437" t="str">
        <f>$X$95</f>
        <v>Acciones REDD+ del Módulo 1 (puede que no todas las acciones tengan riesgos para esta salvaguarda)</v>
      </c>
      <c r="AV572" s="437" t="str">
        <f>$AC$95</f>
        <v>Riesgos</v>
      </c>
      <c r="AW572" s="437" t="str">
        <f>$AH$96</f>
        <v>Probabilidad</v>
      </c>
      <c r="AX572" s="437" t="str">
        <f>$AI$96</f>
        <v>Impacto</v>
      </c>
      <c r="BI572"/>
      <c r="BJ572"/>
      <c r="BM572" s="78" t="s">
        <v>28</v>
      </c>
      <c r="BN572" s="78" t="s">
        <v>37</v>
      </c>
      <c r="BO572" s="78" t="s">
        <v>35</v>
      </c>
      <c r="BP572" s="79"/>
    </row>
    <row r="573" spans="3:68" ht="37.5" hidden="1" customHeight="1" x14ac:dyDescent="0.25">
      <c r="C573" s="709"/>
      <c r="D573" s="126"/>
      <c r="E573" s="631"/>
      <c r="F573" s="631"/>
      <c r="G573" s="631"/>
      <c r="H573" s="631"/>
      <c r="I573" s="306" t="s">
        <v>25</v>
      </c>
      <c r="J573" s="284" t="s">
        <v>20</v>
      </c>
      <c r="K573" s="579"/>
      <c r="L573" s="584"/>
      <c r="M573" s="584"/>
      <c r="N573" s="584"/>
      <c r="O573" s="58"/>
      <c r="P573"/>
      <c r="Q573" s="138">
        <v>1</v>
      </c>
      <c r="S573" s="139">
        <v>1</v>
      </c>
      <c r="T573" s="453">
        <v>1</v>
      </c>
      <c r="W573" s="721"/>
      <c r="X573" s="442" t="s">
        <v>25</v>
      </c>
      <c r="Y573" s="696" t="str">
        <f>LOOKUP(Q573,$AG$13:$AG$29,$AH$13:$AH$29)</f>
        <v/>
      </c>
      <c r="Z573" s="696"/>
      <c r="AA573" s="696"/>
      <c r="AB573" s="697"/>
      <c r="AC573" s="442" t="s">
        <v>25</v>
      </c>
      <c r="AD573" s="672" t="str">
        <f t="shared" ref="AD573:AD582" si="264">IF(J573=0,"",J573)</f>
        <v/>
      </c>
      <c r="AE573" s="672"/>
      <c r="AF573" s="672"/>
      <c r="AG573" s="673"/>
      <c r="AH573" s="454" t="str">
        <f>LOOKUP(S573,$AL$13:$AL$16,$AM$13:$AM$16)</f>
        <v/>
      </c>
      <c r="AI573" s="454" t="str">
        <f>LOOKUP(T573,$AL$13:$AL$16,$AN$13:$AN$16)</f>
        <v/>
      </c>
      <c r="AL573" s="444" t="str">
        <f t="shared" ref="AL573:AL578" si="265">Y573</f>
        <v/>
      </c>
      <c r="AM573" s="444" t="str">
        <f t="shared" ref="AM573:AM578" si="266">AD573</f>
        <v/>
      </c>
      <c r="AN573" s="446" t="str">
        <f t="shared" ref="AN573:AN578" si="267">AH573</f>
        <v/>
      </c>
      <c r="AO573" s="446" t="str">
        <f t="shared" ref="AO573:AO578" si="268">AI573</f>
        <v/>
      </c>
      <c r="AP573" s="447">
        <f t="shared" ref="AP573:AP578" si="269">SUM(AND(AN573=$AO$34, AO573=$AP$34),AP572)</f>
        <v>0</v>
      </c>
      <c r="AT573" s="447">
        <v>1</v>
      </c>
      <c r="AU573" s="448" t="str">
        <f t="array" ref="AU573">IF($AT573&gt;$AR$572,"",INDEX(AL$573:AL$582,MATCH($AT573,$AP$573:$AP$582,0)))</f>
        <v/>
      </c>
      <c r="AV573" s="448" t="str">
        <f t="array" ref="AV573">IF($AT573&gt;$AR$572,"",INDEX(AM$573:AM$582,MATCH($AT573,$AP$573:$AP$582,0)))</f>
        <v/>
      </c>
      <c r="AW573" s="448" t="str">
        <f t="array" ref="AW573">IF($AT573&gt;$AR$572,"",INDEX(AN$573:AN$582,MATCH($AT573,$AP$573:$AP$582,0)))</f>
        <v/>
      </c>
      <c r="AX573" s="448" t="str">
        <f t="array" ref="AX573">IF($AT573&gt;$AR$572,"",INDEX(AO$573:AO$582,MATCH($AT573,$AP$573:$AP$582,0)))</f>
        <v/>
      </c>
      <c r="BI573"/>
      <c r="BJ573"/>
      <c r="BM573" s="80">
        <f t="shared" ref="BM573:BM582" si="270">COUNTIF($BN$97:$BN$102,"&lt;="&amp;BN573)</f>
        <v>1</v>
      </c>
      <c r="BN573" s="80" t="str">
        <f>IF(BF573=$AP$14,BI573,"xx")</f>
        <v>xx</v>
      </c>
      <c r="BO573" s="80" t="e">
        <f t="shared" ref="BO573:BO582" si="271">VLOOKUP(ROW()-ROW($BO$96),$BM$97:$BN$102,2,FALSE)</f>
        <v>#N/A</v>
      </c>
      <c r="BP573" s="79"/>
    </row>
    <row r="574" spans="3:68" ht="37.5" hidden="1" customHeight="1" x14ac:dyDescent="0.25">
      <c r="C574" s="709"/>
      <c r="D574" s="27"/>
      <c r="E574" s="643"/>
      <c r="F574" s="643"/>
      <c r="G574" s="643"/>
      <c r="H574" s="643"/>
      <c r="I574" s="27" t="s">
        <v>25</v>
      </c>
      <c r="J574" s="284" t="s">
        <v>20</v>
      </c>
      <c r="K574" s="579"/>
      <c r="L574" s="584"/>
      <c r="M574" s="584"/>
      <c r="N574" s="584"/>
      <c r="O574" s="58"/>
      <c r="P574"/>
      <c r="Q574" s="138">
        <v>1</v>
      </c>
      <c r="S574" s="139">
        <v>1</v>
      </c>
      <c r="T574" s="453">
        <v>1</v>
      </c>
      <c r="W574" s="721"/>
      <c r="X574" s="442" t="s">
        <v>25</v>
      </c>
      <c r="Y574" s="696" t="str">
        <f t="shared" ref="Y574:Y582" si="272">LOOKUP(Q574,$AG$13:$AG$29,$AH$13:$AH$29)</f>
        <v/>
      </c>
      <c r="Z574" s="696"/>
      <c r="AA574" s="696"/>
      <c r="AB574" s="697"/>
      <c r="AC574" s="442" t="s">
        <v>25</v>
      </c>
      <c r="AD574" s="672" t="str">
        <f t="shared" si="264"/>
        <v/>
      </c>
      <c r="AE574" s="672"/>
      <c r="AF574" s="672"/>
      <c r="AG574" s="673"/>
      <c r="AH574" s="454" t="str">
        <f t="shared" ref="AH574:AH582" si="273">LOOKUP(S574,$AL$13:$AL$16,$AM$13:$AM$16)</f>
        <v/>
      </c>
      <c r="AI574" s="454" t="str">
        <f t="shared" ref="AI574:AI582" si="274">LOOKUP(T574,$AL$13:$AL$16,$AN$13:$AN$16)</f>
        <v/>
      </c>
      <c r="AL574" s="449" t="str">
        <f t="shared" si="265"/>
        <v/>
      </c>
      <c r="AM574" s="449" t="str">
        <f t="shared" si="266"/>
        <v/>
      </c>
      <c r="AN574" s="451" t="str">
        <f t="shared" si="267"/>
        <v/>
      </c>
      <c r="AO574" s="451" t="str">
        <f t="shared" si="268"/>
        <v/>
      </c>
      <c r="AP574" s="447">
        <f t="shared" si="269"/>
        <v>0</v>
      </c>
      <c r="AT574" s="447">
        <v>2</v>
      </c>
      <c r="AU574" s="448" t="str">
        <f t="array" ref="AU574">IF($AT574&gt;$AR$572,"",INDEX(AL$573:AL$582,MATCH($AT574,$AP$573:$AP$582,0)))</f>
        <v/>
      </c>
      <c r="AV574" s="448" t="str">
        <f t="array" ref="AV574">IF($AT574&gt;$AR$572,"",INDEX(AM$573:AM$582,MATCH($AT574,$AP$573:$AP$582,0)))</f>
        <v/>
      </c>
      <c r="AW574" s="448" t="str">
        <f t="array" ref="AW574">IF($AT574&gt;$AR$572,"",INDEX(AN$573:AN$582,MATCH($AT574,$AP$573:$AP$582,0)))</f>
        <v/>
      </c>
      <c r="AX574" s="448" t="str">
        <f t="array" ref="AX574">IF($AT574&gt;$AR$572,"",INDEX(AO$573:AO$582,MATCH($AT574,$AP$573:$AP$582,0)))</f>
        <v/>
      </c>
      <c r="BI574"/>
      <c r="BJ574"/>
      <c r="BM574" s="80">
        <f t="shared" si="270"/>
        <v>2</v>
      </c>
      <c r="BN574" s="80" t="str">
        <f>IF(BF574=$AP$14,BI574,"xxx")</f>
        <v>xxx</v>
      </c>
      <c r="BO574" s="80" t="e">
        <f t="shared" si="271"/>
        <v>#N/A</v>
      </c>
      <c r="BP574" s="79"/>
    </row>
    <row r="575" spans="3:68" ht="37.5" hidden="1" customHeight="1" x14ac:dyDescent="0.25">
      <c r="C575" s="709"/>
      <c r="D575" s="27"/>
      <c r="E575" s="643"/>
      <c r="F575" s="643"/>
      <c r="G575" s="643"/>
      <c r="H575" s="643"/>
      <c r="I575" s="27" t="s">
        <v>25</v>
      </c>
      <c r="J575" s="284" t="s">
        <v>20</v>
      </c>
      <c r="K575" s="579"/>
      <c r="L575" s="584"/>
      <c r="M575" s="584"/>
      <c r="N575" s="584"/>
      <c r="O575" s="58"/>
      <c r="P575"/>
      <c r="Q575" s="138">
        <v>1</v>
      </c>
      <c r="S575" s="139">
        <v>1</v>
      </c>
      <c r="T575" s="453">
        <v>1</v>
      </c>
      <c r="W575" s="721"/>
      <c r="X575" s="442" t="s">
        <v>25</v>
      </c>
      <c r="Y575" s="696" t="str">
        <f t="shared" si="272"/>
        <v/>
      </c>
      <c r="Z575" s="696"/>
      <c r="AA575" s="696"/>
      <c r="AB575" s="697"/>
      <c r="AC575" s="442" t="s">
        <v>25</v>
      </c>
      <c r="AD575" s="672" t="str">
        <f t="shared" si="264"/>
        <v/>
      </c>
      <c r="AE575" s="672"/>
      <c r="AF575" s="672"/>
      <c r="AG575" s="673"/>
      <c r="AH575" s="454" t="str">
        <f t="shared" si="273"/>
        <v/>
      </c>
      <c r="AI575" s="454" t="str">
        <f t="shared" si="274"/>
        <v/>
      </c>
      <c r="AL575" s="449" t="str">
        <f t="shared" si="265"/>
        <v/>
      </c>
      <c r="AM575" s="449" t="str">
        <f t="shared" si="266"/>
        <v/>
      </c>
      <c r="AN575" s="451" t="str">
        <f t="shared" si="267"/>
        <v/>
      </c>
      <c r="AO575" s="451" t="str">
        <f t="shared" si="268"/>
        <v/>
      </c>
      <c r="AP575" s="447">
        <f t="shared" si="269"/>
        <v>0</v>
      </c>
      <c r="AT575" s="447">
        <v>3</v>
      </c>
      <c r="AU575" s="448" t="str">
        <f t="array" ref="AU575">IF($AT575&gt;$AR$572,"",INDEX(AL$573:AL$582,MATCH($AT575,$AP$573:$AP$582,0)))</f>
        <v/>
      </c>
      <c r="AV575" s="448" t="str">
        <f t="array" ref="AV575">IF($AT575&gt;$AR$572,"",INDEX(AM$573:AM$582,MATCH($AT575,$AP$573:$AP$582,0)))</f>
        <v/>
      </c>
      <c r="AW575" s="448" t="str">
        <f t="array" ref="AW575">IF($AT575&gt;$AR$572,"",INDEX(AN$573:AN$582,MATCH($AT575,$AP$573:$AP$582,0)))</f>
        <v/>
      </c>
      <c r="AX575" s="448" t="str">
        <f t="array" ref="AX575">IF($AT575&gt;$AR$572,"",INDEX(AO$573:AO$582,MATCH($AT575,$AP$573:$AP$582,0)))</f>
        <v/>
      </c>
      <c r="BI575"/>
      <c r="BJ575"/>
      <c r="BM575" s="80">
        <f t="shared" si="270"/>
        <v>3</v>
      </c>
      <c r="BN575" s="80" t="str">
        <f>IF(BF575=$AP$14,BI575,"xxxx")</f>
        <v>xxxx</v>
      </c>
      <c r="BO575" s="80" t="e">
        <f t="shared" si="271"/>
        <v>#N/A</v>
      </c>
      <c r="BP575" s="79"/>
    </row>
    <row r="576" spans="3:68" ht="37.5" hidden="1" customHeight="1" x14ac:dyDescent="0.25">
      <c r="C576" s="709"/>
      <c r="D576" s="27"/>
      <c r="E576" s="643"/>
      <c r="F576" s="643"/>
      <c r="G576" s="643"/>
      <c r="H576" s="643"/>
      <c r="I576" s="27" t="s">
        <v>25</v>
      </c>
      <c r="J576" s="284" t="s">
        <v>20</v>
      </c>
      <c r="K576" s="579"/>
      <c r="L576" s="584"/>
      <c r="M576" s="584"/>
      <c r="N576" s="584"/>
      <c r="O576" s="58"/>
      <c r="P576"/>
      <c r="Q576" s="138">
        <v>1</v>
      </c>
      <c r="S576" s="139">
        <v>1</v>
      </c>
      <c r="T576" s="453">
        <v>1</v>
      </c>
      <c r="W576" s="721"/>
      <c r="X576" s="442" t="s">
        <v>25</v>
      </c>
      <c r="Y576" s="696" t="str">
        <f t="shared" si="272"/>
        <v/>
      </c>
      <c r="Z576" s="696"/>
      <c r="AA576" s="696"/>
      <c r="AB576" s="697"/>
      <c r="AC576" s="442" t="s">
        <v>25</v>
      </c>
      <c r="AD576" s="672" t="str">
        <f t="shared" si="264"/>
        <v/>
      </c>
      <c r="AE576" s="672"/>
      <c r="AF576" s="672"/>
      <c r="AG576" s="673"/>
      <c r="AH576" s="454" t="str">
        <f t="shared" si="273"/>
        <v/>
      </c>
      <c r="AI576" s="454" t="str">
        <f t="shared" si="274"/>
        <v/>
      </c>
      <c r="AL576" s="449" t="str">
        <f t="shared" si="265"/>
        <v/>
      </c>
      <c r="AM576" s="449" t="str">
        <f t="shared" si="266"/>
        <v/>
      </c>
      <c r="AN576" s="451" t="str">
        <f t="shared" si="267"/>
        <v/>
      </c>
      <c r="AO576" s="451" t="str">
        <f t="shared" si="268"/>
        <v/>
      </c>
      <c r="AP576" s="447">
        <f t="shared" si="269"/>
        <v>0</v>
      </c>
      <c r="AT576" s="447">
        <v>4</v>
      </c>
      <c r="AU576" s="448" t="str">
        <f t="array" ref="AU576">IF($AT576&gt;$AR$572,"",INDEX(AL$573:AL$582,MATCH($AT576,$AP$573:$AP$582,0)))</f>
        <v/>
      </c>
      <c r="AV576" s="448" t="str">
        <f t="array" ref="AV576">IF($AT576&gt;$AR$572,"",INDEX(AM$573:AM$582,MATCH($AT576,$AP$573:$AP$582,0)))</f>
        <v/>
      </c>
      <c r="AW576" s="448" t="str">
        <f t="array" ref="AW576">IF($AT576&gt;$AR$572,"",INDEX(AN$573:AN$582,MATCH($AT576,$AP$573:$AP$582,0)))</f>
        <v/>
      </c>
      <c r="AX576" s="448" t="str">
        <f t="array" ref="AX576">IF($AT576&gt;$AR$572,"",INDEX(AO$573:AO$582,MATCH($AT576,$AP$573:$AP$582,0)))</f>
        <v/>
      </c>
      <c r="BI576"/>
      <c r="BJ576"/>
      <c r="BM576" s="80">
        <f t="shared" si="270"/>
        <v>4</v>
      </c>
      <c r="BN576" s="80" t="str">
        <f>IF(BF576=$AP$14,BI576,"xxxxx")</f>
        <v>xxxxx</v>
      </c>
      <c r="BO576" s="80" t="e">
        <f t="shared" si="271"/>
        <v>#N/A</v>
      </c>
      <c r="BP576" s="79"/>
    </row>
    <row r="577" spans="3:68" ht="37.5" hidden="1" customHeight="1" x14ac:dyDescent="0.25">
      <c r="C577" s="709"/>
      <c r="D577" s="27"/>
      <c r="E577" s="643"/>
      <c r="F577" s="643"/>
      <c r="G577" s="643"/>
      <c r="H577" s="643"/>
      <c r="I577" s="27" t="s">
        <v>25</v>
      </c>
      <c r="J577" s="284" t="s">
        <v>20</v>
      </c>
      <c r="K577" s="579"/>
      <c r="L577" s="584"/>
      <c r="M577" s="584"/>
      <c r="N577" s="584"/>
      <c r="O577" s="58"/>
      <c r="P577"/>
      <c r="Q577" s="138">
        <v>1</v>
      </c>
      <c r="S577" s="139">
        <v>1</v>
      </c>
      <c r="T577" s="453">
        <v>1</v>
      </c>
      <c r="W577" s="721"/>
      <c r="X577" s="442" t="s">
        <v>25</v>
      </c>
      <c r="Y577" s="696" t="str">
        <f t="shared" si="272"/>
        <v/>
      </c>
      <c r="Z577" s="696"/>
      <c r="AA577" s="696"/>
      <c r="AB577" s="697"/>
      <c r="AC577" s="442" t="s">
        <v>25</v>
      </c>
      <c r="AD577" s="672" t="str">
        <f t="shared" si="264"/>
        <v/>
      </c>
      <c r="AE577" s="672"/>
      <c r="AF577" s="672"/>
      <c r="AG577" s="673"/>
      <c r="AH577" s="454" t="str">
        <f t="shared" si="273"/>
        <v/>
      </c>
      <c r="AI577" s="454" t="str">
        <f t="shared" si="274"/>
        <v/>
      </c>
      <c r="AL577" s="449" t="str">
        <f t="shared" si="265"/>
        <v/>
      </c>
      <c r="AM577" s="449" t="str">
        <f t="shared" si="266"/>
        <v/>
      </c>
      <c r="AN577" s="451" t="str">
        <f t="shared" si="267"/>
        <v/>
      </c>
      <c r="AO577" s="451" t="str">
        <f t="shared" si="268"/>
        <v/>
      </c>
      <c r="AP577" s="447">
        <f t="shared" si="269"/>
        <v>0</v>
      </c>
      <c r="AT577" s="447">
        <v>5</v>
      </c>
      <c r="AU577" s="448" t="str">
        <f t="array" ref="AU577">IF($AT577&gt;$AR$572,"",INDEX(AL$573:AL$582,MATCH($AT577,$AP$573:$AP$582,0)))</f>
        <v/>
      </c>
      <c r="AV577" s="448" t="str">
        <f t="array" ref="AV577">IF($AT577&gt;$AR$572,"",INDEX(AM$573:AM$582,MATCH($AT577,$AP$573:$AP$582,0)))</f>
        <v/>
      </c>
      <c r="AW577" s="448" t="str">
        <f t="array" ref="AW577">IF($AT577&gt;$AR$572,"",INDEX(AN$573:AN$582,MATCH($AT577,$AP$573:$AP$582,0)))</f>
        <v/>
      </c>
      <c r="AX577" s="448" t="str">
        <f t="array" ref="AX577">IF($AT577&gt;$AR$572,"",INDEX(AO$573:AO$582,MATCH($AT577,$AP$573:$AP$582,0)))</f>
        <v/>
      </c>
      <c r="BI577"/>
      <c r="BJ577"/>
      <c r="BM577" s="80">
        <f t="shared" si="270"/>
        <v>5</v>
      </c>
      <c r="BN577" s="80" t="str">
        <f>IF(BF577=$AP$14,BI577,"xxxxxx")</f>
        <v>xxxxxx</v>
      </c>
      <c r="BO577" s="80" t="e">
        <f t="shared" si="271"/>
        <v>#N/A</v>
      </c>
      <c r="BP577" s="79"/>
    </row>
    <row r="578" spans="3:68" ht="37.5" hidden="1" customHeight="1" x14ac:dyDescent="0.25">
      <c r="C578" s="709"/>
      <c r="D578" s="27"/>
      <c r="E578" s="643"/>
      <c r="F578" s="643"/>
      <c r="G578" s="643"/>
      <c r="H578" s="643"/>
      <c r="I578" s="27" t="s">
        <v>25</v>
      </c>
      <c r="J578" s="284"/>
      <c r="K578" s="579"/>
      <c r="L578" s="584"/>
      <c r="M578" s="584"/>
      <c r="N578" s="584"/>
      <c r="O578" s="58"/>
      <c r="P578"/>
      <c r="Q578" s="138">
        <v>1</v>
      </c>
      <c r="S578" s="139">
        <v>1</v>
      </c>
      <c r="T578" s="453">
        <v>1</v>
      </c>
      <c r="W578" s="721"/>
      <c r="X578" s="442" t="s">
        <v>25</v>
      </c>
      <c r="Y578" s="696" t="str">
        <f t="shared" si="272"/>
        <v/>
      </c>
      <c r="Z578" s="696"/>
      <c r="AA578" s="696"/>
      <c r="AB578" s="697"/>
      <c r="AC578" s="442" t="s">
        <v>25</v>
      </c>
      <c r="AD578" s="672" t="str">
        <f t="shared" si="264"/>
        <v/>
      </c>
      <c r="AE578" s="672"/>
      <c r="AF578" s="672"/>
      <c r="AG578" s="673"/>
      <c r="AH578" s="454" t="str">
        <f t="shared" si="273"/>
        <v/>
      </c>
      <c r="AI578" s="454" t="str">
        <f t="shared" si="274"/>
        <v/>
      </c>
      <c r="AL578" s="449" t="str">
        <f t="shared" si="265"/>
        <v/>
      </c>
      <c r="AM578" s="449" t="str">
        <f t="shared" si="266"/>
        <v/>
      </c>
      <c r="AN578" s="451" t="str">
        <f t="shared" si="267"/>
        <v/>
      </c>
      <c r="AO578" s="451" t="str">
        <f t="shared" si="268"/>
        <v/>
      </c>
      <c r="AP578" s="447">
        <f t="shared" si="269"/>
        <v>0</v>
      </c>
      <c r="AT578" s="447">
        <v>6</v>
      </c>
      <c r="AU578" s="448" t="str">
        <f t="array" ref="AU578">IF($AT578&gt;$AR$572,"",INDEX(AL$573:AL$582,MATCH($AT578,$AP$573:$AP$582,0)))</f>
        <v/>
      </c>
      <c r="AV578" s="448" t="str">
        <f t="array" ref="AV578">IF($AT578&gt;$AR$572,"",INDEX(AM$573:AM$582,MATCH($AT578,$AP$573:$AP$582,0)))</f>
        <v/>
      </c>
      <c r="AW578" s="448" t="str">
        <f t="array" ref="AW578">IF($AT578&gt;$AR$572,"",INDEX(AN$573:AN$582,MATCH($AT578,$AP$573:$AP$582,0)))</f>
        <v/>
      </c>
      <c r="AX578" s="448" t="str">
        <f t="array" ref="AX578">IF($AT578&gt;$AR$572,"",INDEX(AO$573:AO$582,MATCH($AT578,$AP$573:$AP$582,0)))</f>
        <v/>
      </c>
      <c r="BI578"/>
      <c r="BJ578"/>
      <c r="BM578" s="80">
        <f t="shared" si="270"/>
        <v>6</v>
      </c>
      <c r="BN578" s="80" t="str">
        <f>IF(BF578=$AP$14,BI578,"xxxxxxx")</f>
        <v>xxxxxxx</v>
      </c>
      <c r="BO578" s="80" t="e">
        <f t="shared" si="271"/>
        <v>#N/A</v>
      </c>
      <c r="BP578" s="79"/>
    </row>
    <row r="579" spans="3:68" ht="37.5" hidden="1" customHeight="1" x14ac:dyDescent="0.25">
      <c r="C579" s="709"/>
      <c r="D579" s="27"/>
      <c r="E579" s="643"/>
      <c r="F579" s="643"/>
      <c r="G579" s="643"/>
      <c r="H579" s="643"/>
      <c r="I579" s="27" t="s">
        <v>25</v>
      </c>
      <c r="J579" s="284"/>
      <c r="K579" s="579"/>
      <c r="L579" s="584"/>
      <c r="M579" s="584"/>
      <c r="N579" s="584"/>
      <c r="O579" s="58"/>
      <c r="P579"/>
      <c r="Q579" s="138">
        <v>1</v>
      </c>
      <c r="S579" s="139">
        <v>1</v>
      </c>
      <c r="T579" s="453">
        <v>1</v>
      </c>
      <c r="W579" s="721"/>
      <c r="X579" s="442" t="s">
        <v>25</v>
      </c>
      <c r="Y579" s="696" t="str">
        <f t="shared" si="272"/>
        <v/>
      </c>
      <c r="Z579" s="696"/>
      <c r="AA579" s="696"/>
      <c r="AB579" s="697"/>
      <c r="AC579" s="442" t="s">
        <v>25</v>
      </c>
      <c r="AD579" s="672" t="str">
        <f t="shared" si="264"/>
        <v/>
      </c>
      <c r="AE579" s="672"/>
      <c r="AF579" s="672"/>
      <c r="AG579" s="673"/>
      <c r="AH579" s="454" t="str">
        <f t="shared" si="273"/>
        <v/>
      </c>
      <c r="AI579" s="454" t="str">
        <f t="shared" si="274"/>
        <v/>
      </c>
      <c r="AL579" s="449" t="str">
        <f>Y579</f>
        <v/>
      </c>
      <c r="AM579" s="449" t="str">
        <f>AD579</f>
        <v/>
      </c>
      <c r="AN579" s="451" t="str">
        <f t="shared" ref="AN579:AO582" si="275">AH579</f>
        <v/>
      </c>
      <c r="AO579" s="451" t="str">
        <f t="shared" si="275"/>
        <v/>
      </c>
      <c r="AP579" s="447">
        <f>SUM(AND(AN579=$AO$34, AO579=$AP$34),AP578)</f>
        <v>0</v>
      </c>
      <c r="AT579" s="447">
        <v>7</v>
      </c>
      <c r="AU579" s="448" t="str">
        <f t="array" ref="AU579">IF($AT579&gt;$AR$572,"",INDEX(AL$573:AL$582,MATCH($AT579,$AP$573:$AP$582,0)))</f>
        <v/>
      </c>
      <c r="AV579" s="448" t="str">
        <f t="array" ref="AV579">IF($AT579&gt;$AR$572,"",INDEX(AM$573:AM$582,MATCH($AT579,$AP$573:$AP$582,0)))</f>
        <v/>
      </c>
      <c r="AW579" s="448" t="str">
        <f t="array" ref="AW579">IF($AT579&gt;$AR$572,"",INDEX(AN$573:AN$582,MATCH($AT579,$AP$573:$AP$582,0)))</f>
        <v/>
      </c>
      <c r="AX579" s="448" t="str">
        <f t="array" ref="AX579">IF($AT579&gt;$AR$572,"",INDEX(AO$573:AO$582,MATCH($AT579,$AP$573:$AP$582,0)))</f>
        <v/>
      </c>
      <c r="BI579"/>
      <c r="BJ579"/>
      <c r="BM579" s="80">
        <f t="shared" si="270"/>
        <v>6</v>
      </c>
      <c r="BN579" s="80" t="str">
        <f>IF(BF579=$AP$14,BI579,"xxxxxxx")</f>
        <v>xxxxxxx</v>
      </c>
      <c r="BO579" s="80" t="e">
        <f t="shared" si="271"/>
        <v>#N/A</v>
      </c>
      <c r="BP579" s="79"/>
    </row>
    <row r="580" spans="3:68" ht="37.5" hidden="1" customHeight="1" x14ac:dyDescent="0.25">
      <c r="C580" s="709"/>
      <c r="D580" s="27"/>
      <c r="E580" s="643"/>
      <c r="F580" s="643"/>
      <c r="G580" s="643"/>
      <c r="H580" s="643"/>
      <c r="I580" s="27" t="s">
        <v>25</v>
      </c>
      <c r="J580" s="284"/>
      <c r="K580" s="579"/>
      <c r="L580" s="584"/>
      <c r="M580" s="584"/>
      <c r="N580" s="584"/>
      <c r="O580" s="58"/>
      <c r="P580"/>
      <c r="Q580" s="138">
        <v>1</v>
      </c>
      <c r="S580" s="139">
        <v>1</v>
      </c>
      <c r="T580" s="453">
        <v>1</v>
      </c>
      <c r="W580" s="721"/>
      <c r="X580" s="442" t="s">
        <v>25</v>
      </c>
      <c r="Y580" s="696" t="str">
        <f t="shared" si="272"/>
        <v/>
      </c>
      <c r="Z580" s="696"/>
      <c r="AA580" s="696"/>
      <c r="AB580" s="697"/>
      <c r="AC580" s="442" t="s">
        <v>25</v>
      </c>
      <c r="AD580" s="672" t="str">
        <f t="shared" si="264"/>
        <v/>
      </c>
      <c r="AE580" s="672"/>
      <c r="AF580" s="672"/>
      <c r="AG580" s="673"/>
      <c r="AH580" s="454" t="str">
        <f t="shared" si="273"/>
        <v/>
      </c>
      <c r="AI580" s="454" t="str">
        <f t="shared" si="274"/>
        <v/>
      </c>
      <c r="AL580" s="449" t="str">
        <f>Y580</f>
        <v/>
      </c>
      <c r="AM580" s="449" t="str">
        <f>AD580</f>
        <v/>
      </c>
      <c r="AN580" s="451" t="str">
        <f t="shared" si="275"/>
        <v/>
      </c>
      <c r="AO580" s="451" t="str">
        <f t="shared" si="275"/>
        <v/>
      </c>
      <c r="AP580" s="447">
        <f>SUM(AND(AN580=$AO$34, AO580=$AP$34),AP579)</f>
        <v>0</v>
      </c>
      <c r="AT580" s="447">
        <v>8</v>
      </c>
      <c r="AU580" s="448" t="str">
        <f t="array" ref="AU580">IF($AT580&gt;$AR$572,"",INDEX(AL$573:AL$582,MATCH($AT580,$AP$573:$AP$582,0)))</f>
        <v/>
      </c>
      <c r="AV580" s="448" t="str">
        <f t="array" ref="AV580">IF($AT580&gt;$AR$572,"",INDEX(AM$573:AM$582,MATCH($AT580,$AP$573:$AP$582,0)))</f>
        <v/>
      </c>
      <c r="AW580" s="448" t="str">
        <f t="array" ref="AW580">IF($AT580&gt;$AR$572,"",INDEX(AN$573:AN$582,MATCH($AT580,$AP$573:$AP$582,0)))</f>
        <v/>
      </c>
      <c r="AX580" s="448" t="str">
        <f t="array" ref="AX580">IF($AT580&gt;$AR$572,"",INDEX(AO$573:AO$582,MATCH($AT580,$AP$573:$AP$582,0)))</f>
        <v/>
      </c>
      <c r="BI580"/>
      <c r="BJ580"/>
      <c r="BM580" s="80">
        <f t="shared" si="270"/>
        <v>6</v>
      </c>
      <c r="BN580" s="80" t="str">
        <f>IF(BF580=$AP$14,BI580,"xxxxxxx")</f>
        <v>xxxxxxx</v>
      </c>
      <c r="BO580" s="80" t="e">
        <f t="shared" si="271"/>
        <v>#N/A</v>
      </c>
      <c r="BP580" s="79"/>
    </row>
    <row r="581" spans="3:68" ht="37.5" hidden="1" customHeight="1" x14ac:dyDescent="0.25">
      <c r="C581" s="709"/>
      <c r="D581" s="27"/>
      <c r="E581" s="643"/>
      <c r="F581" s="643"/>
      <c r="G581" s="643"/>
      <c r="H581" s="643"/>
      <c r="I581" s="27" t="s">
        <v>25</v>
      </c>
      <c r="J581" s="284"/>
      <c r="K581" s="579"/>
      <c r="L581" s="584"/>
      <c r="M581" s="584"/>
      <c r="N581" s="584"/>
      <c r="O581" s="58"/>
      <c r="P581"/>
      <c r="Q581" s="138">
        <v>1</v>
      </c>
      <c r="S581" s="139">
        <v>1</v>
      </c>
      <c r="T581" s="453">
        <v>1</v>
      </c>
      <c r="W581" s="721"/>
      <c r="X581" s="442" t="s">
        <v>25</v>
      </c>
      <c r="Y581" s="696" t="str">
        <f t="shared" si="272"/>
        <v/>
      </c>
      <c r="Z581" s="696"/>
      <c r="AA581" s="696"/>
      <c r="AB581" s="697"/>
      <c r="AC581" s="442" t="s">
        <v>25</v>
      </c>
      <c r="AD581" s="672" t="str">
        <f t="shared" si="264"/>
        <v/>
      </c>
      <c r="AE581" s="672"/>
      <c r="AF581" s="672"/>
      <c r="AG581" s="673"/>
      <c r="AH581" s="454" t="str">
        <f t="shared" si="273"/>
        <v/>
      </c>
      <c r="AI581" s="454" t="str">
        <f t="shared" si="274"/>
        <v/>
      </c>
      <c r="AL581" s="449" t="str">
        <f>Y581</f>
        <v/>
      </c>
      <c r="AM581" s="449" t="str">
        <f>AD581</f>
        <v/>
      </c>
      <c r="AN581" s="451" t="str">
        <f t="shared" si="275"/>
        <v/>
      </c>
      <c r="AO581" s="451" t="str">
        <f t="shared" si="275"/>
        <v/>
      </c>
      <c r="AP581" s="447">
        <f>SUM(AND(AN581=$AO$34, AO581=$AP$34),AP580)</f>
        <v>0</v>
      </c>
      <c r="AT581" s="447">
        <v>9</v>
      </c>
      <c r="AU581" s="448" t="str">
        <f t="array" ref="AU581">IF($AT581&gt;$AR$572,"",INDEX(AL$573:AL$582,MATCH($AT581,$AP$573:$AP$582,0)))</f>
        <v/>
      </c>
      <c r="AV581" s="448" t="str">
        <f t="array" ref="AV581">IF($AT581&gt;$AR$572,"",INDEX(AM$573:AM$582,MATCH($AT581,$AP$573:$AP$582,0)))</f>
        <v/>
      </c>
      <c r="AW581" s="448" t="str">
        <f t="array" ref="AW581">IF($AT581&gt;$AR$572,"",INDEX(AN$573:AN$582,MATCH($AT581,$AP$573:$AP$582,0)))</f>
        <v/>
      </c>
      <c r="AX581" s="448" t="str">
        <f t="array" ref="AX581">IF($AT581&gt;$AR$572,"",INDEX(AO$573:AO$582,MATCH($AT581,$AP$573:$AP$582,0)))</f>
        <v/>
      </c>
      <c r="BI581"/>
      <c r="BJ581"/>
      <c r="BM581" s="80">
        <f t="shared" si="270"/>
        <v>6</v>
      </c>
      <c r="BN581" s="80" t="str">
        <f>IF(BF581=$AP$14,BI581,"xxxxxxx")</f>
        <v>xxxxxxx</v>
      </c>
      <c r="BO581" s="80" t="e">
        <f t="shared" si="271"/>
        <v>#N/A</v>
      </c>
      <c r="BP581" s="79"/>
    </row>
    <row r="582" spans="3:68" ht="37.5" hidden="1" customHeight="1" x14ac:dyDescent="0.25">
      <c r="C582" s="709"/>
      <c r="D582" s="27"/>
      <c r="E582" s="643"/>
      <c r="F582" s="643"/>
      <c r="G582" s="643"/>
      <c r="H582" s="643"/>
      <c r="I582" s="27" t="s">
        <v>25</v>
      </c>
      <c r="J582" s="289"/>
      <c r="K582" s="582"/>
      <c r="L582" s="584"/>
      <c r="M582" s="584"/>
      <c r="N582" s="584"/>
      <c r="O582" s="58"/>
      <c r="P582"/>
      <c r="Q582" s="138">
        <v>1</v>
      </c>
      <c r="S582" s="139">
        <v>1</v>
      </c>
      <c r="T582" s="453">
        <v>1</v>
      </c>
      <c r="W582" s="721"/>
      <c r="X582" s="442" t="s">
        <v>25</v>
      </c>
      <c r="Y582" s="696" t="str">
        <f t="shared" si="272"/>
        <v/>
      </c>
      <c r="Z582" s="696"/>
      <c r="AA582" s="696"/>
      <c r="AB582" s="697"/>
      <c r="AC582" s="442" t="s">
        <v>25</v>
      </c>
      <c r="AD582" s="672" t="str">
        <f t="shared" si="264"/>
        <v/>
      </c>
      <c r="AE582" s="672"/>
      <c r="AF582" s="672"/>
      <c r="AG582" s="673"/>
      <c r="AH582" s="454" t="str">
        <f t="shared" si="273"/>
        <v/>
      </c>
      <c r="AI582" s="454" t="str">
        <f t="shared" si="274"/>
        <v/>
      </c>
      <c r="AL582" s="449" t="str">
        <f>Y582</f>
        <v/>
      </c>
      <c r="AM582" s="449" t="str">
        <f>AD582</f>
        <v/>
      </c>
      <c r="AN582" s="451" t="str">
        <f t="shared" si="275"/>
        <v/>
      </c>
      <c r="AO582" s="451" t="str">
        <f t="shared" si="275"/>
        <v/>
      </c>
      <c r="AP582" s="447">
        <f>SUM(AND(AN582=$AO$34, AO582=$AP$34),AP581)</f>
        <v>0</v>
      </c>
      <c r="AT582" s="447">
        <v>10</v>
      </c>
      <c r="AU582" s="448" t="str">
        <f t="array" ref="AU582">IF($AT582&gt;$AR$572,"",INDEX(AL$573:AL$582,MATCH($AT582,$AP$573:$AP$582,0)))</f>
        <v/>
      </c>
      <c r="AV582" s="448" t="str">
        <f t="array" ref="AV582">IF($AT582&gt;$AR$572,"",INDEX(AM$573:AM$582,MATCH($AT582,$AP$573:$AP$582,0)))</f>
        <v/>
      </c>
      <c r="AW582" s="448" t="str">
        <f t="array" ref="AW582">IF($AT582&gt;$AR$572,"",INDEX(AN$573:AN$582,MATCH($AT582,$AP$573:$AP$582,0)))</f>
        <v/>
      </c>
      <c r="AX582" s="448" t="str">
        <f t="array" ref="AX582">IF($AT582&gt;$AR$572,"",INDEX(AO$573:AO$582,MATCH($AT582,$AP$573:$AP$582,0)))</f>
        <v/>
      </c>
      <c r="BI582"/>
      <c r="BJ582"/>
      <c r="BM582" s="80">
        <f t="shared" si="270"/>
        <v>6</v>
      </c>
      <c r="BN582" s="80" t="str">
        <f>IF(BF582=$AP$14,BI582,"xxxxxxx")</f>
        <v>xxxxxxx</v>
      </c>
      <c r="BO582" s="80" t="e">
        <f t="shared" si="271"/>
        <v>#N/A</v>
      </c>
      <c r="BP582" s="79"/>
    </row>
    <row r="583" spans="3:68" ht="0.95" hidden="1" customHeight="1" x14ac:dyDescent="0.25">
      <c r="C583" s="156"/>
      <c r="D583" s="158"/>
      <c r="E583" s="586"/>
      <c r="F583" s="586"/>
      <c r="G583" s="586"/>
      <c r="H583" s="586"/>
      <c r="I583" s="158"/>
      <c r="J583" s="158"/>
      <c r="BI583"/>
      <c r="BJ583"/>
      <c r="BM583" s="80"/>
      <c r="BN583" s="79"/>
      <c r="BO583" s="79"/>
      <c r="BP583" s="79"/>
    </row>
    <row r="584" spans="3:68" ht="0.95" hidden="1" customHeight="1" x14ac:dyDescent="0.25">
      <c r="C584" s="259"/>
      <c r="D584" s="260"/>
      <c r="E584" s="260"/>
      <c r="F584" s="260"/>
      <c r="G584" s="260"/>
      <c r="H584" s="260"/>
      <c r="I584" s="260"/>
      <c r="J584" s="260"/>
      <c r="BI584"/>
      <c r="BJ584"/>
      <c r="BM584" s="80"/>
      <c r="BN584" s="79"/>
      <c r="BO584" s="79"/>
      <c r="BP584" s="79"/>
    </row>
    <row r="585" spans="3:68" hidden="1" x14ac:dyDescent="0.25">
      <c r="C585" s="259"/>
      <c r="D585" s="260"/>
      <c r="E585" s="260"/>
      <c r="F585" s="260"/>
      <c r="G585" s="260"/>
      <c r="H585" s="260"/>
      <c r="I585" s="260"/>
      <c r="J585" s="260"/>
      <c r="BI585"/>
      <c r="BJ585"/>
      <c r="BM585" s="80"/>
      <c r="BN585" s="79"/>
      <c r="BO585" s="79"/>
      <c r="BP585" s="79"/>
    </row>
    <row r="586" spans="3:68" hidden="1" x14ac:dyDescent="0.25">
      <c r="C586" s="156"/>
      <c r="D586" s="158"/>
      <c r="E586" s="158"/>
      <c r="F586" s="158"/>
      <c r="G586" s="158"/>
      <c r="H586" s="158"/>
      <c r="I586" s="158"/>
      <c r="J586" s="158"/>
      <c r="Y586" s="455" t="s">
        <v>52</v>
      </c>
      <c r="Z586" s="457"/>
      <c r="AA586" s="118"/>
      <c r="AC586" s="455">
        <f>W586</f>
        <v>0</v>
      </c>
      <c r="AD586" s="458"/>
      <c r="AF586" s="455" t="s">
        <v>52</v>
      </c>
      <c r="AG586" s="459"/>
    </row>
    <row r="587" spans="3:68" ht="15" hidden="1" customHeight="1" x14ac:dyDescent="0.25">
      <c r="C587" s="156"/>
      <c r="D587" s="158"/>
      <c r="E587" s="158"/>
      <c r="F587" s="158"/>
      <c r="G587" s="158"/>
      <c r="H587" s="158"/>
      <c r="I587" s="158"/>
      <c r="J587" s="158"/>
      <c r="Y587" s="456"/>
      <c r="Z587" s="457"/>
      <c r="AA587" s="118"/>
      <c r="AC587" s="456"/>
      <c r="AD587" s="458"/>
      <c r="AF587" s="456"/>
      <c r="AG587" s="459"/>
    </row>
    <row r="588" spans="3:68" hidden="1" x14ac:dyDescent="0.25">
      <c r="C588" s="156"/>
      <c r="D588" s="158"/>
      <c r="E588" s="158"/>
      <c r="F588" s="158"/>
      <c r="G588" s="158"/>
      <c r="H588" s="158"/>
      <c r="I588" s="158"/>
      <c r="J588" s="158"/>
      <c r="Y588" s="460" t="s">
        <v>2</v>
      </c>
      <c r="Z588" s="460" t="s">
        <v>54</v>
      </c>
      <c r="AA588" s="118"/>
      <c r="AE588" s="410" t="s">
        <v>20</v>
      </c>
      <c r="AF588" s="461" t="s">
        <v>2</v>
      </c>
      <c r="AG588" s="377" t="s">
        <v>54</v>
      </c>
      <c r="AH588" s="462" t="s">
        <v>20</v>
      </c>
      <c r="AL588" s="335"/>
    </row>
    <row r="589" spans="3:68" hidden="1" x14ac:dyDescent="0.25">
      <c r="C589" s="156"/>
      <c r="D589" s="158"/>
      <c r="E589" s="158"/>
      <c r="F589" s="158"/>
      <c r="G589" s="158"/>
      <c r="H589" s="158"/>
      <c r="I589" s="158"/>
      <c r="J589" s="158"/>
      <c r="Y589" s="595" t="str">
        <f>$Y$113</f>
        <v>PULSAR PARA VER UN EJEMPLO:</v>
      </c>
      <c r="Z589" s="595" t="str">
        <f>$Z$113</f>
        <v>(Para ver un ejemplo de riesgo, seleccionar una acción REDD+ de la lista desplegable a la izquierda.)</v>
      </c>
      <c r="AA589" s="410" t="s">
        <v>20</v>
      </c>
      <c r="AE589" s="465">
        <v>1</v>
      </c>
      <c r="AF589" s="463" t="str">
        <f>Y589</f>
        <v>PULSAR PARA VER UN EJEMPLO:</v>
      </c>
      <c r="AG589" s="463" t="str">
        <f>Z589</f>
        <v>(Para ver un ejemplo de riesgo, seleccionar una acción REDD+ de la lista desplegable a la izquierda.)</v>
      </c>
      <c r="AH589" s="462" t="s">
        <v>20</v>
      </c>
    </row>
    <row r="590" spans="3:68" ht="15" hidden="1" customHeight="1" x14ac:dyDescent="0.25">
      <c r="Y590" s="387" t="s">
        <v>165</v>
      </c>
      <c r="Z590" s="387" t="s">
        <v>383</v>
      </c>
      <c r="AA590" s="466" t="s">
        <v>60</v>
      </c>
      <c r="AE590" s="465">
        <v>2</v>
      </c>
      <c r="AF590" s="467" t="str">
        <f>CONCATENATE(AA590,"     ", Y590)</f>
        <v>e.g.:     General.</v>
      </c>
      <c r="AG590" s="467" t="str">
        <f>CONCATENATE(AA590,"     ", Z590)</f>
        <v>e.g.:     Las fluctuaciones en la disponibilidad de financiación para REDD+ suponen un riesgo de regresión en los logros.</v>
      </c>
      <c r="AH590" s="462" t="s">
        <v>20</v>
      </c>
    </row>
    <row r="591" spans="3:68" hidden="1" x14ac:dyDescent="0.25">
      <c r="F591" s="36"/>
      <c r="P591" s="52"/>
      <c r="S591" s="52"/>
      <c r="Y591" s="387" t="s">
        <v>384</v>
      </c>
      <c r="Z591" s="387" t="s">
        <v>627</v>
      </c>
      <c r="AA591" s="466" t="str">
        <f>$AA$214</f>
        <v>e.g.:</v>
      </c>
      <c r="AE591" s="465">
        <v>3</v>
      </c>
      <c r="AF591" s="467" t="str">
        <f>CONCATENATE(AA591,"     ", Y591)</f>
        <v>e.g.:     Forestación de tierras agrícolas.</v>
      </c>
      <c r="AG591" s="467" t="str">
        <f>CONCATENATE(AA591,"     ", Z591)</f>
        <v>e.g.:     El fuego utilizado para las quemas en las acciones agrícolas se extiende a nuevos bosques, con la reversión del secuestro de carbono, además de poner en riesgo el potencial de secuestro futuro.</v>
      </c>
      <c r="AH591" s="462" t="s">
        <v>20</v>
      </c>
    </row>
    <row r="592" spans="3:68" hidden="1" x14ac:dyDescent="0.25">
      <c r="F592" s="36"/>
      <c r="P592" s="52"/>
      <c r="S592" s="52"/>
      <c r="X592" s="469"/>
      <c r="Y592" s="470"/>
    </row>
    <row r="593" spans="3:68" hidden="1" x14ac:dyDescent="0.25">
      <c r="N593" s="101"/>
      <c r="BH593" s="36" t="s">
        <v>20</v>
      </c>
      <c r="BI593"/>
      <c r="BJ593"/>
      <c r="BK593"/>
      <c r="BL593"/>
      <c r="BM593"/>
      <c r="BN593"/>
      <c r="BO593"/>
      <c r="BP593"/>
    </row>
    <row r="594" spans="3:68" s="16" customFormat="1" hidden="1" x14ac:dyDescent="0.25">
      <c r="D594" s="98"/>
      <c r="E594" s="98"/>
      <c r="F594" s="98"/>
      <c r="G594" s="98"/>
      <c r="H594" s="98"/>
      <c r="I594" s="98"/>
      <c r="J594" s="98"/>
      <c r="K594" s="96"/>
      <c r="L594" s="96"/>
      <c r="M594" s="96"/>
      <c r="P594" s="55"/>
      <c r="Q594" s="340"/>
      <c r="R594" s="340"/>
      <c r="S594" s="53"/>
      <c r="T594" s="340"/>
      <c r="U594" s="340"/>
      <c r="V594" s="340"/>
      <c r="W594" s="340"/>
      <c r="X594" s="340"/>
      <c r="Y594" s="340"/>
      <c r="Z594" s="340"/>
      <c r="AA594" s="340"/>
      <c r="AB594" s="340"/>
      <c r="AC594" s="340"/>
      <c r="AD594" s="340"/>
      <c r="AE594" s="340"/>
      <c r="AF594" s="340"/>
      <c r="AG594" s="340"/>
      <c r="AH594" s="497"/>
      <c r="AI594" s="497"/>
      <c r="AJ594" s="340"/>
      <c r="AK594" s="340"/>
      <c r="AL594" s="340"/>
      <c r="AM594" s="340"/>
      <c r="AN594" s="340"/>
      <c r="AO594" s="340"/>
      <c r="AP594" s="340"/>
      <c r="AQ594" s="52"/>
      <c r="AR594" s="340"/>
      <c r="AS594" s="340"/>
      <c r="AT594" s="52"/>
      <c r="AU594" s="340"/>
      <c r="AV594" s="340"/>
      <c r="AW594" s="340"/>
      <c r="AX594" s="340"/>
      <c r="AY594" s="340"/>
      <c r="BG594"/>
      <c r="BH594" s="36" t="s">
        <v>20</v>
      </c>
    </row>
    <row r="595" spans="3:68" hidden="1" x14ac:dyDescent="0.25">
      <c r="BH595" s="36" t="s">
        <v>20</v>
      </c>
      <c r="BI595"/>
      <c r="BJ595"/>
      <c r="BK595"/>
      <c r="BL595"/>
      <c r="BM595"/>
      <c r="BN595"/>
      <c r="BO595"/>
      <c r="BP595"/>
    </row>
    <row r="596" spans="3:68" hidden="1" x14ac:dyDescent="0.25">
      <c r="C596" s="14"/>
      <c r="BI596"/>
      <c r="BJ596"/>
      <c r="BK596"/>
      <c r="BL596"/>
      <c r="BM596"/>
      <c r="BN596"/>
      <c r="BO596"/>
      <c r="BP596"/>
    </row>
    <row r="597" spans="3:68" hidden="1" x14ac:dyDescent="0.25">
      <c r="BI597"/>
      <c r="BJ597"/>
      <c r="BK597"/>
      <c r="BL597"/>
      <c r="BM597"/>
      <c r="BN597"/>
      <c r="BO597"/>
      <c r="BP597"/>
    </row>
    <row r="598" spans="3:68" hidden="1" x14ac:dyDescent="0.25">
      <c r="BI598"/>
      <c r="BJ598"/>
      <c r="BK598"/>
      <c r="BL598"/>
      <c r="BM598"/>
      <c r="BN598"/>
      <c r="BO598"/>
      <c r="BP598"/>
    </row>
    <row r="599" spans="3:68" hidden="1" x14ac:dyDescent="0.25"/>
    <row r="600" spans="3:68" hidden="1" x14ac:dyDescent="0.25"/>
    <row r="601" spans="3:68" hidden="1" x14ac:dyDescent="0.25"/>
    <row r="602" spans="3:68" ht="50.1" hidden="1" customHeight="1" x14ac:dyDescent="0.25">
      <c r="C602" s="687" t="str">
        <f>W602</f>
        <v>Salvaguarda (g) - La adopción de medidas para reducir el desplazamiento de las emisiones.</v>
      </c>
      <c r="D602" s="687"/>
      <c r="E602" s="687"/>
      <c r="F602" s="687"/>
      <c r="G602" s="687"/>
      <c r="H602" s="687"/>
      <c r="I602" s="687"/>
      <c r="J602" s="687"/>
      <c r="K602" s="687"/>
      <c r="L602" s="687"/>
      <c r="M602" s="687"/>
      <c r="N602" s="687"/>
      <c r="W602" s="719" t="str">
        <f>CONCATENATE($W$20, " - ",$X$20)</f>
        <v>Salvaguarda (g) - La adopción de medidas para reducir el desplazamiento de las emisiones.</v>
      </c>
      <c r="X602" s="719"/>
      <c r="Y602" s="719"/>
      <c r="Z602" s="719"/>
      <c r="AA602" s="719"/>
      <c r="AB602" s="719"/>
      <c r="AC602" s="719"/>
      <c r="AD602" s="719"/>
      <c r="AE602" s="719"/>
      <c r="AF602" s="719"/>
      <c r="AG602" s="719"/>
      <c r="AH602" s="719"/>
      <c r="BG602" s="36"/>
      <c r="BN602" s="75"/>
      <c r="BO602"/>
      <c r="BP602"/>
    </row>
    <row r="603" spans="3:68" hidden="1" x14ac:dyDescent="0.25">
      <c r="P603"/>
      <c r="S603" s="52"/>
      <c r="BN603" s="75"/>
      <c r="BO603"/>
      <c r="BP603"/>
    </row>
    <row r="604" spans="3:68" ht="18.75" hidden="1" x14ac:dyDescent="0.3">
      <c r="C604" s="7" t="str">
        <f>W604</f>
        <v>Modo de empleo:</v>
      </c>
      <c r="D604" s="156"/>
      <c r="E604" s="156"/>
      <c r="F604" s="156"/>
      <c r="G604" s="156"/>
      <c r="H604" s="156"/>
      <c r="I604" s="156"/>
      <c r="J604" s="156"/>
      <c r="W604" s="472" t="str">
        <f>$W$39</f>
        <v>Modo de empleo:</v>
      </c>
      <c r="BN604" s="75"/>
      <c r="BO604"/>
      <c r="BP604"/>
    </row>
    <row r="605" spans="3:68" ht="15" hidden="1" customHeight="1" x14ac:dyDescent="0.3">
      <c r="C605" s="7"/>
      <c r="D605" s="156"/>
      <c r="E605" s="156"/>
      <c r="F605" s="156"/>
      <c r="G605" s="156"/>
      <c r="H605" s="156"/>
      <c r="I605" s="156"/>
      <c r="J605" s="156"/>
      <c r="W605" s="384"/>
      <c r="BN605" s="75"/>
      <c r="BO605"/>
      <c r="BP605"/>
    </row>
    <row r="606" spans="3:68" ht="174.95" hidden="1" customHeight="1" x14ac:dyDescent="0.25">
      <c r="C606" s="707" t="str">
        <f>W606</f>
        <v>Favor tomar nota que en vista que esta salvaguarda se enfoca en los riesgos, los beneficios no se consideran para esta salvaguarda.
• Revisar los aspectos clave
•Contestar “Sí” o “No” a las Preguntas guía (según corresponda). En caso no se cuente con la información necesaria para responder a la pregunta, se puede elegir “No sabe”.
• Importar Riesgos a la Tabla 2. 
• Revisar y modificar los riesgos generados automáticamente para asegurar que son apropiados al contexto nacional, y luego asignarlos a acciones REDD+ concretas. Si más de una acción está asociada con el riesgo, copiar y pegar el texto del riesgo en una de las líneas vacías. Si el riesgo no pertenece a una acción REDD+ específica, se puede clasificarle como “General”.
• Añadir cualquier otro riesgo pertinente para la salvaguarda.
• Asignar una probabilidad e impacto a cada riesgo.</v>
      </c>
      <c r="D606" s="707"/>
      <c r="E606" s="707"/>
      <c r="F606" s="707"/>
      <c r="G606" s="707"/>
      <c r="H606" s="707"/>
      <c r="I606" s="707"/>
      <c r="J606" s="707"/>
      <c r="K606" s="707"/>
      <c r="L606" s="707"/>
      <c r="M606" s="282"/>
      <c r="W606" s="718" t="str">
        <f>W529</f>
        <v>Favor tomar nota que en vista que esta salvaguarda se enfoca en los riesgos, los beneficios no se consideran para esta salvaguarda.
• Revisar los aspectos clave
•Contestar “Sí” o “No” a las Preguntas guía (según corresponda). En caso no se cuente con la información necesaria para responder a la pregunta, se puede elegir “No sabe”.
• Importar Riesgos a la Tabla 2. 
• Revisar y modificar los riesgos generados automáticamente para asegurar que son apropiados al contexto nacional, y luego asignarlos a acciones REDD+ concretas. Si más de una acción está asociada con el riesgo, copiar y pegar el texto del riesgo en una de las líneas vacías. Si el riesgo no pertenece a una acción REDD+ específica, se puede clasificarle como “General”.
• Añadir cualquier otro riesgo pertinente para la salvaguarda.
• Asignar una probabilidad e impacto a cada riesgo.</v>
      </c>
      <c r="X606" s="718"/>
      <c r="Y606" s="718"/>
      <c r="Z606" s="718"/>
      <c r="AA606" s="718"/>
      <c r="AB606" s="718"/>
      <c r="AC606" s="718"/>
      <c r="AD606" s="718"/>
      <c r="AE606" s="718"/>
      <c r="AF606" s="385"/>
      <c r="AG606" s="385"/>
      <c r="BN606" s="75"/>
      <c r="BO606"/>
      <c r="BP606"/>
    </row>
    <row r="607" spans="3:68" ht="22.5" hidden="1" customHeight="1" x14ac:dyDescent="0.25">
      <c r="BN607" s="75"/>
      <c r="BO607"/>
      <c r="BP607"/>
    </row>
    <row r="608" spans="3:68" ht="18.75" hidden="1" x14ac:dyDescent="0.3">
      <c r="C608" s="7" t="str">
        <f>W608</f>
        <v>Asuntos clave:</v>
      </c>
      <c r="D608" s="158"/>
      <c r="E608" s="158"/>
      <c r="F608" s="158"/>
      <c r="G608" s="158"/>
      <c r="H608" s="158"/>
      <c r="I608" s="158"/>
      <c r="J608" s="158"/>
      <c r="W608" s="472" t="str">
        <f>$W$43</f>
        <v>Asuntos clave:</v>
      </c>
      <c r="BN608" s="75"/>
      <c r="BO608"/>
      <c r="BP608"/>
    </row>
    <row r="609" spans="3:72" hidden="1" x14ac:dyDescent="0.25">
      <c r="BN609" s="75"/>
      <c r="BO609"/>
      <c r="BP609"/>
    </row>
    <row r="610" spans="3:72" ht="15" hidden="1" customHeight="1" x14ac:dyDescent="0.25">
      <c r="C610" s="264" t="str">
        <f t="shared" ref="C610:D614" si="276">W610</f>
        <v>1.</v>
      </c>
      <c r="D610" s="632" t="str">
        <f t="shared" si="276"/>
        <v>Hacer frente a los motores directos e indirectos del cambio en el uso del suelo.</v>
      </c>
      <c r="E610" s="632"/>
      <c r="F610" s="632"/>
      <c r="G610" s="632"/>
      <c r="H610" s="632"/>
      <c r="I610" s="632"/>
      <c r="J610" s="632"/>
      <c r="K610" s="632"/>
      <c r="L610" s="632"/>
      <c r="M610" s="280"/>
      <c r="W610" s="386" t="s">
        <v>106</v>
      </c>
      <c r="X610" s="387" t="s">
        <v>385</v>
      </c>
      <c r="Y610" s="388"/>
      <c r="Z610" s="388"/>
      <c r="AA610" s="388"/>
      <c r="AB610" s="388"/>
      <c r="BG610" s="36"/>
      <c r="BN610" s="75"/>
      <c r="BO610"/>
      <c r="BP610"/>
    </row>
    <row r="611" spans="3:72" ht="30" hidden="1" customHeight="1" x14ac:dyDescent="0.25">
      <c r="C611" s="264" t="str">
        <f t="shared" si="276"/>
        <v>2.</v>
      </c>
      <c r="D611" s="632" t="str">
        <f t="shared" si="276"/>
        <v>Desplazamiento de emisiones al nivel local (p.ej. más allá de los límites del proyecto REDD+) puede resultar de algunas opciones de REDD+.</v>
      </c>
      <c r="E611" s="632"/>
      <c r="F611" s="632"/>
      <c r="G611" s="632"/>
      <c r="H611" s="632"/>
      <c r="I611" s="632"/>
      <c r="J611" s="632"/>
      <c r="K611" s="632"/>
      <c r="L611" s="632"/>
      <c r="M611" s="280"/>
      <c r="W611" s="386" t="s">
        <v>107</v>
      </c>
      <c r="X611" s="387" t="s">
        <v>386</v>
      </c>
      <c r="Y611" s="388"/>
      <c r="Z611" s="388"/>
      <c r="AA611" s="388"/>
      <c r="AB611" s="388"/>
      <c r="BG611" s="36"/>
      <c r="BN611" s="75"/>
      <c r="BO611"/>
      <c r="BP611"/>
    </row>
    <row r="612" spans="3:72" ht="30" hidden="1" customHeight="1" x14ac:dyDescent="0.25">
      <c r="C612" s="265" t="str">
        <f t="shared" si="276"/>
        <v>3.</v>
      </c>
      <c r="D612" s="632" t="str">
        <f t="shared" si="276"/>
        <v>Desplazamiento de emisiones al nivel nacional (a otras ubicaciones dentro del país) puede resultar de algunas opciones de REDD+.</v>
      </c>
      <c r="E612" s="632"/>
      <c r="F612" s="632"/>
      <c r="G612" s="632"/>
      <c r="H612" s="632"/>
      <c r="I612" s="632"/>
      <c r="J612" s="632"/>
      <c r="K612" s="632"/>
      <c r="L612" s="632"/>
      <c r="M612" s="280"/>
      <c r="W612" s="386" t="s">
        <v>112</v>
      </c>
      <c r="X612" s="387" t="s">
        <v>387</v>
      </c>
      <c r="Y612" s="388"/>
      <c r="Z612" s="388"/>
      <c r="AA612" s="388"/>
      <c r="AB612" s="388"/>
      <c r="BG612" s="36"/>
      <c r="BN612" s="75"/>
      <c r="BO612"/>
      <c r="BP612"/>
    </row>
    <row r="613" spans="3:72" ht="15" hidden="1" customHeight="1" x14ac:dyDescent="0.25">
      <c r="C613" s="265" t="str">
        <f t="shared" si="276"/>
        <v>4.</v>
      </c>
      <c r="D613" s="632" t="str">
        <f t="shared" si="276"/>
        <v>Desplazamiento de emisiones al nivel internacional (a otros países) puede resultar de algunas opciones de REDD+.</v>
      </c>
      <c r="E613" s="632"/>
      <c r="F613" s="632"/>
      <c r="G613" s="632"/>
      <c r="H613" s="632"/>
      <c r="I613" s="632"/>
      <c r="J613" s="632"/>
      <c r="K613" s="632"/>
      <c r="L613" s="632"/>
      <c r="M613" s="280"/>
      <c r="W613" s="386" t="s">
        <v>108</v>
      </c>
      <c r="X613" s="387" t="s">
        <v>388</v>
      </c>
      <c r="Y613" s="388"/>
      <c r="Z613" s="388"/>
      <c r="AA613" s="388"/>
      <c r="AB613" s="388"/>
      <c r="BG613" s="36"/>
      <c r="BN613" s="75"/>
      <c r="BO613"/>
      <c r="BP613"/>
    </row>
    <row r="614" spans="3:72" ht="30" hidden="1" customHeight="1" x14ac:dyDescent="0.25">
      <c r="C614" s="264" t="str">
        <f t="shared" si="276"/>
        <v>5.</v>
      </c>
      <c r="D614" s="632" t="str">
        <f t="shared" si="276"/>
        <v>Sistema Nacional de Monitoreo Forestal (SNMF) puede ser diseñado para detectar y proporcionar información sobre reversiones a nivel nacional, sub-nacional y local.</v>
      </c>
      <c r="E614" s="632"/>
      <c r="F614" s="632"/>
      <c r="G614" s="632"/>
      <c r="H614" s="632"/>
      <c r="I614" s="632"/>
      <c r="J614" s="632"/>
      <c r="K614" s="632"/>
      <c r="L614" s="632"/>
      <c r="M614" s="280"/>
      <c r="W614" s="386" t="s">
        <v>109</v>
      </c>
      <c r="X614" s="387" t="s">
        <v>389</v>
      </c>
      <c r="Y614" s="388"/>
      <c r="Z614" s="388"/>
      <c r="AA614" s="388"/>
      <c r="AB614" s="388"/>
      <c r="BG614" s="36"/>
      <c r="BN614" s="75"/>
      <c r="BO614"/>
      <c r="BP614"/>
    </row>
    <row r="615" spans="3:72" ht="0.95" hidden="1" customHeight="1" x14ac:dyDescent="0.25">
      <c r="C615" s="264"/>
      <c r="D615" s="262"/>
      <c r="E615" s="262"/>
      <c r="F615" s="262"/>
      <c r="G615" s="262"/>
      <c r="H615" s="262"/>
      <c r="I615" s="262"/>
      <c r="J615" s="262"/>
      <c r="K615" s="262"/>
      <c r="L615" s="262"/>
      <c r="M615" s="280"/>
      <c r="W615" s="389"/>
      <c r="X615" s="390"/>
      <c r="Y615" s="388"/>
      <c r="Z615" s="388"/>
      <c r="AA615" s="388"/>
      <c r="AB615" s="388"/>
      <c r="BG615" s="36"/>
      <c r="BN615" s="75"/>
      <c r="BO615"/>
      <c r="BP615"/>
    </row>
    <row r="616" spans="3:72" ht="0.95" hidden="1" customHeight="1" x14ac:dyDescent="0.25">
      <c r="C616" s="264"/>
      <c r="D616" s="262"/>
      <c r="E616" s="262"/>
      <c r="F616" s="262"/>
      <c r="G616" s="262"/>
      <c r="H616" s="262"/>
      <c r="I616" s="262"/>
      <c r="J616" s="262"/>
      <c r="K616" s="262"/>
      <c r="L616" s="262"/>
      <c r="M616" s="280"/>
      <c r="W616" s="389"/>
      <c r="X616" s="390"/>
      <c r="Y616" s="388"/>
      <c r="Z616" s="388"/>
      <c r="AA616" s="388"/>
      <c r="AB616" s="388"/>
      <c r="BG616" s="36"/>
      <c r="BN616" s="75"/>
      <c r="BO616"/>
      <c r="BP616"/>
    </row>
    <row r="617" spans="3:72" ht="7.5" hidden="1" customHeight="1" x14ac:dyDescent="0.25">
      <c r="C617" s="157"/>
      <c r="D617" s="157"/>
      <c r="E617" s="157"/>
      <c r="F617" s="157"/>
      <c r="G617" s="157"/>
      <c r="H617" s="157"/>
      <c r="I617" s="157"/>
      <c r="J617" s="157"/>
      <c r="W617" s="391"/>
      <c r="X617" s="392"/>
      <c r="Y617" s="392"/>
      <c r="Z617" s="392"/>
      <c r="AA617" s="392"/>
      <c r="AB617" s="392"/>
      <c r="BG617" s="36"/>
      <c r="BN617" s="83"/>
      <c r="BO617" s="75"/>
      <c r="BP617" s="75"/>
      <c r="BQ617" s="75"/>
      <c r="BR617" s="75"/>
      <c r="BS617" s="75"/>
      <c r="BT617" s="75"/>
    </row>
    <row r="618" spans="3:72" ht="15" hidden="1" customHeight="1" x14ac:dyDescent="0.25">
      <c r="C618" s="644"/>
      <c r="D618" s="644"/>
      <c r="E618" s="644"/>
      <c r="F618" s="644"/>
      <c r="G618" s="644"/>
      <c r="H618" s="644"/>
      <c r="I618" s="644"/>
      <c r="J618" s="644"/>
      <c r="W618" s="473" t="str">
        <f>$W$55</f>
        <v>Pulsar en el icono "-" a la izquierda para minimizar el texto.</v>
      </c>
      <c r="X618" s="394"/>
      <c r="Y618" s="394"/>
      <c r="Z618" s="394"/>
      <c r="AA618" s="394"/>
      <c r="AB618" s="394"/>
      <c r="AC618" s="394"/>
      <c r="AD618" s="394"/>
      <c r="BN618" s="75"/>
      <c r="BO618" s="75"/>
      <c r="BP618" s="75"/>
      <c r="BQ618" s="75"/>
      <c r="BR618" s="75"/>
      <c r="BS618" s="75"/>
      <c r="BT618" s="75"/>
    </row>
    <row r="619" spans="3:72" ht="15" hidden="1" customHeight="1" x14ac:dyDescent="0.25">
      <c r="C619" s="633"/>
      <c r="D619" s="633"/>
      <c r="E619" s="633"/>
      <c r="F619" s="633"/>
      <c r="G619" s="633"/>
      <c r="H619" s="633"/>
      <c r="I619" s="633"/>
      <c r="J619" s="633"/>
      <c r="W619" s="474" t="str">
        <f>$W$56</f>
        <v>Pulsar en el icono "+" a la izquierda para ampliar el texto y repasar los aspectos clave.</v>
      </c>
      <c r="X619" s="396"/>
      <c r="Y619" s="396"/>
      <c r="Z619" s="396"/>
      <c r="AA619" s="396"/>
      <c r="AB619" s="396"/>
      <c r="AC619" s="396"/>
      <c r="AD619" s="396"/>
      <c r="BN619" s="75"/>
      <c r="BO619" s="75"/>
      <c r="BP619" s="75"/>
      <c r="BQ619" s="75"/>
      <c r="BR619" s="75"/>
      <c r="BS619" s="75"/>
      <c r="BT619" s="75"/>
    </row>
    <row r="620" spans="3:72" ht="22.5" hidden="1" customHeight="1" x14ac:dyDescent="0.25">
      <c r="P620"/>
      <c r="S620" s="52"/>
      <c r="X620" s="397"/>
      <c r="Y620" s="398"/>
      <c r="Z620" s="398"/>
      <c r="AA620" s="388"/>
      <c r="AB620" s="388"/>
      <c r="BN620" s="75"/>
      <c r="BO620" s="75"/>
      <c r="BP620" s="75"/>
      <c r="BQ620" s="75"/>
      <c r="BR620" s="75"/>
      <c r="BS620" s="75"/>
      <c r="BT620" s="75"/>
    </row>
    <row r="621" spans="3:72" ht="18.75" hidden="1" x14ac:dyDescent="0.3">
      <c r="C621" s="7" t="str">
        <f>W621</f>
        <v>Preguntas guía:</v>
      </c>
      <c r="D621" s="158"/>
      <c r="E621" s="158"/>
      <c r="F621" s="158"/>
      <c r="G621" s="158"/>
      <c r="H621" s="158"/>
      <c r="I621" s="158"/>
      <c r="J621" s="158"/>
      <c r="W621" s="472" t="str">
        <f>$W$58</f>
        <v>Preguntas guía:</v>
      </c>
      <c r="X621" s="398"/>
      <c r="Y621" s="398"/>
      <c r="Z621" s="398"/>
      <c r="AA621" s="388"/>
      <c r="AB621" s="388"/>
      <c r="BN621" s="75"/>
      <c r="BO621" s="75"/>
      <c r="BP621" s="75"/>
      <c r="BQ621" s="75"/>
      <c r="BR621" s="75"/>
      <c r="BS621" s="75"/>
      <c r="BT621" s="75"/>
    </row>
    <row r="622" spans="3:72" ht="15" hidden="1" customHeight="1" x14ac:dyDescent="0.3">
      <c r="C622" s="7"/>
      <c r="D622" s="158"/>
      <c r="E622" s="158"/>
      <c r="F622" s="158"/>
      <c r="G622" s="158"/>
      <c r="H622" s="158"/>
      <c r="I622" s="158"/>
      <c r="J622" s="158"/>
      <c r="W622" s="384"/>
      <c r="X622" s="398"/>
      <c r="Y622" s="398"/>
      <c r="Z622" s="398"/>
      <c r="AA622" s="388"/>
      <c r="AB622" s="388"/>
      <c r="BN622" s="75"/>
      <c r="BO622" s="75"/>
      <c r="BP622" s="75"/>
      <c r="BQ622" s="75"/>
      <c r="BR622" s="75"/>
      <c r="BS622" s="75"/>
      <c r="BT622" s="75"/>
    </row>
    <row r="623" spans="3:72" ht="18.75" hidden="1" customHeight="1" thickBot="1" x14ac:dyDescent="0.35">
      <c r="C623" s="615" t="str">
        <f>$C$60</f>
        <v>Contestar a cada una de las preguntas siguientes pulsando en la respuesta que corresponda:</v>
      </c>
      <c r="D623" s="615"/>
      <c r="E623" s="615"/>
      <c r="F623" s="615"/>
      <c r="G623" s="615"/>
      <c r="H623" s="615"/>
      <c r="I623" s="615"/>
      <c r="J623" s="615"/>
      <c r="K623" s="615"/>
      <c r="L623" s="615"/>
      <c r="M623" s="279"/>
      <c r="W623" s="384"/>
      <c r="X623" s="706" t="str">
        <f>$X$60</f>
        <v>RELATED TO</v>
      </c>
      <c r="Y623" s="706" t="str">
        <f>$Y$60</f>
        <v>NUMBER</v>
      </c>
      <c r="Z623" s="706" t="str">
        <f>$Z$60</f>
        <v>TRANSLATED VALUE</v>
      </c>
      <c r="AA623" s="773" t="str">
        <f>$AA$60</f>
        <v>IF YES (Benefit)</v>
      </c>
      <c r="AB623" s="706" t="str">
        <f>$AB$60</f>
        <v>IF YES (Risk)</v>
      </c>
      <c r="AC623" s="773" t="str">
        <f>$AC$60</f>
        <v>IF NO (Benefit)</v>
      </c>
      <c r="AD623" s="706" t="str">
        <f>$AD$60</f>
        <v>IF NO (Risk)</v>
      </c>
      <c r="AE623" s="706" t="str">
        <f>$AE$60</f>
        <v>CLASIFIED TEXT</v>
      </c>
      <c r="AF623" s="706"/>
      <c r="AG623" s="706" t="str">
        <f>$AG$60</f>
        <v>SORTED TEXT</v>
      </c>
      <c r="AH623" s="706"/>
      <c r="AJ623" s="706" t="str">
        <f>$AJ$60</f>
        <v>IF "DON'T KNOW"</v>
      </c>
      <c r="AK623" s="706" t="str">
        <f>$AK$60</f>
        <v>AUTOPOPULATED TEXT</v>
      </c>
      <c r="AL623" s="706" t="str">
        <f>$AL$60</f>
        <v>SORTED TEXT</v>
      </c>
      <c r="BG623" s="75"/>
      <c r="BH623" s="75"/>
      <c r="BN623" s="75"/>
      <c r="BO623" s="75"/>
      <c r="BP623" s="75"/>
      <c r="BQ623" s="75"/>
      <c r="BR623" s="75"/>
    </row>
    <row r="624" spans="3:72" ht="26.25" hidden="1" thickBot="1" x14ac:dyDescent="0.3">
      <c r="K624" s="290" t="str">
        <f>$K$61</f>
        <v>Sí</v>
      </c>
      <c r="L624" s="597" t="str">
        <f>$L$61</f>
        <v>No</v>
      </c>
      <c r="M624" s="596" t="str">
        <f>$M$61</f>
        <v>No sabe</v>
      </c>
      <c r="Q624" s="137" t="s">
        <v>78</v>
      </c>
      <c r="S624" s="137" t="s">
        <v>78</v>
      </c>
      <c r="X624" s="706"/>
      <c r="Y624" s="706"/>
      <c r="Z624" s="706"/>
      <c r="AA624" s="773"/>
      <c r="AB624" s="706"/>
      <c r="AC624" s="773"/>
      <c r="AD624" s="706"/>
      <c r="AE624" s="477" t="str">
        <f>$AE$61</f>
        <v>Benefits</v>
      </c>
      <c r="AF624" s="477" t="str">
        <f>$AF$61</f>
        <v>Risks</v>
      </c>
      <c r="AG624" s="478" t="str">
        <f>$AG$61</f>
        <v>Benefits</v>
      </c>
      <c r="AH624" s="478" t="str">
        <f>$AH$61</f>
        <v>Risks</v>
      </c>
      <c r="AJ624" s="706"/>
      <c r="AK624" s="706"/>
      <c r="AL624" s="706"/>
      <c r="BE624" s="36"/>
      <c r="BG624" s="75"/>
      <c r="BH624" s="75"/>
      <c r="BL624"/>
      <c r="BM624"/>
      <c r="BN624"/>
      <c r="BO624"/>
      <c r="BP624"/>
    </row>
    <row r="625" spans="3:68" ht="30" hidden="1" customHeight="1" thickBot="1" x14ac:dyDescent="0.3">
      <c r="C625" s="762" t="str">
        <f t="shared" ref="C625:C631" si="277">W625</f>
        <v>1.       ¿Hay motores del cambio en el uso de la tierra y degradación forestal que probablemente persistan a pesar de las acciones REDD+?</v>
      </c>
      <c r="D625" s="763"/>
      <c r="E625" s="763"/>
      <c r="F625" s="763"/>
      <c r="G625" s="763"/>
      <c r="H625" s="763"/>
      <c r="I625" s="763"/>
      <c r="J625" s="764"/>
      <c r="K625" s="291"/>
      <c r="L625" s="292"/>
      <c r="M625" s="292"/>
      <c r="Q625" s="162">
        <v>0</v>
      </c>
      <c r="R625" s="400"/>
      <c r="S625" s="138" t="str">
        <f>LOOKUP(Q625,$AG$31:$AH$34)</f>
        <v/>
      </c>
      <c r="W625" s="383" t="s">
        <v>628</v>
      </c>
      <c r="X625" s="401" t="s">
        <v>20</v>
      </c>
      <c r="Y625" s="402">
        <v>1</v>
      </c>
      <c r="Z625" s="498" t="str">
        <f>S625</f>
        <v/>
      </c>
      <c r="AA625" s="236" t="s">
        <v>20</v>
      </c>
      <c r="AB625" s="119" t="s">
        <v>394</v>
      </c>
      <c r="AC625" s="236" t="s">
        <v>20</v>
      </c>
      <c r="AD625" s="119" t="s">
        <v>20</v>
      </c>
      <c r="AE625" s="405" t="str">
        <f t="shared" ref="AE625" si="278">IF(Z625=TRUE,AA625,AC625)</f>
        <v/>
      </c>
      <c r="AF625" s="405" t="str">
        <f t="shared" ref="AF625" si="279">IF(Z625=TRUE,AB625,AD625)</f>
        <v/>
      </c>
      <c r="AG625" s="490" t="s">
        <v>20</v>
      </c>
      <c r="AH625" s="495" t="str">
        <f t="array" ref="AH625">IFERROR((IF(ROWS(AH$625:AH625)&gt;COUNTA(AF:AF),"",INDEX(AF:AF,SMALL(IF(AF$625:AF$631&lt;&gt;"",ROW(AF$625:AF$631)),ROWS(AH$625:AH625))))),"")</f>
        <v>Posibilidad de desplazamiento del cambio en el uso de la tierra a ecosistemas no forestales. Favor proporcionar más detalles.</v>
      </c>
      <c r="AI625" s="408">
        <v>1</v>
      </c>
      <c r="AJ625" s="405" t="str">
        <f t="shared" ref="AJ625:AJ631" si="280">W625</f>
        <v>1.       ¿Hay motores del cambio en el uso de la tierra y degradación forestal que probablemente persistan a pesar de las acciones REDD+?</v>
      </c>
      <c r="AK625" s="405" t="str">
        <f>IF(Z625="DK",AJ625,"")</f>
        <v/>
      </c>
      <c r="AL625" s="405" t="str">
        <f t="array" ref="AL625">IFERROR((IF(ROWS(AL$625:AL625)&gt;COUNTA(AK:AK),"",INDEX(AK:AK,SMALL(IF(AK$625:AK$631&lt;&gt;"",ROW(AK$625:AK$631)),ROWS(AL$625:AL625))))),"")</f>
        <v/>
      </c>
      <c r="AM625" s="410" t="s">
        <v>20</v>
      </c>
      <c r="BG625" s="75"/>
      <c r="BH625" s="75"/>
      <c r="BL625"/>
      <c r="BM625"/>
      <c r="BN625"/>
      <c r="BO625"/>
      <c r="BP625"/>
    </row>
    <row r="626" spans="3:68" s="76" customFormat="1" ht="20.100000000000001" hidden="1" customHeight="1" x14ac:dyDescent="0.25">
      <c r="C626" s="766" t="str">
        <f t="shared" si="277"/>
        <v>2.       ¿Existe la probabilidad de que algunas de las acciones REDD+ identificadas en el Módulo 1:</v>
      </c>
      <c r="D626" s="767"/>
      <c r="E626" s="767"/>
      <c r="F626" s="767"/>
      <c r="G626" s="767"/>
      <c r="H626" s="767"/>
      <c r="I626" s="767"/>
      <c r="J626" s="768"/>
      <c r="K626" s="771"/>
      <c r="L626" s="771"/>
      <c r="M626" s="772"/>
      <c r="Q626" s="162">
        <v>0</v>
      </c>
      <c r="R626" s="400"/>
      <c r="S626" s="138" t="str">
        <f t="shared" ref="S626:S631" si="281">LOOKUP(Q626,$AG$31:$AH$34)</f>
        <v/>
      </c>
      <c r="T626" s="400"/>
      <c r="U626" s="400"/>
      <c r="V626" s="411"/>
      <c r="W626" s="387" t="s">
        <v>613</v>
      </c>
      <c r="X626" s="401" t="s">
        <v>1</v>
      </c>
      <c r="Y626" s="413">
        <v>2</v>
      </c>
      <c r="Z626" s="498" t="str">
        <f t="shared" ref="Z626:Z631" si="282">S626</f>
        <v/>
      </c>
      <c r="AA626" s="236" t="s">
        <v>20</v>
      </c>
      <c r="AB626" s="119" t="s">
        <v>20</v>
      </c>
      <c r="AC626" s="236" t="s">
        <v>20</v>
      </c>
      <c r="AD626" s="119" t="s">
        <v>395</v>
      </c>
      <c r="AE626" s="405" t="str">
        <f t="shared" ref="AE626:AE631" si="283">IF(Z626=TRUE,AA626,AC626)</f>
        <v/>
      </c>
      <c r="AF626" s="405" t="str">
        <f t="shared" ref="AF626:AF631" si="284">IF(Z626=TRUE,AB626,AD626)</f>
        <v>Posibilidad de desplazamiento del cambio en el uso de la tierra a ecosistemas no forestales. Favor proporcionar más detalles.</v>
      </c>
      <c r="AG626" s="419" t="s">
        <v>20</v>
      </c>
      <c r="AH626" s="488" t="str">
        <f t="array" ref="AH626">IFERROR((IF(ROWS(AH$625:AH626)&gt;COUNTA(AF:AF),"",INDEX(AF:AF,SMALL(IF(AF$625:AF$631&lt;&gt;"",ROW(AF$625:AF$631)),ROWS(AH$625:AH626))))),"")</f>
        <v>Posibilidad de capacidad limitada para estimar la fuga de emisiones de dióxido de carbono y por tanto priorizar las acciones REDD+ que sirvan para minimizar esa fuga. Favor proporcionar más detalles.</v>
      </c>
      <c r="AI626" s="408">
        <v>2</v>
      </c>
      <c r="AJ626" s="405" t="str">
        <f t="shared" si="280"/>
        <v>2.       ¿Existe la probabilidad de que algunas de las acciones REDD+ identificadas en el Módulo 1:</v>
      </c>
      <c r="AK626" s="409" t="str">
        <f>IF(((COUNTIF(Z627:Z631,"DK"))&gt;0),AJ626,"")</f>
        <v/>
      </c>
      <c r="AL626" s="405" t="str">
        <f t="array" ref="AL626">IFERROR((IF(ROWS(AL$625:AL626)&gt;COUNTA(AK:AK),"",INDEX(AK:AK,SMALL(IF(AK$625:AK$631&lt;&gt;"",ROW(AK$625:AK$631)),ROWS(AL$625:AL626))))),"")</f>
        <v/>
      </c>
      <c r="AM626" s="416" t="s">
        <v>20</v>
      </c>
      <c r="AN626" s="411"/>
      <c r="AO626" s="411"/>
      <c r="AP626" s="411"/>
      <c r="AQ626" s="52"/>
      <c r="AR626" s="411"/>
      <c r="AS626" s="411"/>
      <c r="AT626" s="52"/>
      <c r="AU626" s="411"/>
      <c r="AV626" s="411"/>
      <c r="AW626" s="411"/>
      <c r="AX626" s="411"/>
      <c r="AY626" s="411"/>
    </row>
    <row r="627" spans="3:68" s="76" customFormat="1" ht="30" hidden="1" customHeight="1" x14ac:dyDescent="0.25">
      <c r="C627" s="640" t="str">
        <f t="shared" si="277"/>
        <v>2.1.    Provoquen un desplazamiento del cambio en el uso de la tierra al nivel local (p.ej. que la protección de los bosques tenga como consecuencia la conversión agrícola de matorrales)?</v>
      </c>
      <c r="D627" s="641"/>
      <c r="E627" s="641"/>
      <c r="F627" s="641"/>
      <c r="G627" s="641"/>
      <c r="H627" s="641"/>
      <c r="I627" s="641"/>
      <c r="J627" s="642"/>
      <c r="K627" s="174"/>
      <c r="L627" s="167"/>
      <c r="M627" s="167"/>
      <c r="Q627" s="162">
        <v>0</v>
      </c>
      <c r="R627" s="400"/>
      <c r="S627" s="138" t="str">
        <f t="shared" si="281"/>
        <v/>
      </c>
      <c r="T627" s="400"/>
      <c r="U627" s="400"/>
      <c r="V627" s="411"/>
      <c r="W627" s="412" t="s">
        <v>390</v>
      </c>
      <c r="X627" s="401" t="s">
        <v>1</v>
      </c>
      <c r="Y627" s="413">
        <v>3</v>
      </c>
      <c r="Z627" s="498" t="str">
        <f t="shared" si="282"/>
        <v/>
      </c>
      <c r="AA627" s="236" t="s">
        <v>20</v>
      </c>
      <c r="AB627" s="119" t="s">
        <v>396</v>
      </c>
      <c r="AC627" s="236" t="s">
        <v>20</v>
      </c>
      <c r="AD627" s="119" t="s">
        <v>20</v>
      </c>
      <c r="AE627" s="405" t="str">
        <f t="shared" si="283"/>
        <v/>
      </c>
      <c r="AF627" s="405" t="str">
        <f t="shared" si="284"/>
        <v/>
      </c>
      <c r="AG627" s="419" t="s">
        <v>20</v>
      </c>
      <c r="AH627" s="488" t="str">
        <f t="array" ref="AH627">IFERROR((IF(ROWS(AH$625:AH627)&gt;COUNTA(AF:AF),"",INDEX(AF:AF,SMALL(IF(AF$625:AF$631&lt;&gt;"",ROW(AF$625:AF$631)),ROWS(AH$625:AH627))))),"")</f>
        <v>Posibilidad de capacidad limitada para evaluar la vulnerabilidad de los ecosistemas no forestales ante el cambio en el uso de la tierra y por tanto priorizar las acciones REDD+ que sirvan para reducir esa vulnerabilidad. Favor proporcionar más detalles.</v>
      </c>
      <c r="AI627" s="408">
        <v>3</v>
      </c>
      <c r="AJ627" s="405" t="str">
        <f t="shared" si="280"/>
        <v>2.1.    Provoquen un desplazamiento del cambio en el uso de la tierra al nivel local (p.ej. que la protección de los bosques tenga como consecuencia la conversión agrícola de matorrales)?</v>
      </c>
      <c r="AK627" s="405" t="str">
        <f>IF(Z627="DK",AJ627,"")</f>
        <v/>
      </c>
      <c r="AL627" s="405" t="str">
        <f t="array" ref="AL627">IFERROR((IF(ROWS(AL$625:AL627)&gt;COUNTA(AK:AK),"",INDEX(AK:AK,SMALL(IF(AK$625:AK$631&lt;&gt;"",ROW(AK$625:AK$631)),ROWS(AL$625:AL627))))),"")</f>
        <v/>
      </c>
      <c r="AM627" s="416" t="s">
        <v>20</v>
      </c>
      <c r="AN627" s="411"/>
      <c r="AO627" s="411"/>
      <c r="AP627" s="411"/>
      <c r="AQ627" s="52"/>
      <c r="AR627" s="411"/>
      <c r="AS627" s="411"/>
      <c r="AT627" s="52"/>
      <c r="AU627" s="411"/>
      <c r="AV627" s="411"/>
      <c r="AW627" s="411"/>
      <c r="AX627" s="411"/>
      <c r="AY627" s="411"/>
    </row>
    <row r="628" spans="3:68" s="76" customFormat="1" ht="20.100000000000001" hidden="1" customHeight="1" x14ac:dyDescent="0.25">
      <c r="C628" s="640" t="str">
        <f t="shared" si="277"/>
        <v>2.2.    Den lugar al desplazamiento del cambio en el uso de la tierra dentro de las fronteras nacionales?</v>
      </c>
      <c r="D628" s="641"/>
      <c r="E628" s="641"/>
      <c r="F628" s="641"/>
      <c r="G628" s="641"/>
      <c r="H628" s="641"/>
      <c r="I628" s="641"/>
      <c r="J628" s="642"/>
      <c r="K628" s="174"/>
      <c r="L628" s="167"/>
      <c r="M628" s="167"/>
      <c r="Q628" s="162">
        <v>0</v>
      </c>
      <c r="R628" s="400"/>
      <c r="S628" s="138" t="str">
        <f t="shared" si="281"/>
        <v/>
      </c>
      <c r="T628" s="400"/>
      <c r="U628" s="400"/>
      <c r="V628" s="411"/>
      <c r="W628" s="412" t="s">
        <v>391</v>
      </c>
      <c r="X628" s="401" t="s">
        <v>1</v>
      </c>
      <c r="Y628" s="402">
        <v>4</v>
      </c>
      <c r="Z628" s="498" t="str">
        <f t="shared" si="282"/>
        <v/>
      </c>
      <c r="AA628" s="236" t="s">
        <v>20</v>
      </c>
      <c r="AB628" s="119" t="s">
        <v>397</v>
      </c>
      <c r="AC628" s="236" t="s">
        <v>20</v>
      </c>
      <c r="AD628" s="119" t="s">
        <v>20</v>
      </c>
      <c r="AE628" s="405" t="str">
        <f t="shared" si="283"/>
        <v/>
      </c>
      <c r="AF628" s="405" t="str">
        <f t="shared" si="284"/>
        <v/>
      </c>
      <c r="AG628" s="419" t="s">
        <v>20</v>
      </c>
      <c r="AH628" s="488" t="str">
        <f t="array" ref="AH628">IFERROR((IF(ROWS(AH$625:AH628)&gt;COUNTA(AF:AF),"",INDEX(AF:AF,SMALL(IF(AF$625:AF$631&lt;&gt;"",ROW(AF$625:AF$631)),ROWS(AH$625:AH628))))),"")</f>
        <v/>
      </c>
      <c r="AI628" s="408">
        <v>4</v>
      </c>
      <c r="AJ628" s="405" t="str">
        <f t="shared" si="280"/>
        <v>2.2.    Den lugar al desplazamiento del cambio en el uso de la tierra dentro de las fronteras nacionales?</v>
      </c>
      <c r="AK628" s="405" t="str">
        <f>IF(Z628="DK",AJ628,"")</f>
        <v/>
      </c>
      <c r="AL628" s="405" t="str">
        <f t="array" ref="AL628">IFERROR((IF(ROWS(AL$625:AL628)&gt;COUNTA(AK:AK),"",INDEX(AK:AK,SMALL(IF(AK$625:AK$631&lt;&gt;"",ROW(AK$625:AK$631)),ROWS(AL$625:AL628))))),"")</f>
        <v/>
      </c>
      <c r="AM628" s="416" t="s">
        <v>20</v>
      </c>
      <c r="AN628" s="411"/>
      <c r="AO628" s="411"/>
      <c r="AP628" s="411"/>
      <c r="AQ628" s="52"/>
      <c r="AR628" s="411"/>
      <c r="AS628" s="411"/>
      <c r="AT628" s="52"/>
      <c r="AU628" s="411"/>
      <c r="AV628" s="411"/>
      <c r="AW628" s="411"/>
      <c r="AX628" s="411"/>
      <c r="AY628" s="411"/>
    </row>
    <row r="629" spans="3:68" s="76" customFormat="1" ht="30" hidden="1" customHeight="1" x14ac:dyDescent="0.25">
      <c r="C629" s="640" t="str">
        <f t="shared" si="277"/>
        <v>2.3.    Provoquen el desplazamiento internacional en el cambio en el uso de la tierra (p.ej. como consecuencia del incremento en las importaciones de alimentos o de madera para compensar la caída de la producción nacional)?</v>
      </c>
      <c r="D629" s="641"/>
      <c r="E629" s="641"/>
      <c r="F629" s="641"/>
      <c r="G629" s="641"/>
      <c r="H629" s="641"/>
      <c r="I629" s="641"/>
      <c r="J629" s="642"/>
      <c r="K629" s="174"/>
      <c r="L629" s="167"/>
      <c r="M629" s="167"/>
      <c r="Q629" s="162">
        <v>0</v>
      </c>
      <c r="R629" s="400"/>
      <c r="S629" s="138" t="str">
        <f t="shared" si="281"/>
        <v/>
      </c>
      <c r="T629" s="400"/>
      <c r="U629" s="400"/>
      <c r="V629" s="411"/>
      <c r="W629" s="412" t="s">
        <v>392</v>
      </c>
      <c r="X629" s="401" t="s">
        <v>1</v>
      </c>
      <c r="Y629" s="413">
        <v>5</v>
      </c>
      <c r="Z629" s="498" t="str">
        <f t="shared" si="282"/>
        <v/>
      </c>
      <c r="AA629" s="236" t="s">
        <v>20</v>
      </c>
      <c r="AB629" s="119" t="s">
        <v>398</v>
      </c>
      <c r="AC629" s="236" t="s">
        <v>20</v>
      </c>
      <c r="AD629" s="119" t="s">
        <v>20</v>
      </c>
      <c r="AE629" s="405" t="str">
        <f t="shared" si="283"/>
        <v/>
      </c>
      <c r="AF629" s="405" t="str">
        <f t="shared" si="284"/>
        <v/>
      </c>
      <c r="AG629" s="419" t="s">
        <v>20</v>
      </c>
      <c r="AH629" s="488" t="str">
        <f t="array" ref="AH629">IFERROR((IF(ROWS(AH$625:AH629)&gt;COUNTA(AF:AF),"",INDEX(AF:AF,SMALL(IF(AF$625:AF$631&lt;&gt;"",ROW(AF$625:AF$631)),ROWS(AH$625:AH629))))),"")</f>
        <v/>
      </c>
      <c r="AI629" s="408">
        <v>5</v>
      </c>
      <c r="AJ629" s="405" t="str">
        <f t="shared" si="280"/>
        <v>2.3.    Provoquen el desplazamiento internacional en el cambio en el uso de la tierra (p.ej. como consecuencia del incremento en las importaciones de alimentos o de madera para compensar la caída de la producción nacional)?</v>
      </c>
      <c r="AK629" s="405" t="str">
        <f>IF(Z629="DK",AJ629,"")</f>
        <v/>
      </c>
      <c r="AL629" s="405" t="str">
        <f t="array" ref="AL629">IFERROR((IF(ROWS(AL$625:AL629)&gt;COUNTA(AK:AK),"",INDEX(AK:AK,SMALL(IF(AK$625:AK$631&lt;&gt;"",ROW(AK$625:AK$631)),ROWS(AL$625:AL629))))),"")</f>
        <v/>
      </c>
      <c r="AM629" s="416" t="s">
        <v>20</v>
      </c>
      <c r="AN629" s="411"/>
      <c r="AO629" s="411"/>
      <c r="AP629" s="411"/>
      <c r="AQ629" s="52"/>
      <c r="AR629" s="411"/>
      <c r="AS629" s="411"/>
      <c r="AT629" s="52"/>
      <c r="AU629" s="411"/>
      <c r="AV629" s="411"/>
      <c r="AW629" s="411"/>
      <c r="AX629" s="411"/>
      <c r="AY629" s="411"/>
    </row>
    <row r="630" spans="3:68" s="76" customFormat="1" ht="30" hidden="1" customHeight="1" x14ac:dyDescent="0.25">
      <c r="C630" s="654" t="str">
        <f t="shared" si="277"/>
        <v>3.       ¿Se entiende la importancia de la función de almacenamiento de carbono de los ecosistemas no forestales del país o de la región (es decir, el daño que el desplazamiento del cambio en el uso de la tierra provoca en el clima?</v>
      </c>
      <c r="D630" s="655"/>
      <c r="E630" s="655"/>
      <c r="F630" s="655"/>
      <c r="G630" s="655"/>
      <c r="H630" s="655"/>
      <c r="I630" s="655"/>
      <c r="J630" s="656"/>
      <c r="K630" s="176"/>
      <c r="L630" s="170"/>
      <c r="M630" s="170"/>
      <c r="Q630" s="162">
        <v>0</v>
      </c>
      <c r="R630" s="400"/>
      <c r="S630" s="138" t="str">
        <f t="shared" si="281"/>
        <v/>
      </c>
      <c r="T630" s="400"/>
      <c r="U630" s="400"/>
      <c r="V630" s="411"/>
      <c r="W630" s="383" t="s">
        <v>393</v>
      </c>
      <c r="X630" s="401" t="s">
        <v>1</v>
      </c>
      <c r="Y630" s="413">
        <v>6</v>
      </c>
      <c r="Z630" s="498" t="str">
        <f t="shared" si="282"/>
        <v/>
      </c>
      <c r="AA630" s="236" t="s">
        <v>20</v>
      </c>
      <c r="AB630" s="119" t="s">
        <v>20</v>
      </c>
      <c r="AC630" s="236" t="s">
        <v>20</v>
      </c>
      <c r="AD630" s="119" t="s">
        <v>629</v>
      </c>
      <c r="AE630" s="405" t="str">
        <f t="shared" si="283"/>
        <v/>
      </c>
      <c r="AF630" s="405" t="str">
        <f t="shared" si="284"/>
        <v>Posibilidad de capacidad limitada para estimar la fuga de emisiones de dióxido de carbono y por tanto priorizar las acciones REDD+ que sirvan para minimizar esa fuga. Favor proporcionar más detalles.</v>
      </c>
      <c r="AG630" s="419" t="s">
        <v>20</v>
      </c>
      <c r="AH630" s="488" t="str">
        <f t="array" ref="AH630">IFERROR((IF(ROWS(AH$625:AH630)&gt;COUNTA(AF:AF),"",INDEX(AF:AF,SMALL(IF(AF$625:AF$631&lt;&gt;"",ROW(AF$625:AF$631)),ROWS(AH$625:AH630))))),"")</f>
        <v/>
      </c>
      <c r="AI630" s="408">
        <v>6</v>
      </c>
      <c r="AJ630" s="405" t="str">
        <f t="shared" si="280"/>
        <v>3.       ¿Se entiende la importancia de la función de almacenamiento de carbono de los ecosistemas no forestales del país o de la región (es decir, el daño que el desplazamiento del cambio en el uso de la tierra provoca en el clima?</v>
      </c>
      <c r="AK630" s="405" t="str">
        <f>IF(Z630="DK",AJ630,"")</f>
        <v/>
      </c>
      <c r="AL630" s="405" t="str">
        <f t="array" ref="AL630">IFERROR((IF(ROWS(AL$625:AL630)&gt;COUNTA(AK:AK),"",INDEX(AK:AK,SMALL(IF(AK$625:AK$631&lt;&gt;"",ROW(AK$625:AK$631)),ROWS(AL$625:AL630))))),"")</f>
        <v/>
      </c>
      <c r="AM630" s="416" t="s">
        <v>20</v>
      </c>
      <c r="AN630" s="411"/>
      <c r="AO630" s="411"/>
      <c r="AP630" s="411"/>
      <c r="AQ630" s="52"/>
      <c r="AR630" s="411"/>
      <c r="AS630" s="411"/>
      <c r="AT630" s="52"/>
      <c r="AU630" s="411"/>
      <c r="AV630" s="411"/>
      <c r="AW630" s="411"/>
      <c r="AX630" s="411"/>
      <c r="AY630" s="411"/>
    </row>
    <row r="631" spans="3:68" s="76" customFormat="1" ht="45" hidden="1" customHeight="1" thickBot="1" x14ac:dyDescent="0.3">
      <c r="C631" s="637" t="str">
        <f t="shared" si="277"/>
        <v>4.        ¿Se entiende la vulnerabilidad de los ecosistemas no forestales ante los cambios en el uso de la tierra (p.ej. adecuación de la agricultura, accesibilidad, condición de protección, posible importancia para usos extractivos, fragmentación)?</v>
      </c>
      <c r="D631" s="638"/>
      <c r="E631" s="638"/>
      <c r="F631" s="638"/>
      <c r="G631" s="638"/>
      <c r="H631" s="638"/>
      <c r="I631" s="638"/>
      <c r="J631" s="639"/>
      <c r="K631" s="177"/>
      <c r="L631" s="171"/>
      <c r="M631" s="171"/>
      <c r="Q631" s="162">
        <v>0</v>
      </c>
      <c r="R631" s="400"/>
      <c r="S631" s="138" t="str">
        <f t="shared" si="281"/>
        <v/>
      </c>
      <c r="T631" s="400"/>
      <c r="U631" s="400"/>
      <c r="V631" s="411"/>
      <c r="W631" s="383" t="s">
        <v>399</v>
      </c>
      <c r="X631" s="401" t="s">
        <v>1</v>
      </c>
      <c r="Y631" s="402">
        <v>7</v>
      </c>
      <c r="Z631" s="498" t="str">
        <f t="shared" si="282"/>
        <v/>
      </c>
      <c r="AA631" s="236" t="s">
        <v>20</v>
      </c>
      <c r="AB631" s="119" t="s">
        <v>20</v>
      </c>
      <c r="AC631" s="236" t="s">
        <v>20</v>
      </c>
      <c r="AD631" s="119" t="s">
        <v>630</v>
      </c>
      <c r="AE631" s="405" t="str">
        <f t="shared" si="283"/>
        <v/>
      </c>
      <c r="AF631" s="405" t="str">
        <f t="shared" si="284"/>
        <v>Posibilidad de capacidad limitada para evaluar la vulnerabilidad de los ecosistemas no forestales ante el cambio en el uso de la tierra y por tanto priorizar las acciones REDD+ que sirvan para reducir esa vulnerabilidad. Favor proporcionar más detalles.</v>
      </c>
      <c r="AG631" s="419" t="s">
        <v>20</v>
      </c>
      <c r="AH631" s="420" t="str">
        <f t="array" ref="AH631">IFERROR((IF(ROWS(AH$625:AH631)&gt;COUNTA(AF:AF),"",INDEX(AF:AF,SMALL(IF(AF$625:AF$631&lt;&gt;"",ROW(AF$625:AF$631)),ROWS(AH$625:AH631))))),"")</f>
        <v/>
      </c>
      <c r="AI631" s="408">
        <v>7</v>
      </c>
      <c r="AJ631" s="405" t="str">
        <f t="shared" si="280"/>
        <v>4.        ¿Se entiende la vulnerabilidad de los ecosistemas no forestales ante los cambios en el uso de la tierra (p.ej. adecuación de la agricultura, accesibilidad, condición de protección, posible importancia para usos extractivos, fragmentación)?</v>
      </c>
      <c r="AK631" s="405" t="str">
        <f>IF(Z631="DK",AJ631,"")</f>
        <v/>
      </c>
      <c r="AL631" s="405" t="str">
        <f t="array" ref="AL631">IFERROR((IF(ROWS(AL$625:AL631)&gt;COUNTA(AK:AK),"",INDEX(AK:AK,SMALL(IF(AK$625:AK$631&lt;&gt;"",ROW(AK$625:AK$631)),ROWS(AL$625:AL631))))),"")</f>
        <v/>
      </c>
      <c r="AM631" s="416" t="s">
        <v>20</v>
      </c>
      <c r="AN631" s="411"/>
      <c r="AO631" s="411"/>
      <c r="AP631" s="411"/>
      <c r="AQ631" s="52"/>
      <c r="AR631" s="411"/>
      <c r="AS631" s="411"/>
      <c r="AT631" s="52"/>
      <c r="AU631" s="411"/>
      <c r="AV631" s="411"/>
      <c r="AW631" s="411"/>
      <c r="AX631" s="411"/>
      <c r="AY631" s="411"/>
    </row>
    <row r="632" spans="3:68" s="76" customFormat="1" ht="0.95" hidden="1" customHeight="1" x14ac:dyDescent="0.25">
      <c r="C632" s="266"/>
      <c r="D632" s="266"/>
      <c r="E632" s="266"/>
      <c r="F632" s="266"/>
      <c r="G632" s="266"/>
      <c r="H632" s="266"/>
      <c r="I632" s="266"/>
      <c r="J632" s="266"/>
      <c r="K632" s="275"/>
      <c r="L632" s="275"/>
      <c r="M632" s="275"/>
      <c r="P632" s="273"/>
      <c r="Q632" s="411"/>
      <c r="R632" s="400"/>
      <c r="S632" s="268"/>
      <c r="T632" s="400"/>
      <c r="U632" s="400"/>
      <c r="V632" s="411"/>
      <c r="W632" s="513"/>
      <c r="X632" s="422"/>
      <c r="Y632" s="423"/>
      <c r="Z632" s="505"/>
      <c r="AA632" s="271"/>
      <c r="AB632" s="271"/>
      <c r="AC632" s="425" t="s">
        <v>20</v>
      </c>
      <c r="AD632" s="425"/>
      <c r="AE632" s="425"/>
      <c r="AF632" s="419"/>
      <c r="AG632" s="419"/>
      <c r="AH632" s="408" t="str">
        <f t="array" ref="AH632">IFERROR((IF(ROWS(AH$625:AH632)&gt;COUNTA(AF:AF),"",INDEX(AF:AF,SMALL(IF(AF$625:AF$631&lt;&gt;"",ROW(AF$625:AF$631)),ROWS(AH$625:AH632))))),"")</f>
        <v/>
      </c>
      <c r="AI632" s="355"/>
      <c r="AJ632" s="425"/>
      <c r="AK632" s="425"/>
      <c r="AL632" s="425"/>
      <c r="AM632" s="416"/>
      <c r="AN632" s="411"/>
      <c r="AO632" s="411"/>
      <c r="AP632" s="411"/>
      <c r="AQ632" s="52"/>
      <c r="AR632" s="411"/>
      <c r="AS632" s="411"/>
      <c r="AT632" s="52"/>
      <c r="AU632" s="411"/>
      <c r="AV632" s="411"/>
      <c r="AW632" s="411"/>
      <c r="AX632" s="411"/>
      <c r="AY632" s="411"/>
    </row>
    <row r="633" spans="3:68" s="76" customFormat="1" ht="0.95" hidden="1" customHeight="1" x14ac:dyDescent="0.25">
      <c r="C633" s="266"/>
      <c r="D633" s="266"/>
      <c r="E633" s="266"/>
      <c r="F633" s="266"/>
      <c r="G633" s="266"/>
      <c r="H633" s="266"/>
      <c r="I633" s="266"/>
      <c r="J633" s="266"/>
      <c r="K633" s="275"/>
      <c r="L633" s="275"/>
      <c r="M633" s="275"/>
      <c r="P633" s="273"/>
      <c r="Q633" s="411"/>
      <c r="R633" s="400"/>
      <c r="S633" s="268"/>
      <c r="T633" s="400"/>
      <c r="U633" s="400"/>
      <c r="V633" s="411"/>
      <c r="W633" s="513"/>
      <c r="X633" s="422"/>
      <c r="Y633" s="423"/>
      <c r="Z633" s="505"/>
      <c r="AA633" s="271"/>
      <c r="AB633" s="271"/>
      <c r="AC633" s="425"/>
      <c r="AD633" s="425"/>
      <c r="AE633" s="425"/>
      <c r="AF633" s="419"/>
      <c r="AG633" s="419"/>
      <c r="AH633" s="408" t="str">
        <f t="array" ref="AH633">IFERROR((IF(ROWS(AH$625:AH633)&gt;COUNTA(AF:AF),"",INDEX(AF:AF,SMALL(IF(AF$625:AF$631&lt;&gt;"",ROW(AF$625:AF$631)),ROWS(AH$625:AH633))))),"")</f>
        <v/>
      </c>
      <c r="AI633" s="355"/>
      <c r="AJ633" s="425"/>
      <c r="AK633" s="425"/>
      <c r="AL633" s="425"/>
      <c r="AM633" s="416"/>
      <c r="AN633" s="411"/>
      <c r="AO633" s="411"/>
      <c r="AP633" s="411"/>
      <c r="AQ633" s="52"/>
      <c r="AR633" s="411"/>
      <c r="AS633" s="411"/>
      <c r="AT633" s="52"/>
      <c r="AU633" s="411"/>
      <c r="AV633" s="411"/>
      <c r="AW633" s="411"/>
      <c r="AX633" s="411"/>
      <c r="AY633" s="411"/>
    </row>
    <row r="634" spans="3:68" ht="66" hidden="1" customHeight="1" x14ac:dyDescent="0.25">
      <c r="S634" s="52"/>
      <c r="X634" s="388"/>
      <c r="Y634" s="427"/>
      <c r="Z634" s="427"/>
      <c r="AA634" s="128">
        <f>$V$22</f>
        <v>0</v>
      </c>
      <c r="AB634" s="121"/>
      <c r="AC634" s="427"/>
      <c r="AD634" s="410" t="s">
        <v>20</v>
      </c>
      <c r="BN634"/>
      <c r="BO634"/>
      <c r="BP634"/>
    </row>
    <row r="635" spans="3:68" hidden="1" x14ac:dyDescent="0.25">
      <c r="C635" s="644"/>
      <c r="D635" s="644"/>
      <c r="E635" s="644"/>
      <c r="F635" s="644"/>
      <c r="G635" s="644"/>
      <c r="H635" s="644"/>
      <c r="I635" s="644"/>
      <c r="J635" s="644"/>
      <c r="P635" s="34"/>
      <c r="R635" s="428" t="str">
        <f>IF($V$22=7,AD626," ")</f>
        <v xml:space="preserve"> </v>
      </c>
      <c r="S635" s="428"/>
      <c r="T635" s="428"/>
      <c r="U635" s="428"/>
      <c r="W635" s="473" t="str">
        <f>$W$76</f>
        <v>Pulsar en el icono "-" a la izquierda para minimizar el texto.</v>
      </c>
      <c r="X635" s="388"/>
      <c r="Y635" s="427"/>
      <c r="Z635" s="427"/>
      <c r="AA635" s="128"/>
      <c r="AB635" s="121"/>
      <c r="AC635" s="427"/>
      <c r="AD635" s="410"/>
      <c r="BN635"/>
      <c r="BO635"/>
      <c r="BP635"/>
    </row>
    <row r="636" spans="3:68" ht="15" hidden="1" customHeight="1" x14ac:dyDescent="0.25">
      <c r="C636" s="633"/>
      <c r="D636" s="633"/>
      <c r="E636" s="633"/>
      <c r="F636" s="633"/>
      <c r="G636" s="633"/>
      <c r="H636" s="633"/>
      <c r="I636" s="633"/>
      <c r="J636" s="633"/>
      <c r="P636" s="34"/>
      <c r="R636" s="428" t="str">
        <f>IF($V$22=7,#REF!," ")</f>
        <v xml:space="preserve"> </v>
      </c>
      <c r="S636" s="428"/>
      <c r="T636" s="428"/>
      <c r="U636" s="428"/>
      <c r="W636" s="474" t="str">
        <f>$W$77</f>
        <v>Pulsar en el icono "+" a la izquierda para ampliar el texto y repasar las preguntas guía.</v>
      </c>
      <c r="X636" s="429"/>
      <c r="Y636" s="429"/>
      <c r="Z636" s="429"/>
      <c r="AA636" s="429"/>
      <c r="AB636" s="429"/>
      <c r="AC636" s="429"/>
      <c r="AD636" s="429"/>
    </row>
    <row r="637" spans="3:68" hidden="1" x14ac:dyDescent="0.25">
      <c r="C637" s="156"/>
      <c r="D637" s="158"/>
      <c r="E637" s="158"/>
      <c r="F637" s="158"/>
      <c r="G637" s="158"/>
      <c r="H637" s="158"/>
      <c r="I637" s="158"/>
      <c r="J637" s="158"/>
      <c r="P637" s="34"/>
      <c r="R637" s="428"/>
      <c r="S637" s="428"/>
      <c r="T637" s="428"/>
      <c r="U637" s="428"/>
    </row>
    <row r="638" spans="3:68" hidden="1" x14ac:dyDescent="0.25">
      <c r="C638" s="156"/>
      <c r="D638" s="158"/>
      <c r="E638" s="158"/>
      <c r="F638" s="158"/>
      <c r="G638" s="158"/>
      <c r="H638" s="158"/>
      <c r="I638" s="158"/>
      <c r="J638" s="158"/>
      <c r="P638" s="34"/>
      <c r="R638" s="428"/>
      <c r="S638" s="428"/>
      <c r="T638" s="428"/>
      <c r="U638" s="428"/>
    </row>
    <row r="639" spans="3:68" hidden="1" x14ac:dyDescent="0.25">
      <c r="C639" s="156"/>
      <c r="D639" s="158"/>
      <c r="E639" s="158"/>
      <c r="F639" s="158"/>
      <c r="G639" s="158"/>
      <c r="H639" s="158"/>
      <c r="I639" s="158"/>
      <c r="J639" s="158"/>
      <c r="P639" s="34"/>
      <c r="R639" s="428"/>
      <c r="S639" s="428"/>
      <c r="T639" s="428"/>
      <c r="U639" s="428"/>
      <c r="W639" s="430" t="str">
        <f>$W$80</f>
        <v xml:space="preserve">(Draft) OUTPUT TABLE </v>
      </c>
    </row>
    <row r="640" spans="3:68" ht="15.75" hidden="1" x14ac:dyDescent="0.25">
      <c r="C640" s="92" t="str">
        <f>W640</f>
        <v>Tabla 2:</v>
      </c>
      <c r="D640" s="8" t="str">
        <f>X640</f>
        <v xml:space="preserve">Riesgos relevantes para la </v>
      </c>
      <c r="G640" s="8"/>
      <c r="I640" s="8"/>
      <c r="P640" s="34"/>
      <c r="R640" s="428"/>
      <c r="S640" s="428"/>
      <c r="T640" s="428"/>
      <c r="U640" s="428"/>
      <c r="W640" s="492" t="str">
        <f>$W$81</f>
        <v>Tabla 2:</v>
      </c>
      <c r="X640" s="492" t="str">
        <f>$X$560</f>
        <v xml:space="preserve">Riesgos relevantes para la </v>
      </c>
    </row>
    <row r="641" spans="3:68" ht="15.75" hidden="1" customHeight="1" x14ac:dyDescent="0.25">
      <c r="D641" s="95" t="str">
        <f>X641</f>
        <v>Salvaguarda (g) - Reducir el desplazamiento de emisiones.</v>
      </c>
      <c r="F641" s="93"/>
      <c r="G641" s="93"/>
      <c r="H641" s="93"/>
      <c r="I641" s="93"/>
      <c r="J641" s="93"/>
      <c r="K641" s="93"/>
      <c r="L641" s="93"/>
      <c r="M641" s="93"/>
      <c r="P641" s="34"/>
      <c r="R641" s="428"/>
      <c r="S641" s="428"/>
      <c r="T641" s="428"/>
      <c r="U641" s="428"/>
      <c r="W641" s="432"/>
      <c r="X641" s="433" t="str">
        <f>$AA$20</f>
        <v>Salvaguarda (g) - Reducir el desplazamiento de emisiones.</v>
      </c>
    </row>
    <row r="642" spans="3:68" hidden="1" x14ac:dyDescent="0.25"/>
    <row r="643" spans="3:68" ht="0.95" hidden="1" customHeight="1" x14ac:dyDescent="0.25">
      <c r="C643" s="753"/>
      <c r="D643" s="710"/>
      <c r="E643" s="711"/>
      <c r="F643" s="711"/>
      <c r="G643" s="711"/>
      <c r="H643" s="712"/>
      <c r="I643" s="710"/>
      <c r="J643" s="712"/>
      <c r="K643" s="243"/>
      <c r="L643" s="710"/>
      <c r="M643" s="711"/>
      <c r="N643" s="712"/>
      <c r="O643" s="58"/>
      <c r="P643"/>
      <c r="Q643" s="137" t="s">
        <v>78</v>
      </c>
      <c r="S643" s="137" t="s">
        <v>78</v>
      </c>
      <c r="W643" s="715" t="str">
        <f>$W$84</f>
        <v>Beneficios relevantes para la salvaguarda</v>
      </c>
      <c r="X643" s="692" t="str">
        <f>$X$84</f>
        <v>Acciones REDD+ del Módulo 1 (puede que no todas las acciones tengan beneficios para esta salvaguarda)</v>
      </c>
      <c r="Y643" s="694"/>
      <c r="Z643" s="694"/>
      <c r="AA643" s="694"/>
      <c r="AB643" s="693"/>
      <c r="AC643" s="692" t="str">
        <f>$AC$84</f>
        <v>Beneficios</v>
      </c>
      <c r="AD643" s="694"/>
      <c r="AE643" s="694"/>
      <c r="AF643" s="694"/>
      <c r="AG643" s="693"/>
      <c r="AH643" s="692" t="str">
        <f>$AH$84</f>
        <v>Clasificación de beneficios</v>
      </c>
      <c r="AI643" s="693"/>
      <c r="AL643" s="137" t="s">
        <v>82</v>
      </c>
      <c r="AR643" s="137" t="s">
        <v>80</v>
      </c>
      <c r="AU643" s="137" t="s">
        <v>76</v>
      </c>
    </row>
    <row r="644" spans="3:68" ht="0.95" hidden="1" customHeight="1" x14ac:dyDescent="0.25">
      <c r="C644" s="754"/>
      <c r="D644" s="111"/>
      <c r="E644" s="758"/>
      <c r="F644" s="758"/>
      <c r="G644" s="758"/>
      <c r="H644" s="759"/>
      <c r="I644" s="765"/>
      <c r="J644" s="759"/>
      <c r="K644" s="247"/>
      <c r="L644" s="102"/>
      <c r="M644" s="102"/>
      <c r="N644" s="102"/>
      <c r="O644" s="58"/>
      <c r="P644"/>
      <c r="Q644" s="435">
        <v>1</v>
      </c>
      <c r="R644" s="436" t="s">
        <v>58</v>
      </c>
      <c r="S644" s="437" t="s">
        <v>55</v>
      </c>
      <c r="T644" s="437" t="s">
        <v>56</v>
      </c>
      <c r="W644" s="716"/>
      <c r="X644" s="438"/>
      <c r="Y644" s="727"/>
      <c r="Z644" s="727"/>
      <c r="AA644" s="727"/>
      <c r="AB644" s="728"/>
      <c r="AC644" s="439"/>
      <c r="AD644" s="713"/>
      <c r="AE644" s="713"/>
      <c r="AF644" s="713"/>
      <c r="AG644" s="714"/>
      <c r="AH644" s="493" t="str">
        <f>$AH$85</f>
        <v>Probabilidad</v>
      </c>
      <c r="AI644" s="493" t="str">
        <f>$AI$85</f>
        <v>Impacto</v>
      </c>
      <c r="AL644" s="437" t="str">
        <f>$X$84</f>
        <v>Acciones REDD+ del Módulo 1 (puede que no todas las acciones tengan beneficios para esta salvaguarda)</v>
      </c>
      <c r="AM644" s="437" t="str">
        <f>$AC$84</f>
        <v>Beneficios</v>
      </c>
      <c r="AN644" s="437" t="str">
        <f t="shared" ref="AN644:AN650" si="285">AH644</f>
        <v>Probabilidad</v>
      </c>
      <c r="AO644" s="437" t="str">
        <f t="shared" ref="AO644:AO650" si="286">AI644</f>
        <v>Impacto</v>
      </c>
      <c r="AP644" s="441" t="s">
        <v>79</v>
      </c>
      <c r="AR644" s="138">
        <f>MAX(AP645:AP650)</f>
        <v>0</v>
      </c>
      <c r="AT644" s="441" t="s">
        <v>81</v>
      </c>
      <c r="AU644" s="437" t="str">
        <f>$X$84</f>
        <v>Acciones REDD+ del Módulo 1 (puede que no todas las acciones tengan beneficios para esta salvaguarda)</v>
      </c>
      <c r="AV644" s="437" t="str">
        <f>$AC$84</f>
        <v>Beneficios</v>
      </c>
      <c r="AW644" s="437" t="str">
        <f>AN644</f>
        <v>Probabilidad</v>
      </c>
      <c r="AX644" s="437" t="str">
        <f>AO644</f>
        <v>Impacto</v>
      </c>
      <c r="BI644"/>
      <c r="BJ644"/>
      <c r="BM644" s="78" t="s">
        <v>28</v>
      </c>
      <c r="BN644" s="78" t="s">
        <v>36</v>
      </c>
      <c r="BO644" s="78" t="s">
        <v>35</v>
      </c>
      <c r="BP644" s="79"/>
    </row>
    <row r="645" spans="3:68" ht="0.95" hidden="1" customHeight="1" x14ac:dyDescent="0.25">
      <c r="C645" s="754"/>
      <c r="D645" s="74"/>
      <c r="E645" s="760"/>
      <c r="F645" s="760"/>
      <c r="G645" s="760"/>
      <c r="H645" s="761"/>
      <c r="I645" s="74"/>
      <c r="J645" s="117"/>
      <c r="K645" s="248"/>
      <c r="L645" s="122"/>
      <c r="M645" s="286"/>
      <c r="N645" s="123"/>
      <c r="O645" s="58"/>
      <c r="P645"/>
      <c r="Q645" s="138">
        <v>1</v>
      </c>
      <c r="S645" s="138">
        <v>1</v>
      </c>
      <c r="T645" s="138">
        <v>1</v>
      </c>
      <c r="W645" s="716"/>
      <c r="X645" s="442" t="s">
        <v>25</v>
      </c>
      <c r="Y645" s="672" t="str">
        <f t="shared" ref="Y645:Y650" ca="1" si="287">LOOKUP(Q645,$AG$13:$AG$24,$AH$13:$AH$29)</f>
        <v/>
      </c>
      <c r="Z645" s="672"/>
      <c r="AA645" s="672"/>
      <c r="AB645" s="673"/>
      <c r="AC645" s="442" t="s">
        <v>25</v>
      </c>
      <c r="AD645" s="672" t="str">
        <f t="shared" ref="AD645:AD650" si="288">IF(J645=0,"",J645)</f>
        <v/>
      </c>
      <c r="AE645" s="672"/>
      <c r="AF645" s="672"/>
      <c r="AG645" s="673"/>
      <c r="AH645" s="443" t="str">
        <f t="shared" ref="AH645:AH650" si="289">LOOKUP(S645,$AL$13:$AL$16,$AM$13:$AM$16)</f>
        <v/>
      </c>
      <c r="AI645" s="443" t="str">
        <f t="shared" ref="AI645:AI650" si="290">LOOKUP(T645,$AL$13:$AL$16,$AM$13:$AM$16)</f>
        <v/>
      </c>
      <c r="AL645" s="444" t="str">
        <f t="shared" ref="AL645:AL650" ca="1" si="291">Y645</f>
        <v/>
      </c>
      <c r="AM645" s="444" t="str">
        <f t="shared" ref="AM645:AM650" si="292">AD645</f>
        <v/>
      </c>
      <c r="AN645" s="445" t="str">
        <f t="shared" si="285"/>
        <v/>
      </c>
      <c r="AO645" s="446" t="str">
        <f t="shared" si="286"/>
        <v/>
      </c>
      <c r="AP645" s="447">
        <f t="shared" ref="AP645:AP650" si="293">SUM(AND(AN645=$AL$34, AO645=$AM$34),AP644)</f>
        <v>0</v>
      </c>
      <c r="AT645" s="447">
        <v>1</v>
      </c>
      <c r="AU645" s="448" t="str">
        <f t="shared" ref="AU645:AX650" si="294">IF($AT645&gt;$AR$644,"",INDEX(AL$645:AL$650,MATCH($AT645,$AP$645:$AP$650,0)))</f>
        <v/>
      </c>
      <c r="AV645" s="448" t="str">
        <f t="shared" si="294"/>
        <v/>
      </c>
      <c r="AW645" s="448" t="str">
        <f t="shared" si="294"/>
        <v/>
      </c>
      <c r="AX645" s="448" t="str">
        <f t="shared" si="294"/>
        <v/>
      </c>
      <c r="BI645"/>
      <c r="BJ645"/>
      <c r="BM645" s="80">
        <f t="shared" ref="BM645:BM650" si="295">COUNTIF($BN$86:$BN$91,"&lt;="&amp;BN645)</f>
        <v>1</v>
      </c>
      <c r="BN645" s="80" t="str">
        <f>IF(BF645=$AP$14,BI645,"xx")</f>
        <v>xx</v>
      </c>
      <c r="BO645" s="80" t="e">
        <f t="shared" ref="BO645:BO650" si="296">VLOOKUP(ROW()-ROW($BO$85),$BM$86:$BN$91,2,FALSE)</f>
        <v>#N/A</v>
      </c>
      <c r="BP645" s="81" t="e">
        <f>IF(COUNT(SEARCH({"xx";"xxx";"xxxx";"xxxxx";"xxxxxx";"xxxxxxx"},#REF!)),"-",BO645)</f>
        <v>#N/A</v>
      </c>
    </row>
    <row r="646" spans="3:68" ht="0.95" hidden="1" customHeight="1" x14ac:dyDescent="0.25">
      <c r="C646" s="754"/>
      <c r="D646" s="27"/>
      <c r="E646" s="756"/>
      <c r="F646" s="756"/>
      <c r="G646" s="756"/>
      <c r="H646" s="757"/>
      <c r="I646" s="27"/>
      <c r="J646" s="116"/>
      <c r="K646" s="116"/>
      <c r="L646" s="89"/>
      <c r="M646" s="287"/>
      <c r="N646" s="124"/>
      <c r="O646" s="58"/>
      <c r="P646"/>
      <c r="Q646" s="138">
        <v>1</v>
      </c>
      <c r="S646" s="138">
        <v>1</v>
      </c>
      <c r="T646" s="138">
        <v>1</v>
      </c>
      <c r="W646" s="716"/>
      <c r="X646" s="442" t="s">
        <v>25</v>
      </c>
      <c r="Y646" s="672" t="str">
        <f t="shared" ca="1" si="287"/>
        <v/>
      </c>
      <c r="Z646" s="672"/>
      <c r="AA646" s="672"/>
      <c r="AB646" s="673"/>
      <c r="AC646" s="442" t="s">
        <v>25</v>
      </c>
      <c r="AD646" s="672" t="str">
        <f t="shared" si="288"/>
        <v/>
      </c>
      <c r="AE646" s="672"/>
      <c r="AF646" s="672"/>
      <c r="AG646" s="673"/>
      <c r="AH646" s="454" t="str">
        <f t="shared" si="289"/>
        <v/>
      </c>
      <c r="AI646" s="454" t="str">
        <f t="shared" si="290"/>
        <v/>
      </c>
      <c r="AL646" s="449" t="str">
        <f t="shared" ca="1" si="291"/>
        <v/>
      </c>
      <c r="AM646" s="449" t="str">
        <f t="shared" si="292"/>
        <v/>
      </c>
      <c r="AN646" s="450" t="str">
        <f t="shared" si="285"/>
        <v/>
      </c>
      <c r="AO646" s="451" t="str">
        <f t="shared" si="286"/>
        <v/>
      </c>
      <c r="AP646" s="447">
        <f t="shared" si="293"/>
        <v>0</v>
      </c>
      <c r="AT646" s="447">
        <v>2</v>
      </c>
      <c r="AU646" s="448" t="str">
        <f t="shared" si="294"/>
        <v/>
      </c>
      <c r="AV646" s="448" t="str">
        <f t="shared" si="294"/>
        <v/>
      </c>
      <c r="AW646" s="448" t="str">
        <f t="shared" si="294"/>
        <v/>
      </c>
      <c r="AX646" s="448" t="str">
        <f t="shared" si="294"/>
        <v/>
      </c>
      <c r="BI646"/>
      <c r="BJ646"/>
      <c r="BM646" s="80">
        <f t="shared" si="295"/>
        <v>2</v>
      </c>
      <c r="BN646" s="80" t="str">
        <f>IF(BF646=$AP$14,BI646,"xxx")</f>
        <v>xxx</v>
      </c>
      <c r="BO646" s="80" t="e">
        <f t="shared" si="296"/>
        <v>#N/A</v>
      </c>
      <c r="BP646" s="81" t="e">
        <f>IF(COUNT(SEARCH({"xx";"xxx";"xxxx";"xxxxx";"xxxxxx";"xxxxxxx"},#REF!)),"-",BO646)</f>
        <v>#N/A</v>
      </c>
    </row>
    <row r="647" spans="3:68" ht="0.95" hidden="1" customHeight="1" x14ac:dyDescent="0.25">
      <c r="C647" s="754"/>
      <c r="D647" s="27"/>
      <c r="E647" s="756"/>
      <c r="F647" s="756"/>
      <c r="G647" s="756"/>
      <c r="H647" s="757"/>
      <c r="I647" s="27"/>
      <c r="J647" s="116"/>
      <c r="K647" s="116"/>
      <c r="L647" s="89"/>
      <c r="M647" s="287"/>
      <c r="N647" s="124"/>
      <c r="O647" s="58"/>
      <c r="P647"/>
      <c r="Q647" s="138">
        <v>1</v>
      </c>
      <c r="S647" s="138">
        <v>1</v>
      </c>
      <c r="T647" s="138">
        <v>1</v>
      </c>
      <c r="W647" s="716"/>
      <c r="X647" s="442" t="s">
        <v>25</v>
      </c>
      <c r="Y647" s="672" t="str">
        <f t="shared" ca="1" si="287"/>
        <v/>
      </c>
      <c r="Z647" s="672"/>
      <c r="AA647" s="672"/>
      <c r="AB647" s="673"/>
      <c r="AC647" s="442" t="s">
        <v>25</v>
      </c>
      <c r="AD647" s="672" t="str">
        <f t="shared" si="288"/>
        <v/>
      </c>
      <c r="AE647" s="672"/>
      <c r="AF647" s="672"/>
      <c r="AG647" s="673"/>
      <c r="AH647" s="454" t="str">
        <f t="shared" si="289"/>
        <v/>
      </c>
      <c r="AI647" s="454" t="str">
        <f t="shared" si="290"/>
        <v/>
      </c>
      <c r="AL647" s="449" t="str">
        <f t="shared" ca="1" si="291"/>
        <v/>
      </c>
      <c r="AM647" s="449" t="str">
        <f t="shared" si="292"/>
        <v/>
      </c>
      <c r="AN647" s="450" t="str">
        <f t="shared" si="285"/>
        <v/>
      </c>
      <c r="AO647" s="451" t="str">
        <f t="shared" si="286"/>
        <v/>
      </c>
      <c r="AP647" s="447">
        <f t="shared" si="293"/>
        <v>0</v>
      </c>
      <c r="AT647" s="447">
        <v>3</v>
      </c>
      <c r="AU647" s="448" t="str">
        <f t="shared" si="294"/>
        <v/>
      </c>
      <c r="AV647" s="448" t="str">
        <f t="shared" si="294"/>
        <v/>
      </c>
      <c r="AW647" s="448" t="str">
        <f t="shared" si="294"/>
        <v/>
      </c>
      <c r="AX647" s="448" t="str">
        <f t="shared" si="294"/>
        <v/>
      </c>
      <c r="BI647"/>
      <c r="BJ647"/>
      <c r="BM647" s="80">
        <f t="shared" si="295"/>
        <v>3</v>
      </c>
      <c r="BN647" s="80" t="str">
        <f>IF(BF647=$AP$14,BI647,"xxxx")</f>
        <v>xxxx</v>
      </c>
      <c r="BO647" s="80" t="e">
        <f t="shared" si="296"/>
        <v>#N/A</v>
      </c>
      <c r="BP647" s="81" t="e">
        <f>IF(COUNT(SEARCH({"xx";"xxx";"xxxx";"xxxxx";"xxxxxx";"xxxxxxx"},#REF!)),"-",BO647)</f>
        <v>#N/A</v>
      </c>
    </row>
    <row r="648" spans="3:68" ht="0.95" hidden="1" customHeight="1" x14ac:dyDescent="0.25">
      <c r="C648" s="754"/>
      <c r="D648" s="27"/>
      <c r="E648" s="756"/>
      <c r="F648" s="756"/>
      <c r="G648" s="756"/>
      <c r="H648" s="757"/>
      <c r="I648" s="27"/>
      <c r="J648" s="116"/>
      <c r="K648" s="116"/>
      <c r="L648" s="89"/>
      <c r="M648" s="287"/>
      <c r="N648" s="124"/>
      <c r="O648" s="58"/>
      <c r="P648"/>
      <c r="Q648" s="138">
        <v>1</v>
      </c>
      <c r="S648" s="138">
        <v>1</v>
      </c>
      <c r="T648" s="138">
        <v>1</v>
      </c>
      <c r="W648" s="716"/>
      <c r="X648" s="442" t="s">
        <v>25</v>
      </c>
      <c r="Y648" s="672" t="str">
        <f t="shared" ca="1" si="287"/>
        <v/>
      </c>
      <c r="Z648" s="672"/>
      <c r="AA648" s="672"/>
      <c r="AB648" s="673"/>
      <c r="AC648" s="442" t="s">
        <v>25</v>
      </c>
      <c r="AD648" s="672" t="str">
        <f t="shared" si="288"/>
        <v/>
      </c>
      <c r="AE648" s="672"/>
      <c r="AF648" s="672"/>
      <c r="AG648" s="673"/>
      <c r="AH648" s="454" t="str">
        <f t="shared" si="289"/>
        <v/>
      </c>
      <c r="AI648" s="454" t="str">
        <f t="shared" si="290"/>
        <v/>
      </c>
      <c r="AL648" s="449" t="str">
        <f t="shared" ca="1" si="291"/>
        <v/>
      </c>
      <c r="AM648" s="449" t="str">
        <f t="shared" si="292"/>
        <v/>
      </c>
      <c r="AN648" s="450" t="str">
        <f t="shared" si="285"/>
        <v/>
      </c>
      <c r="AO648" s="451" t="str">
        <f t="shared" si="286"/>
        <v/>
      </c>
      <c r="AP648" s="447">
        <f t="shared" si="293"/>
        <v>0</v>
      </c>
      <c r="AT648" s="447">
        <v>4</v>
      </c>
      <c r="AU648" s="448" t="str">
        <f t="shared" si="294"/>
        <v/>
      </c>
      <c r="AV648" s="448" t="str">
        <f t="shared" si="294"/>
        <v/>
      </c>
      <c r="AW648" s="448" t="str">
        <f t="shared" si="294"/>
        <v/>
      </c>
      <c r="AX648" s="448" t="str">
        <f t="shared" si="294"/>
        <v/>
      </c>
      <c r="BI648"/>
      <c r="BJ648"/>
      <c r="BM648" s="80">
        <f t="shared" si="295"/>
        <v>4</v>
      </c>
      <c r="BN648" s="80" t="str">
        <f>IF(BF648=$AP$14,BI648,"xxxxx")</f>
        <v>xxxxx</v>
      </c>
      <c r="BO648" s="80" t="e">
        <f t="shared" si="296"/>
        <v>#N/A</v>
      </c>
      <c r="BP648" s="81" t="e">
        <f>IF(COUNT(SEARCH({"xx";"xxx";"xxxx";"xxxxx";"xxxxxx";"xxxxxxx"},#REF!)),"-",BO648)</f>
        <v>#N/A</v>
      </c>
    </row>
    <row r="649" spans="3:68" ht="0.95" hidden="1" customHeight="1" x14ac:dyDescent="0.25">
      <c r="C649" s="754"/>
      <c r="D649" s="27"/>
      <c r="E649" s="756"/>
      <c r="F649" s="756"/>
      <c r="G649" s="756"/>
      <c r="H649" s="757"/>
      <c r="I649" s="27"/>
      <c r="J649" s="116"/>
      <c r="K649" s="116"/>
      <c r="L649" s="89"/>
      <c r="M649" s="287"/>
      <c r="N649" s="124"/>
      <c r="O649" s="58"/>
      <c r="P649"/>
      <c r="Q649" s="138">
        <v>1</v>
      </c>
      <c r="S649" s="138">
        <v>1</v>
      </c>
      <c r="T649" s="138">
        <v>1</v>
      </c>
      <c r="W649" s="716"/>
      <c r="X649" s="442" t="s">
        <v>25</v>
      </c>
      <c r="Y649" s="672" t="str">
        <f t="shared" ca="1" si="287"/>
        <v/>
      </c>
      <c r="Z649" s="672"/>
      <c r="AA649" s="672"/>
      <c r="AB649" s="673"/>
      <c r="AC649" s="442" t="s">
        <v>25</v>
      </c>
      <c r="AD649" s="672" t="str">
        <f t="shared" si="288"/>
        <v/>
      </c>
      <c r="AE649" s="672"/>
      <c r="AF649" s="672"/>
      <c r="AG649" s="673"/>
      <c r="AH649" s="454" t="str">
        <f t="shared" si="289"/>
        <v/>
      </c>
      <c r="AI649" s="454" t="str">
        <f t="shared" si="290"/>
        <v/>
      </c>
      <c r="AL649" s="449" t="str">
        <f t="shared" ca="1" si="291"/>
        <v/>
      </c>
      <c r="AM649" s="449" t="str">
        <f t="shared" si="292"/>
        <v/>
      </c>
      <c r="AN649" s="450" t="str">
        <f t="shared" si="285"/>
        <v/>
      </c>
      <c r="AO649" s="451" t="str">
        <f t="shared" si="286"/>
        <v/>
      </c>
      <c r="AP649" s="447">
        <f t="shared" si="293"/>
        <v>0</v>
      </c>
      <c r="AT649" s="447">
        <v>5</v>
      </c>
      <c r="AU649" s="448" t="str">
        <f t="shared" si="294"/>
        <v/>
      </c>
      <c r="AV649" s="448" t="str">
        <f t="shared" si="294"/>
        <v/>
      </c>
      <c r="AW649" s="448" t="str">
        <f t="shared" si="294"/>
        <v/>
      </c>
      <c r="AX649" s="448" t="str">
        <f t="shared" si="294"/>
        <v/>
      </c>
      <c r="BI649"/>
      <c r="BJ649"/>
      <c r="BM649" s="80">
        <f t="shared" si="295"/>
        <v>5</v>
      </c>
      <c r="BN649" s="80" t="str">
        <f>IF(BF649=$AP$14,BI649,"xxxxxx")</f>
        <v>xxxxxx</v>
      </c>
      <c r="BO649" s="80" t="e">
        <f t="shared" si="296"/>
        <v>#N/A</v>
      </c>
      <c r="BP649" s="81" t="e">
        <f>IF(COUNT(SEARCH({"xx";"xxx";"xxxx";"xxxxx";"xxxxxx";"xxxxxxx"},#REF!)),"-",BO649)</f>
        <v>#N/A</v>
      </c>
    </row>
    <row r="650" spans="3:68" ht="0.95" hidden="1" customHeight="1" x14ac:dyDescent="0.25">
      <c r="C650" s="755"/>
      <c r="D650" s="27"/>
      <c r="E650" s="756"/>
      <c r="F650" s="756"/>
      <c r="G650" s="756"/>
      <c r="H650" s="757"/>
      <c r="I650" s="27"/>
      <c r="J650" s="116"/>
      <c r="K650" s="116"/>
      <c r="L650" s="89"/>
      <c r="M650" s="287"/>
      <c r="N650" s="124"/>
      <c r="O650" s="58"/>
      <c r="P650"/>
      <c r="Q650" s="138">
        <v>1</v>
      </c>
      <c r="S650" s="138">
        <v>1</v>
      </c>
      <c r="T650" s="138">
        <v>1</v>
      </c>
      <c r="W650" s="717"/>
      <c r="X650" s="452" t="s">
        <v>25</v>
      </c>
      <c r="Y650" s="696" t="str">
        <f t="shared" ca="1" si="287"/>
        <v/>
      </c>
      <c r="Z650" s="696"/>
      <c r="AA650" s="696"/>
      <c r="AB650" s="697"/>
      <c r="AC650" s="452" t="s">
        <v>25</v>
      </c>
      <c r="AD650" s="696" t="str">
        <f t="shared" si="288"/>
        <v/>
      </c>
      <c r="AE650" s="696"/>
      <c r="AF650" s="696"/>
      <c r="AG650" s="697"/>
      <c r="AH650" s="454" t="str">
        <f t="shared" si="289"/>
        <v/>
      </c>
      <c r="AI650" s="454" t="str">
        <f t="shared" si="290"/>
        <v/>
      </c>
      <c r="AL650" s="449" t="str">
        <f t="shared" ca="1" si="291"/>
        <v/>
      </c>
      <c r="AM650" s="449" t="str">
        <f t="shared" si="292"/>
        <v/>
      </c>
      <c r="AN650" s="450" t="str">
        <f t="shared" si="285"/>
        <v/>
      </c>
      <c r="AO650" s="451" t="str">
        <f t="shared" si="286"/>
        <v/>
      </c>
      <c r="AP650" s="447">
        <f t="shared" si="293"/>
        <v>0</v>
      </c>
      <c r="AT650" s="447">
        <v>6</v>
      </c>
      <c r="AU650" s="448" t="str">
        <f t="shared" si="294"/>
        <v/>
      </c>
      <c r="AV650" s="448" t="str">
        <f t="shared" si="294"/>
        <v/>
      </c>
      <c r="AW650" s="448" t="str">
        <f t="shared" si="294"/>
        <v/>
      </c>
      <c r="AX650" s="448" t="str">
        <f t="shared" si="294"/>
        <v/>
      </c>
      <c r="BI650"/>
      <c r="BJ650"/>
      <c r="BM650" s="80">
        <f t="shared" si="295"/>
        <v>6</v>
      </c>
      <c r="BN650" s="80" t="str">
        <f>IF(BF650=$AP$14,BI650,"xxxxxxx")</f>
        <v>xxxxxxx</v>
      </c>
      <c r="BO650" s="80" t="e">
        <f t="shared" si="296"/>
        <v>#N/A</v>
      </c>
      <c r="BP650" s="81" t="b">
        <f>IF(COUNT(SEARCH({"XX";"XXX";"XXXX";"XXXXX";"XXXXXX";"XXXXXXX"},BO650)),BO650)</f>
        <v>0</v>
      </c>
    </row>
    <row r="651" spans="3:68" ht="39.950000000000003" hidden="1" customHeight="1" x14ac:dyDescent="0.25">
      <c r="C651" s="708" t="str">
        <f>W651</f>
        <v>Riesgos relevantes para la salvaguarda</v>
      </c>
      <c r="D651" s="645" t="str">
        <f>X651</f>
        <v>Acciones REDD+ del Módulo 1 (puede que no todas las acciones tengan riesgos para esta salvaguarda)</v>
      </c>
      <c r="E651" s="646"/>
      <c r="F651" s="646"/>
      <c r="G651" s="646"/>
      <c r="H651" s="647"/>
      <c r="I651" s="288"/>
      <c r="J651" s="281" t="str">
        <f>AC651</f>
        <v>Riesgos</v>
      </c>
      <c r="K651" s="645" t="str">
        <f>AH651</f>
        <v>Clasificación de riesgos</v>
      </c>
      <c r="L651" s="646"/>
      <c r="M651" s="646"/>
      <c r="N651" s="647"/>
      <c r="O651" s="72"/>
      <c r="P651"/>
      <c r="Q651" s="137" t="s">
        <v>78</v>
      </c>
      <c r="S651" s="137" t="s">
        <v>78</v>
      </c>
      <c r="W651" s="720" t="str">
        <f>$W$95</f>
        <v>Riesgos relevantes para la salvaguarda</v>
      </c>
      <c r="X651" s="692" t="str">
        <f>$X$95</f>
        <v>Acciones REDD+ del Módulo 1 (puede que no todas las acciones tengan riesgos para esta salvaguarda)</v>
      </c>
      <c r="Y651" s="694"/>
      <c r="Z651" s="694"/>
      <c r="AA651" s="694"/>
      <c r="AB651" s="693"/>
      <c r="AC651" s="692" t="str">
        <f>$AC$95</f>
        <v>Riesgos</v>
      </c>
      <c r="AD651" s="694"/>
      <c r="AE651" s="694"/>
      <c r="AF651" s="694"/>
      <c r="AG651" s="693"/>
      <c r="AH651" s="692" t="str">
        <f>$AH$95</f>
        <v>Clasificación de riesgos</v>
      </c>
      <c r="AI651" s="693"/>
      <c r="AL651" s="137" t="s">
        <v>82</v>
      </c>
      <c r="AR651" s="137" t="s">
        <v>80</v>
      </c>
      <c r="AU651" s="137" t="s">
        <v>76</v>
      </c>
      <c r="BI651"/>
      <c r="BJ651"/>
      <c r="BM651" s="80"/>
      <c r="BN651" s="79"/>
      <c r="BO651" s="79"/>
      <c r="BP651" s="79"/>
    </row>
    <row r="652" spans="3:68" ht="54.95" hidden="1" customHeight="1" x14ac:dyDescent="0.25">
      <c r="C652" s="709"/>
      <c r="D652" s="648" t="str">
        <f>LOOKUP(Q652,AE671:AF673)</f>
        <v>PULSAR PARA VER UN EJEMPLO:</v>
      </c>
      <c r="E652" s="649"/>
      <c r="F652" s="649"/>
      <c r="G652" s="649"/>
      <c r="H652" s="650"/>
      <c r="I652" s="285"/>
      <c r="J652" s="323" t="str">
        <f>LOOKUP(Q652,AE671:AE673,AG671:AG673)</f>
        <v>(Para ver un ejemplo de riesgo, seleccionar una acción REDD+ de la lista desplegable a la izquierda.)</v>
      </c>
      <c r="K652" s="674" t="str">
        <f>AH652</f>
        <v>Probabilidad</v>
      </c>
      <c r="L652" s="675"/>
      <c r="M652" s="769" t="str">
        <f>AI652</f>
        <v>Impacto</v>
      </c>
      <c r="N652" s="770"/>
      <c r="O652" s="58"/>
      <c r="P652"/>
      <c r="Q652" s="435">
        <v>1</v>
      </c>
      <c r="R652" s="436" t="s">
        <v>58</v>
      </c>
      <c r="S652" s="437" t="str">
        <f>S644</f>
        <v>Probability</v>
      </c>
      <c r="T652" s="437" t="str">
        <f>T644</f>
        <v>Impact</v>
      </c>
      <c r="W652" s="721"/>
      <c r="X652" s="438"/>
      <c r="Y652" s="722"/>
      <c r="Z652" s="722"/>
      <c r="AA652" s="722"/>
      <c r="AB652" s="723"/>
      <c r="AC652" s="438"/>
      <c r="AD652" s="724"/>
      <c r="AE652" s="724"/>
      <c r="AF652" s="724"/>
      <c r="AG652" s="725"/>
      <c r="AH652" s="493" t="str">
        <f>$AH$96</f>
        <v>Probabilidad</v>
      </c>
      <c r="AI652" s="493" t="str">
        <f>$AI$96</f>
        <v>Impacto</v>
      </c>
      <c r="AL652" s="437" t="str">
        <f>$X$95</f>
        <v>Acciones REDD+ del Módulo 1 (puede que no todas las acciones tengan riesgos para esta salvaguarda)</v>
      </c>
      <c r="AM652" s="437" t="str">
        <f>$AC$95</f>
        <v>Riesgos</v>
      </c>
      <c r="AN652" s="437" t="str">
        <f>$AH$96</f>
        <v>Probabilidad</v>
      </c>
      <c r="AO652" s="437" t="str">
        <f>$AI$96</f>
        <v>Impacto</v>
      </c>
      <c r="AP652" s="441" t="s">
        <v>79</v>
      </c>
      <c r="AR652" s="138">
        <f>MAX(AP653:AP664)</f>
        <v>0</v>
      </c>
      <c r="AT652" s="441" t="s">
        <v>81</v>
      </c>
      <c r="AU652" s="437" t="str">
        <f>$X$95</f>
        <v>Acciones REDD+ del Módulo 1 (puede que no todas las acciones tengan riesgos para esta salvaguarda)</v>
      </c>
      <c r="AV652" s="437" t="str">
        <f>$AC$95</f>
        <v>Riesgos</v>
      </c>
      <c r="AW652" s="437" t="str">
        <f>$AH$96</f>
        <v>Probabilidad</v>
      </c>
      <c r="AX652" s="437" t="str">
        <f>$AI$96</f>
        <v>Impacto</v>
      </c>
      <c r="BI652"/>
      <c r="BJ652"/>
      <c r="BM652" s="78" t="s">
        <v>28</v>
      </c>
      <c r="BN652" s="78" t="s">
        <v>37</v>
      </c>
      <c r="BO652" s="78" t="s">
        <v>35</v>
      </c>
      <c r="BP652" s="79"/>
    </row>
    <row r="653" spans="3:68" ht="37.5" hidden="1" customHeight="1" x14ac:dyDescent="0.25">
      <c r="C653" s="709"/>
      <c r="D653" s="126"/>
      <c r="E653" s="631"/>
      <c r="F653" s="631"/>
      <c r="G653" s="631"/>
      <c r="H653" s="631"/>
      <c r="I653" s="306" t="s">
        <v>25</v>
      </c>
      <c r="J653" s="284"/>
      <c r="K653" s="579"/>
      <c r="L653" s="584"/>
      <c r="M653" s="584"/>
      <c r="N653" s="584"/>
      <c r="O653" s="58"/>
      <c r="P653"/>
      <c r="Q653" s="138">
        <v>1</v>
      </c>
      <c r="S653" s="139">
        <v>1</v>
      </c>
      <c r="T653" s="453">
        <v>1</v>
      </c>
      <c r="W653" s="721"/>
      <c r="X653" s="442" t="s">
        <v>25</v>
      </c>
      <c r="Y653" s="696" t="str">
        <f>LOOKUP(Q653,$AG$13:$AG$29,$AH$13:$AH$29)</f>
        <v/>
      </c>
      <c r="Z653" s="696"/>
      <c r="AA653" s="696"/>
      <c r="AB653" s="697"/>
      <c r="AC653" s="442" t="s">
        <v>25</v>
      </c>
      <c r="AD653" s="672" t="str">
        <f t="shared" ref="AD653:AD664" si="297">IF(J653=0,"",J653)</f>
        <v/>
      </c>
      <c r="AE653" s="672"/>
      <c r="AF653" s="672"/>
      <c r="AG653" s="673"/>
      <c r="AH653" s="454" t="str">
        <f>LOOKUP(S653,$AL$13:$AL$16,$AM$13:$AM$16)</f>
        <v/>
      </c>
      <c r="AI653" s="454" t="str">
        <f>LOOKUP(T653,$AL$13:$AL$16,$AN$13:$AN$16)</f>
        <v/>
      </c>
      <c r="AL653" s="444" t="str">
        <f t="shared" ref="AL653:AL658" si="298">Y653</f>
        <v/>
      </c>
      <c r="AM653" s="444" t="str">
        <f t="shared" ref="AM653:AM658" si="299">AD653</f>
        <v/>
      </c>
      <c r="AN653" s="446" t="str">
        <f t="shared" ref="AN653:AN658" si="300">AH653</f>
        <v/>
      </c>
      <c r="AO653" s="446" t="str">
        <f t="shared" ref="AO653:AO658" si="301">AI653</f>
        <v/>
      </c>
      <c r="AP653" s="447">
        <f t="shared" ref="AP653:AP658" si="302">SUM(AND(AN653=$AO$34, AO653=$AP$34),AP652)</f>
        <v>0</v>
      </c>
      <c r="AT653" s="447">
        <v>1</v>
      </c>
      <c r="AU653" s="448" t="str">
        <f t="array" ref="AU653">IF($AT653&gt;$AR$652,"",INDEX(AL$653:AL$664,MATCH($AT653,$AP$653:$AP$664,0)))</f>
        <v/>
      </c>
      <c r="AV653" s="448" t="str">
        <f t="array" ref="AV653">IF($AT653&gt;$AR$652,"",INDEX(AM$653:AM$664,MATCH($AT653,$AP$653:$AP$664,0)))</f>
        <v/>
      </c>
      <c r="AW653" s="448" t="str">
        <f t="array" ref="AW653">IF($AT653&gt;$AR$652,"",INDEX(AN$653:AN$664,MATCH($AT653,$AP$653:$AP$664,0)))</f>
        <v/>
      </c>
      <c r="AX653" s="448" t="str">
        <f t="array" ref="AX653">IF($AT653&gt;$AR$652,"",INDEX(AO$653:AO$664,MATCH($AT653,$AP$653:$AP$664,0)))</f>
        <v/>
      </c>
      <c r="BI653"/>
      <c r="BJ653"/>
      <c r="BM653" s="80">
        <f t="shared" ref="BM653:BM658" si="303">COUNTIF($BN$97:$BN$102,"&lt;="&amp;BN653)</f>
        <v>1</v>
      </c>
      <c r="BN653" s="80" t="str">
        <f>IF(BF653=$AP$14,BI653,"xx")</f>
        <v>xx</v>
      </c>
      <c r="BO653" s="80" t="e">
        <f t="shared" ref="BO653:BO664" si="304">VLOOKUP(ROW()-ROW($BO$96),$BM$97:$BN$102,2,FALSE)</f>
        <v>#N/A</v>
      </c>
      <c r="BP653" s="79"/>
    </row>
    <row r="654" spans="3:68" ht="37.5" hidden="1" customHeight="1" x14ac:dyDescent="0.25">
      <c r="C654" s="709"/>
      <c r="D654" s="27"/>
      <c r="E654" s="643"/>
      <c r="F654" s="643"/>
      <c r="G654" s="643"/>
      <c r="H654" s="643"/>
      <c r="I654" s="27" t="s">
        <v>25</v>
      </c>
      <c r="J654" s="284"/>
      <c r="K654" s="579"/>
      <c r="L654" s="584"/>
      <c r="M654" s="584"/>
      <c r="N654" s="584"/>
      <c r="O654" s="58"/>
      <c r="P654"/>
      <c r="Q654" s="138">
        <v>1</v>
      </c>
      <c r="S654" s="139">
        <v>1</v>
      </c>
      <c r="T654" s="453">
        <v>1</v>
      </c>
      <c r="W654" s="721"/>
      <c r="X654" s="442" t="s">
        <v>25</v>
      </c>
      <c r="Y654" s="696" t="str">
        <f t="shared" ref="Y654:Y664" si="305">LOOKUP(Q654,$AG$13:$AG$29,$AH$13:$AH$29)</f>
        <v/>
      </c>
      <c r="Z654" s="696"/>
      <c r="AA654" s="696"/>
      <c r="AB654" s="697"/>
      <c r="AC654" s="442" t="s">
        <v>25</v>
      </c>
      <c r="AD654" s="672" t="str">
        <f t="shared" si="297"/>
        <v/>
      </c>
      <c r="AE654" s="672"/>
      <c r="AF654" s="672"/>
      <c r="AG654" s="673"/>
      <c r="AH654" s="454" t="str">
        <f t="shared" ref="AH654:AH664" si="306">LOOKUP(S654,$AL$13:$AL$16,$AM$13:$AM$16)</f>
        <v/>
      </c>
      <c r="AI654" s="454" t="str">
        <f t="shared" ref="AI654:AI664" si="307">LOOKUP(T654,$AL$13:$AL$16,$AN$13:$AN$16)</f>
        <v/>
      </c>
      <c r="AL654" s="449" t="str">
        <f t="shared" si="298"/>
        <v/>
      </c>
      <c r="AM654" s="449" t="str">
        <f t="shared" si="299"/>
        <v/>
      </c>
      <c r="AN654" s="451" t="str">
        <f t="shared" si="300"/>
        <v/>
      </c>
      <c r="AO654" s="451" t="str">
        <f t="shared" si="301"/>
        <v/>
      </c>
      <c r="AP654" s="447">
        <f t="shared" si="302"/>
        <v>0</v>
      </c>
      <c r="AT654" s="447">
        <v>2</v>
      </c>
      <c r="AU654" s="448" t="str">
        <f t="array" ref="AU654">IF($AT654&gt;$AR$652,"",INDEX(AL$653:AL$664,MATCH($AT654,$AP$653:$AP$664,0)))</f>
        <v/>
      </c>
      <c r="AV654" s="448" t="str">
        <f t="array" ref="AV654">IF($AT654&gt;$AR$652,"",INDEX(AM$653:AM$664,MATCH($AT654,$AP$653:$AP$664,0)))</f>
        <v/>
      </c>
      <c r="AW654" s="448" t="str">
        <f t="array" ref="AW654">IF($AT654&gt;$AR$652,"",INDEX(AN$653:AN$664,MATCH($AT654,$AP$653:$AP$664,0)))</f>
        <v/>
      </c>
      <c r="AX654" s="448" t="str">
        <f t="array" ref="AX654">IF($AT654&gt;$AR$652,"",INDEX(AO$653:AO$664,MATCH($AT654,$AP$653:$AP$664,0)))</f>
        <v/>
      </c>
      <c r="BI654"/>
      <c r="BJ654"/>
      <c r="BM654" s="80">
        <f t="shared" si="303"/>
        <v>2</v>
      </c>
      <c r="BN654" s="80" t="str">
        <f>IF(BF654=$AP$14,BI654,"xxx")</f>
        <v>xxx</v>
      </c>
      <c r="BO654" s="80" t="e">
        <f t="shared" si="304"/>
        <v>#N/A</v>
      </c>
      <c r="BP654" s="79"/>
    </row>
    <row r="655" spans="3:68" ht="37.5" hidden="1" customHeight="1" x14ac:dyDescent="0.25">
      <c r="C655" s="709"/>
      <c r="D655" s="27"/>
      <c r="E655" s="643"/>
      <c r="F655" s="643"/>
      <c r="G655" s="643"/>
      <c r="H655" s="643"/>
      <c r="I655" s="27" t="s">
        <v>25</v>
      </c>
      <c r="J655" s="284"/>
      <c r="K655" s="579"/>
      <c r="L655" s="584"/>
      <c r="M655" s="584"/>
      <c r="N655" s="584"/>
      <c r="O655" s="58"/>
      <c r="P655"/>
      <c r="Q655" s="138">
        <v>1</v>
      </c>
      <c r="S655" s="139">
        <v>1</v>
      </c>
      <c r="T655" s="453">
        <v>1</v>
      </c>
      <c r="W655" s="721"/>
      <c r="X655" s="442" t="s">
        <v>25</v>
      </c>
      <c r="Y655" s="696" t="str">
        <f t="shared" si="305"/>
        <v/>
      </c>
      <c r="Z655" s="696"/>
      <c r="AA655" s="696"/>
      <c r="AB655" s="697"/>
      <c r="AC655" s="442" t="s">
        <v>25</v>
      </c>
      <c r="AD655" s="672" t="str">
        <f t="shared" si="297"/>
        <v/>
      </c>
      <c r="AE655" s="672"/>
      <c r="AF655" s="672"/>
      <c r="AG655" s="673"/>
      <c r="AH655" s="454" t="str">
        <f t="shared" si="306"/>
        <v/>
      </c>
      <c r="AI655" s="454" t="str">
        <f t="shared" si="307"/>
        <v/>
      </c>
      <c r="AL655" s="449" t="str">
        <f t="shared" si="298"/>
        <v/>
      </c>
      <c r="AM655" s="449" t="str">
        <f t="shared" si="299"/>
        <v/>
      </c>
      <c r="AN655" s="451" t="str">
        <f t="shared" si="300"/>
        <v/>
      </c>
      <c r="AO655" s="451" t="str">
        <f t="shared" si="301"/>
        <v/>
      </c>
      <c r="AP655" s="447">
        <f t="shared" si="302"/>
        <v>0</v>
      </c>
      <c r="AT655" s="447">
        <v>3</v>
      </c>
      <c r="AU655" s="448" t="str">
        <f t="array" ref="AU655">IF($AT655&gt;$AR$652,"",INDEX(AL$653:AL$664,MATCH($AT655,$AP$653:$AP$664,0)))</f>
        <v/>
      </c>
      <c r="AV655" s="448" t="str">
        <f t="array" ref="AV655">IF($AT655&gt;$AR$652,"",INDEX(AM$653:AM$664,MATCH($AT655,$AP$653:$AP$664,0)))</f>
        <v/>
      </c>
      <c r="AW655" s="448" t="str">
        <f t="array" ref="AW655">IF($AT655&gt;$AR$652,"",INDEX(AN$653:AN$664,MATCH($AT655,$AP$653:$AP$664,0)))</f>
        <v/>
      </c>
      <c r="AX655" s="448" t="str">
        <f t="array" ref="AX655">IF($AT655&gt;$AR$652,"",INDEX(AO$653:AO$664,MATCH($AT655,$AP$653:$AP$664,0)))</f>
        <v/>
      </c>
      <c r="BI655"/>
      <c r="BJ655"/>
      <c r="BM655" s="80">
        <f t="shared" si="303"/>
        <v>3</v>
      </c>
      <c r="BN655" s="80" t="str">
        <f>IF(BF655=$AP$14,BI655,"xxxx")</f>
        <v>xxxx</v>
      </c>
      <c r="BO655" s="80" t="e">
        <f t="shared" si="304"/>
        <v>#N/A</v>
      </c>
      <c r="BP655" s="79"/>
    </row>
    <row r="656" spans="3:68" ht="37.5" hidden="1" customHeight="1" x14ac:dyDescent="0.25">
      <c r="C656" s="709"/>
      <c r="D656" s="27"/>
      <c r="E656" s="643"/>
      <c r="F656" s="643"/>
      <c r="G656" s="643"/>
      <c r="H656" s="643"/>
      <c r="I656" s="27" t="s">
        <v>25</v>
      </c>
      <c r="J656" s="284" t="s">
        <v>20</v>
      </c>
      <c r="K656" s="579"/>
      <c r="L656" s="584"/>
      <c r="M656" s="584"/>
      <c r="N656" s="584"/>
      <c r="O656" s="58"/>
      <c r="P656"/>
      <c r="Q656" s="138">
        <v>1</v>
      </c>
      <c r="S656" s="139">
        <v>1</v>
      </c>
      <c r="T656" s="453">
        <v>1</v>
      </c>
      <c r="W656" s="721"/>
      <c r="X656" s="442" t="s">
        <v>25</v>
      </c>
      <c r="Y656" s="696" t="str">
        <f t="shared" si="305"/>
        <v/>
      </c>
      <c r="Z656" s="696"/>
      <c r="AA656" s="696"/>
      <c r="AB656" s="697"/>
      <c r="AC656" s="442" t="s">
        <v>25</v>
      </c>
      <c r="AD656" s="672" t="str">
        <f t="shared" si="297"/>
        <v/>
      </c>
      <c r="AE656" s="672"/>
      <c r="AF656" s="672"/>
      <c r="AG656" s="673"/>
      <c r="AH656" s="454" t="str">
        <f t="shared" si="306"/>
        <v/>
      </c>
      <c r="AI656" s="454" t="str">
        <f t="shared" si="307"/>
        <v/>
      </c>
      <c r="AL656" s="449" t="str">
        <f t="shared" si="298"/>
        <v/>
      </c>
      <c r="AM656" s="449" t="str">
        <f t="shared" si="299"/>
        <v/>
      </c>
      <c r="AN656" s="451" t="str">
        <f t="shared" si="300"/>
        <v/>
      </c>
      <c r="AO656" s="451" t="str">
        <f t="shared" si="301"/>
        <v/>
      </c>
      <c r="AP656" s="447">
        <f t="shared" si="302"/>
        <v>0</v>
      </c>
      <c r="AT656" s="447">
        <v>4</v>
      </c>
      <c r="AU656" s="448" t="str">
        <f t="array" ref="AU656">IF($AT656&gt;$AR$652,"",INDEX(AL$653:AL$664,MATCH($AT656,$AP$653:$AP$664,0)))</f>
        <v/>
      </c>
      <c r="AV656" s="448" t="str">
        <f t="array" ref="AV656">IF($AT656&gt;$AR$652,"",INDEX(AM$653:AM$664,MATCH($AT656,$AP$653:$AP$664,0)))</f>
        <v/>
      </c>
      <c r="AW656" s="448" t="str">
        <f t="array" ref="AW656">IF($AT656&gt;$AR$652,"",INDEX(AN$653:AN$664,MATCH($AT656,$AP$653:$AP$664,0)))</f>
        <v/>
      </c>
      <c r="AX656" s="448" t="str">
        <f t="array" ref="AX656">IF($AT656&gt;$AR$652,"",INDEX(AO$653:AO$664,MATCH($AT656,$AP$653:$AP$664,0)))</f>
        <v/>
      </c>
      <c r="BI656"/>
      <c r="BJ656"/>
      <c r="BM656" s="80">
        <f t="shared" si="303"/>
        <v>4</v>
      </c>
      <c r="BN656" s="80" t="str">
        <f>IF(BF656=$AP$14,BI656,"xxxxx")</f>
        <v>xxxxx</v>
      </c>
      <c r="BO656" s="80" t="e">
        <f t="shared" si="304"/>
        <v>#N/A</v>
      </c>
      <c r="BP656" s="79"/>
    </row>
    <row r="657" spans="3:68" ht="37.5" hidden="1" customHeight="1" x14ac:dyDescent="0.25">
      <c r="C657" s="709"/>
      <c r="D657" s="27"/>
      <c r="E657" s="643"/>
      <c r="F657" s="643"/>
      <c r="G657" s="643"/>
      <c r="H657" s="643"/>
      <c r="I657" s="27" t="s">
        <v>25</v>
      </c>
      <c r="J657" s="284" t="s">
        <v>20</v>
      </c>
      <c r="K657" s="579"/>
      <c r="L657" s="584"/>
      <c r="M657" s="584"/>
      <c r="N657" s="584"/>
      <c r="O657" s="58"/>
      <c r="P657"/>
      <c r="Q657" s="138">
        <v>1</v>
      </c>
      <c r="S657" s="139">
        <v>1</v>
      </c>
      <c r="T657" s="453">
        <v>1</v>
      </c>
      <c r="W657" s="721"/>
      <c r="X657" s="442" t="s">
        <v>25</v>
      </c>
      <c r="Y657" s="696" t="str">
        <f t="shared" si="305"/>
        <v/>
      </c>
      <c r="Z657" s="696"/>
      <c r="AA657" s="696"/>
      <c r="AB657" s="697"/>
      <c r="AC657" s="442" t="s">
        <v>25</v>
      </c>
      <c r="AD657" s="672" t="str">
        <f t="shared" si="297"/>
        <v/>
      </c>
      <c r="AE657" s="672"/>
      <c r="AF657" s="672"/>
      <c r="AG657" s="673"/>
      <c r="AH657" s="454" t="str">
        <f t="shared" si="306"/>
        <v/>
      </c>
      <c r="AI657" s="454" t="str">
        <f t="shared" si="307"/>
        <v/>
      </c>
      <c r="AL657" s="449" t="str">
        <f t="shared" si="298"/>
        <v/>
      </c>
      <c r="AM657" s="449" t="str">
        <f t="shared" si="299"/>
        <v/>
      </c>
      <c r="AN657" s="451" t="str">
        <f t="shared" si="300"/>
        <v/>
      </c>
      <c r="AO657" s="451" t="str">
        <f t="shared" si="301"/>
        <v/>
      </c>
      <c r="AP657" s="447">
        <f t="shared" si="302"/>
        <v>0</v>
      </c>
      <c r="AT657" s="447">
        <v>5</v>
      </c>
      <c r="AU657" s="448" t="str">
        <f t="array" ref="AU657">IF($AT657&gt;$AR$652,"",INDEX(AL$653:AL$664,MATCH($AT657,$AP$653:$AP$664,0)))</f>
        <v/>
      </c>
      <c r="AV657" s="448" t="str">
        <f t="array" ref="AV657">IF($AT657&gt;$AR$652,"",INDEX(AM$653:AM$664,MATCH($AT657,$AP$653:$AP$664,0)))</f>
        <v/>
      </c>
      <c r="AW657" s="448" t="str">
        <f t="array" ref="AW657">IF($AT657&gt;$AR$652,"",INDEX(AN$653:AN$664,MATCH($AT657,$AP$653:$AP$664,0)))</f>
        <v/>
      </c>
      <c r="AX657" s="448" t="str">
        <f t="array" ref="AX657">IF($AT657&gt;$AR$652,"",INDEX(AO$653:AO$664,MATCH($AT657,$AP$653:$AP$664,0)))</f>
        <v/>
      </c>
      <c r="BI657"/>
      <c r="BJ657"/>
      <c r="BM657" s="80">
        <f t="shared" si="303"/>
        <v>5</v>
      </c>
      <c r="BN657" s="80" t="str">
        <f>IF(BF657=$AP$14,BI657,"xxxxxx")</f>
        <v>xxxxxx</v>
      </c>
      <c r="BO657" s="80" t="e">
        <f t="shared" si="304"/>
        <v>#N/A</v>
      </c>
      <c r="BP657" s="79"/>
    </row>
    <row r="658" spans="3:68" ht="37.5" hidden="1" customHeight="1" x14ac:dyDescent="0.25">
      <c r="C658" s="709"/>
      <c r="D658" s="27"/>
      <c r="E658" s="643"/>
      <c r="F658" s="643"/>
      <c r="G658" s="643"/>
      <c r="H658" s="643"/>
      <c r="I658" s="27" t="s">
        <v>25</v>
      </c>
      <c r="J658" s="284" t="s">
        <v>20</v>
      </c>
      <c r="K658" s="579"/>
      <c r="L658" s="584"/>
      <c r="M658" s="584"/>
      <c r="N658" s="584"/>
      <c r="O658" s="58"/>
      <c r="P658"/>
      <c r="Q658" s="138">
        <v>1</v>
      </c>
      <c r="S658" s="139">
        <v>1</v>
      </c>
      <c r="T658" s="453">
        <v>1</v>
      </c>
      <c r="W658" s="721"/>
      <c r="X658" s="442" t="s">
        <v>25</v>
      </c>
      <c r="Y658" s="696" t="str">
        <f t="shared" si="305"/>
        <v/>
      </c>
      <c r="Z658" s="696"/>
      <c r="AA658" s="696"/>
      <c r="AB658" s="697"/>
      <c r="AC658" s="442" t="s">
        <v>25</v>
      </c>
      <c r="AD658" s="672" t="str">
        <f t="shared" si="297"/>
        <v/>
      </c>
      <c r="AE658" s="672"/>
      <c r="AF658" s="672"/>
      <c r="AG658" s="673"/>
      <c r="AH658" s="454" t="str">
        <f t="shared" si="306"/>
        <v/>
      </c>
      <c r="AI658" s="454" t="str">
        <f t="shared" si="307"/>
        <v/>
      </c>
      <c r="AL658" s="449" t="str">
        <f t="shared" si="298"/>
        <v/>
      </c>
      <c r="AM658" s="449" t="str">
        <f t="shared" si="299"/>
        <v/>
      </c>
      <c r="AN658" s="451" t="str">
        <f t="shared" si="300"/>
        <v/>
      </c>
      <c r="AO658" s="451" t="str">
        <f t="shared" si="301"/>
        <v/>
      </c>
      <c r="AP658" s="447">
        <f t="shared" si="302"/>
        <v>0</v>
      </c>
      <c r="AT658" s="447">
        <v>6</v>
      </c>
      <c r="AU658" s="448" t="str">
        <f t="array" ref="AU658">IF($AT658&gt;$AR$652,"",INDEX(AL$653:AL$664,MATCH($AT658,$AP$653:$AP$664,0)))</f>
        <v/>
      </c>
      <c r="AV658" s="448" t="str">
        <f t="array" ref="AV658">IF($AT658&gt;$AR$652,"",INDEX(AM$653:AM$664,MATCH($AT658,$AP$653:$AP$664,0)))</f>
        <v/>
      </c>
      <c r="AW658" s="448" t="str">
        <f t="array" ref="AW658">IF($AT658&gt;$AR$652,"",INDEX(AN$653:AN$664,MATCH($AT658,$AP$653:$AP$664,0)))</f>
        <v/>
      </c>
      <c r="AX658" s="448" t="str">
        <f t="array" ref="AX658">IF($AT658&gt;$AR$652,"",INDEX(AO$653:AO$664,MATCH($AT658,$AP$653:$AP$664,0)))</f>
        <v/>
      </c>
      <c r="BI658"/>
      <c r="BJ658"/>
      <c r="BM658" s="80">
        <f t="shared" si="303"/>
        <v>6</v>
      </c>
      <c r="BN658" s="80" t="str">
        <f t="shared" ref="BN658:BN664" si="308">IF(BF658=$AP$14,BI658,"xxxxxxx")</f>
        <v>xxxxxxx</v>
      </c>
      <c r="BO658" s="80" t="e">
        <f t="shared" si="304"/>
        <v>#N/A</v>
      </c>
      <c r="BP658" s="79"/>
    </row>
    <row r="659" spans="3:68" ht="37.5" hidden="1" customHeight="1" x14ac:dyDescent="0.25">
      <c r="C659" s="709"/>
      <c r="D659" s="27"/>
      <c r="E659" s="643"/>
      <c r="F659" s="643"/>
      <c r="G659" s="643"/>
      <c r="H659" s="643"/>
      <c r="I659" s="27" t="s">
        <v>25</v>
      </c>
      <c r="J659" s="284" t="s">
        <v>20</v>
      </c>
      <c r="K659" s="579"/>
      <c r="L659" s="584"/>
      <c r="M659" s="584"/>
      <c r="N659" s="584"/>
      <c r="O659" s="58"/>
      <c r="P659"/>
      <c r="Q659" s="138">
        <v>1</v>
      </c>
      <c r="S659" s="139">
        <v>1</v>
      </c>
      <c r="T659" s="453">
        <v>1</v>
      </c>
      <c r="W659" s="721"/>
      <c r="X659" s="442" t="s">
        <v>25</v>
      </c>
      <c r="Y659" s="696" t="str">
        <f t="shared" si="305"/>
        <v/>
      </c>
      <c r="Z659" s="696"/>
      <c r="AA659" s="696"/>
      <c r="AB659" s="697"/>
      <c r="AC659" s="442" t="s">
        <v>25</v>
      </c>
      <c r="AD659" s="672" t="str">
        <f t="shared" si="297"/>
        <v/>
      </c>
      <c r="AE659" s="672"/>
      <c r="AF659" s="672"/>
      <c r="AG659" s="673"/>
      <c r="AH659" s="454" t="str">
        <f t="shared" si="306"/>
        <v/>
      </c>
      <c r="AI659" s="454" t="str">
        <f t="shared" si="307"/>
        <v/>
      </c>
      <c r="AL659" s="449" t="str">
        <f t="shared" ref="AL659:AL664" si="309">Y659</f>
        <v/>
      </c>
      <c r="AM659" s="449" t="str">
        <f t="shared" ref="AM659:AM664" si="310">AD659</f>
        <v/>
      </c>
      <c r="AN659" s="451" t="str">
        <f t="shared" ref="AN659:AO664" si="311">AH659</f>
        <v/>
      </c>
      <c r="AO659" s="451" t="str">
        <f t="shared" si="311"/>
        <v/>
      </c>
      <c r="AP659" s="447">
        <f t="shared" ref="AP659:AP664" si="312">SUM(AND(AN659=$AO$34, AO659=$AP$34),AP658)</f>
        <v>0</v>
      </c>
      <c r="AT659" s="447">
        <v>7</v>
      </c>
      <c r="AU659" s="448" t="str">
        <f t="array" ref="AU659">IF($AT659&gt;$AR$652,"",INDEX(AL$653:AL$664,MATCH($AT659,$AP$653:$AP$664,0)))</f>
        <v/>
      </c>
      <c r="AV659" s="448" t="str">
        <f t="array" ref="AV659">IF($AT659&gt;$AR$652,"",INDEX(AM$653:AM$664,MATCH($AT659,$AP$653:$AP$664,0)))</f>
        <v/>
      </c>
      <c r="AW659" s="448" t="str">
        <f t="array" ref="AW659">IF($AT659&gt;$AR$652,"",INDEX(AN$653:AN$664,MATCH($AT659,$AP$653:$AP$664,0)))</f>
        <v/>
      </c>
      <c r="AX659" s="448" t="str">
        <f t="array" ref="AX659">IF($AT659&gt;$AR$652,"",INDEX(AO$653:AO$664,MATCH($AT659,$AP$653:$AP$664,0)))</f>
        <v/>
      </c>
      <c r="BI659"/>
      <c r="BJ659"/>
      <c r="BM659" s="80">
        <f t="shared" ref="BM659:BM664" si="313">COUNTIF($BN$97:$BN$102,"&lt;="&amp;BN659)</f>
        <v>6</v>
      </c>
      <c r="BN659" s="80" t="str">
        <f t="shared" si="308"/>
        <v>xxxxxxx</v>
      </c>
      <c r="BO659" s="80" t="e">
        <f t="shared" si="304"/>
        <v>#N/A</v>
      </c>
      <c r="BP659" s="79"/>
    </row>
    <row r="660" spans="3:68" ht="37.5" hidden="1" customHeight="1" x14ac:dyDescent="0.25">
      <c r="C660" s="709"/>
      <c r="D660" s="27"/>
      <c r="E660" s="643"/>
      <c r="F660" s="643"/>
      <c r="G660" s="643"/>
      <c r="H660" s="643"/>
      <c r="I660" s="27" t="s">
        <v>25</v>
      </c>
      <c r="J660" s="284"/>
      <c r="K660" s="579"/>
      <c r="L660" s="584"/>
      <c r="M660" s="584"/>
      <c r="N660" s="584"/>
      <c r="O660" s="58"/>
      <c r="P660"/>
      <c r="Q660" s="138">
        <v>1</v>
      </c>
      <c r="S660" s="139">
        <v>1</v>
      </c>
      <c r="T660" s="453">
        <v>1</v>
      </c>
      <c r="W660" s="721"/>
      <c r="X660" s="442" t="s">
        <v>25</v>
      </c>
      <c r="Y660" s="696" t="str">
        <f t="shared" si="305"/>
        <v/>
      </c>
      <c r="Z660" s="696"/>
      <c r="AA660" s="696"/>
      <c r="AB660" s="697"/>
      <c r="AC660" s="442" t="s">
        <v>25</v>
      </c>
      <c r="AD660" s="672" t="str">
        <f t="shared" si="297"/>
        <v/>
      </c>
      <c r="AE660" s="672"/>
      <c r="AF660" s="672"/>
      <c r="AG660" s="673"/>
      <c r="AH660" s="454" t="str">
        <f t="shared" si="306"/>
        <v/>
      </c>
      <c r="AI660" s="454" t="str">
        <f t="shared" si="307"/>
        <v/>
      </c>
      <c r="AL660" s="449" t="str">
        <f t="shared" si="309"/>
        <v/>
      </c>
      <c r="AM660" s="449" t="str">
        <f t="shared" si="310"/>
        <v/>
      </c>
      <c r="AN660" s="451" t="str">
        <f t="shared" si="311"/>
        <v/>
      </c>
      <c r="AO660" s="451" t="str">
        <f t="shared" si="311"/>
        <v/>
      </c>
      <c r="AP660" s="447">
        <f t="shared" si="312"/>
        <v>0</v>
      </c>
      <c r="AT660" s="447">
        <v>8</v>
      </c>
      <c r="AU660" s="448" t="str">
        <f t="array" ref="AU660">IF($AT660&gt;$AR$652,"",INDEX(AL$653:AL$664,MATCH($AT660,$AP$653:$AP$664,0)))</f>
        <v/>
      </c>
      <c r="AV660" s="448" t="str">
        <f t="array" ref="AV660">IF($AT660&gt;$AR$652,"",INDEX(AM$653:AM$664,MATCH($AT660,$AP$653:$AP$664,0)))</f>
        <v/>
      </c>
      <c r="AW660" s="448" t="str">
        <f t="array" ref="AW660">IF($AT660&gt;$AR$652,"",INDEX(AN$653:AN$664,MATCH($AT660,$AP$653:$AP$664,0)))</f>
        <v/>
      </c>
      <c r="AX660" s="448" t="str">
        <f t="array" ref="AX660">IF($AT660&gt;$AR$652,"",INDEX(AO$653:AO$664,MATCH($AT660,$AP$653:$AP$664,0)))</f>
        <v/>
      </c>
      <c r="BI660"/>
      <c r="BJ660"/>
      <c r="BM660" s="80">
        <f t="shared" si="313"/>
        <v>6</v>
      </c>
      <c r="BN660" s="80" t="str">
        <f t="shared" si="308"/>
        <v>xxxxxxx</v>
      </c>
      <c r="BO660" s="80" t="e">
        <f t="shared" si="304"/>
        <v>#N/A</v>
      </c>
      <c r="BP660" s="79"/>
    </row>
    <row r="661" spans="3:68" ht="37.5" hidden="1" customHeight="1" x14ac:dyDescent="0.25">
      <c r="C661" s="709"/>
      <c r="D661" s="27"/>
      <c r="E661" s="643"/>
      <c r="F661" s="643"/>
      <c r="G661" s="643"/>
      <c r="H661" s="643"/>
      <c r="I661" s="27" t="s">
        <v>25</v>
      </c>
      <c r="J661" s="284"/>
      <c r="K661" s="579"/>
      <c r="L661" s="584"/>
      <c r="M661" s="584"/>
      <c r="N661" s="584"/>
      <c r="O661" s="58"/>
      <c r="P661"/>
      <c r="Q661" s="138">
        <v>1</v>
      </c>
      <c r="S661" s="139">
        <v>1</v>
      </c>
      <c r="T661" s="453">
        <v>1</v>
      </c>
      <c r="W661" s="721"/>
      <c r="X661" s="442" t="s">
        <v>25</v>
      </c>
      <c r="Y661" s="696" t="str">
        <f t="shared" si="305"/>
        <v/>
      </c>
      <c r="Z661" s="696"/>
      <c r="AA661" s="696"/>
      <c r="AB661" s="697"/>
      <c r="AC661" s="442" t="s">
        <v>25</v>
      </c>
      <c r="AD661" s="672" t="str">
        <f t="shared" si="297"/>
        <v/>
      </c>
      <c r="AE661" s="672"/>
      <c r="AF661" s="672"/>
      <c r="AG661" s="673"/>
      <c r="AH661" s="454" t="str">
        <f t="shared" si="306"/>
        <v/>
      </c>
      <c r="AI661" s="454" t="str">
        <f t="shared" si="307"/>
        <v/>
      </c>
      <c r="AL661" s="449" t="str">
        <f t="shared" si="309"/>
        <v/>
      </c>
      <c r="AM661" s="449" t="str">
        <f t="shared" si="310"/>
        <v/>
      </c>
      <c r="AN661" s="451" t="str">
        <f t="shared" si="311"/>
        <v/>
      </c>
      <c r="AO661" s="451" t="str">
        <f t="shared" si="311"/>
        <v/>
      </c>
      <c r="AP661" s="447">
        <f t="shared" si="312"/>
        <v>0</v>
      </c>
      <c r="AT661" s="447">
        <v>9</v>
      </c>
      <c r="AU661" s="448" t="str">
        <f t="array" ref="AU661">IF($AT661&gt;$AR$652,"",INDEX(AL$653:AL$664,MATCH($AT661,$AP$653:$AP$664,0)))</f>
        <v/>
      </c>
      <c r="AV661" s="448" t="str">
        <f t="array" ref="AV661">IF($AT661&gt;$AR$652,"",INDEX(AM$653:AM$664,MATCH($AT661,$AP$653:$AP$664,0)))</f>
        <v/>
      </c>
      <c r="AW661" s="448" t="str">
        <f t="array" ref="AW661">IF($AT661&gt;$AR$652,"",INDEX(AN$653:AN$664,MATCH($AT661,$AP$653:$AP$664,0)))</f>
        <v/>
      </c>
      <c r="AX661" s="448" t="str">
        <f t="array" ref="AX661">IF($AT661&gt;$AR$652,"",INDEX(AO$653:AO$664,MATCH($AT661,$AP$653:$AP$664,0)))</f>
        <v/>
      </c>
      <c r="BI661"/>
      <c r="BJ661"/>
      <c r="BM661" s="80">
        <f t="shared" si="313"/>
        <v>6</v>
      </c>
      <c r="BN661" s="80" t="str">
        <f t="shared" si="308"/>
        <v>xxxxxxx</v>
      </c>
      <c r="BO661" s="80" t="e">
        <f t="shared" si="304"/>
        <v>#N/A</v>
      </c>
      <c r="BP661" s="79"/>
    </row>
    <row r="662" spans="3:68" ht="37.5" hidden="1" customHeight="1" x14ac:dyDescent="0.25">
      <c r="C662" s="709"/>
      <c r="D662" s="27"/>
      <c r="E662" s="643"/>
      <c r="F662" s="643"/>
      <c r="G662" s="643"/>
      <c r="H662" s="643"/>
      <c r="I662" s="27" t="s">
        <v>25</v>
      </c>
      <c r="J662" s="284"/>
      <c r="K662" s="579"/>
      <c r="L662" s="584"/>
      <c r="M662" s="584"/>
      <c r="N662" s="584"/>
      <c r="O662" s="58"/>
      <c r="P662"/>
      <c r="Q662" s="138">
        <v>1</v>
      </c>
      <c r="S662" s="139">
        <v>1</v>
      </c>
      <c r="T662" s="453">
        <v>1</v>
      </c>
      <c r="W662" s="721"/>
      <c r="X662" s="442" t="s">
        <v>25</v>
      </c>
      <c r="Y662" s="696" t="str">
        <f t="shared" si="305"/>
        <v/>
      </c>
      <c r="Z662" s="696"/>
      <c r="AA662" s="696"/>
      <c r="AB662" s="697"/>
      <c r="AC662" s="442" t="s">
        <v>25</v>
      </c>
      <c r="AD662" s="672" t="str">
        <f t="shared" si="297"/>
        <v/>
      </c>
      <c r="AE662" s="672"/>
      <c r="AF662" s="672"/>
      <c r="AG662" s="673"/>
      <c r="AH662" s="454" t="str">
        <f t="shared" si="306"/>
        <v/>
      </c>
      <c r="AI662" s="454" t="str">
        <f t="shared" si="307"/>
        <v/>
      </c>
      <c r="AL662" s="449" t="str">
        <f t="shared" si="309"/>
        <v/>
      </c>
      <c r="AM662" s="449" t="str">
        <f t="shared" si="310"/>
        <v/>
      </c>
      <c r="AN662" s="451" t="str">
        <f t="shared" si="311"/>
        <v/>
      </c>
      <c r="AO662" s="451" t="str">
        <f t="shared" si="311"/>
        <v/>
      </c>
      <c r="AP662" s="447">
        <f t="shared" si="312"/>
        <v>0</v>
      </c>
      <c r="AT662" s="447">
        <v>10</v>
      </c>
      <c r="AU662" s="448" t="str">
        <f t="array" ref="AU662">IF($AT662&gt;$AR$652,"",INDEX(AL$653:AL$664,MATCH($AT662,$AP$653:$AP$664,0)))</f>
        <v/>
      </c>
      <c r="AV662" s="448" t="str">
        <f t="array" ref="AV662">IF($AT662&gt;$AR$652,"",INDEX(AM$653:AM$664,MATCH($AT662,$AP$653:$AP$664,0)))</f>
        <v/>
      </c>
      <c r="AW662" s="448" t="str">
        <f t="array" ref="AW662">IF($AT662&gt;$AR$652,"",INDEX(AN$653:AN$664,MATCH($AT662,$AP$653:$AP$664,0)))</f>
        <v/>
      </c>
      <c r="AX662" s="448" t="str">
        <f t="array" ref="AX662">IF($AT662&gt;$AR$652,"",INDEX(AO$653:AO$664,MATCH($AT662,$AP$653:$AP$664,0)))</f>
        <v/>
      </c>
      <c r="BI662"/>
      <c r="BJ662"/>
      <c r="BM662" s="80">
        <f t="shared" si="313"/>
        <v>6</v>
      </c>
      <c r="BN662" s="80" t="str">
        <f t="shared" si="308"/>
        <v>xxxxxxx</v>
      </c>
      <c r="BO662" s="80" t="e">
        <f t="shared" si="304"/>
        <v>#N/A</v>
      </c>
      <c r="BP662" s="79"/>
    </row>
    <row r="663" spans="3:68" ht="37.5" hidden="1" customHeight="1" x14ac:dyDescent="0.25">
      <c r="C663" s="709"/>
      <c r="D663" s="27"/>
      <c r="E663" s="643"/>
      <c r="F663" s="643"/>
      <c r="G663" s="643"/>
      <c r="H663" s="643"/>
      <c r="I663" s="27" t="s">
        <v>25</v>
      </c>
      <c r="J663" s="284"/>
      <c r="K663" s="579"/>
      <c r="L663" s="584"/>
      <c r="M663" s="584"/>
      <c r="N663" s="584"/>
      <c r="O663" s="58"/>
      <c r="P663"/>
      <c r="Q663" s="138">
        <v>1</v>
      </c>
      <c r="S663" s="139">
        <v>1</v>
      </c>
      <c r="T663" s="453">
        <v>1</v>
      </c>
      <c r="W663" s="721"/>
      <c r="X663" s="442" t="s">
        <v>25</v>
      </c>
      <c r="Y663" s="696" t="str">
        <f t="shared" si="305"/>
        <v/>
      </c>
      <c r="Z663" s="696"/>
      <c r="AA663" s="696"/>
      <c r="AB663" s="697"/>
      <c r="AC663" s="442" t="s">
        <v>25</v>
      </c>
      <c r="AD663" s="672" t="str">
        <f t="shared" si="297"/>
        <v/>
      </c>
      <c r="AE663" s="672"/>
      <c r="AF663" s="672"/>
      <c r="AG663" s="673"/>
      <c r="AH663" s="454" t="str">
        <f t="shared" si="306"/>
        <v/>
      </c>
      <c r="AI663" s="454" t="str">
        <f t="shared" si="307"/>
        <v/>
      </c>
      <c r="AL663" s="449" t="str">
        <f t="shared" si="309"/>
        <v/>
      </c>
      <c r="AM663" s="449" t="str">
        <f t="shared" si="310"/>
        <v/>
      </c>
      <c r="AN663" s="451" t="str">
        <f t="shared" si="311"/>
        <v/>
      </c>
      <c r="AO663" s="451" t="str">
        <f t="shared" si="311"/>
        <v/>
      </c>
      <c r="AP663" s="447">
        <f t="shared" si="312"/>
        <v>0</v>
      </c>
      <c r="AT663" s="447">
        <v>11</v>
      </c>
      <c r="AU663" s="448" t="str">
        <f t="array" ref="AU663">IF($AT663&gt;$AR$652,"",INDEX(AL$653:AL$664,MATCH($AT663,$AP$653:$AP$664,0)))</f>
        <v/>
      </c>
      <c r="AV663" s="448" t="str">
        <f t="array" ref="AV663">IF($AT663&gt;$AR$652,"",INDEX(AM$653:AM$664,MATCH($AT663,$AP$653:$AP$664,0)))</f>
        <v/>
      </c>
      <c r="AW663" s="448" t="str">
        <f t="array" ref="AW663">IF($AT663&gt;$AR$652,"",INDEX(AN$653:AN$664,MATCH($AT663,$AP$653:$AP$664,0)))</f>
        <v/>
      </c>
      <c r="AX663" s="448" t="str">
        <f t="array" ref="AX663">IF($AT663&gt;$AR$652,"",INDEX(AO$653:AO$664,MATCH($AT663,$AP$653:$AP$664,0)))</f>
        <v/>
      </c>
      <c r="BI663"/>
      <c r="BJ663"/>
      <c r="BM663" s="80">
        <f t="shared" si="313"/>
        <v>6</v>
      </c>
      <c r="BN663" s="80" t="str">
        <f t="shared" si="308"/>
        <v>xxxxxxx</v>
      </c>
      <c r="BO663" s="80" t="e">
        <f t="shared" si="304"/>
        <v>#N/A</v>
      </c>
      <c r="BP663" s="79"/>
    </row>
    <row r="664" spans="3:68" ht="37.5" hidden="1" customHeight="1" x14ac:dyDescent="0.25">
      <c r="C664" s="709"/>
      <c r="D664" s="27"/>
      <c r="E664" s="643"/>
      <c r="F664" s="643"/>
      <c r="G664" s="643"/>
      <c r="H664" s="643"/>
      <c r="I664" s="27" t="s">
        <v>25</v>
      </c>
      <c r="J664" s="289"/>
      <c r="K664" s="582"/>
      <c r="L664" s="584"/>
      <c r="M664" s="584"/>
      <c r="N664" s="584"/>
      <c r="O664" s="58"/>
      <c r="P664"/>
      <c r="Q664" s="138">
        <v>1</v>
      </c>
      <c r="S664" s="139">
        <v>1</v>
      </c>
      <c r="T664" s="453">
        <v>1</v>
      </c>
      <c r="W664" s="721"/>
      <c r="X664" s="442" t="s">
        <v>25</v>
      </c>
      <c r="Y664" s="696" t="str">
        <f t="shared" si="305"/>
        <v/>
      </c>
      <c r="Z664" s="696"/>
      <c r="AA664" s="696"/>
      <c r="AB664" s="697"/>
      <c r="AC664" s="442" t="s">
        <v>25</v>
      </c>
      <c r="AD664" s="672" t="str">
        <f t="shared" si="297"/>
        <v/>
      </c>
      <c r="AE664" s="672"/>
      <c r="AF664" s="672"/>
      <c r="AG664" s="673"/>
      <c r="AH664" s="454" t="str">
        <f t="shared" si="306"/>
        <v/>
      </c>
      <c r="AI664" s="454" t="str">
        <f t="shared" si="307"/>
        <v/>
      </c>
      <c r="AL664" s="449" t="str">
        <f t="shared" si="309"/>
        <v/>
      </c>
      <c r="AM664" s="449" t="str">
        <f t="shared" si="310"/>
        <v/>
      </c>
      <c r="AN664" s="451" t="str">
        <f t="shared" si="311"/>
        <v/>
      </c>
      <c r="AO664" s="451" t="str">
        <f t="shared" si="311"/>
        <v/>
      </c>
      <c r="AP664" s="447">
        <f t="shared" si="312"/>
        <v>0</v>
      </c>
      <c r="AT664" s="447">
        <v>12</v>
      </c>
      <c r="AU664" s="448" t="str">
        <f t="array" ref="AU664">IF($AT664&gt;$AR$652,"",INDEX(AL$653:AL$664,MATCH($AT664,$AP$653:$AP$664,0)))</f>
        <v/>
      </c>
      <c r="AV664" s="448" t="str">
        <f t="array" ref="AV664">IF($AT664&gt;$AR$652,"",INDEX(AM$653:AM$664,MATCH($AT664,$AP$653:$AP$664,0)))</f>
        <v/>
      </c>
      <c r="AW664" s="448" t="str">
        <f t="array" ref="AW664">IF($AT664&gt;$AR$652,"",INDEX(AN$653:AN$664,MATCH($AT664,$AP$653:$AP$664,0)))</f>
        <v/>
      </c>
      <c r="AX664" s="448" t="str">
        <f t="array" ref="AX664">IF($AT664&gt;$AR$652,"",INDEX(AO$653:AO$664,MATCH($AT664,$AP$653:$AP$664,0)))</f>
        <v/>
      </c>
      <c r="BI664"/>
      <c r="BJ664"/>
      <c r="BM664" s="80">
        <f t="shared" si="313"/>
        <v>6</v>
      </c>
      <c r="BN664" s="80" t="str">
        <f t="shared" si="308"/>
        <v>xxxxxxx</v>
      </c>
      <c r="BO664" s="80" t="e">
        <f t="shared" si="304"/>
        <v>#N/A</v>
      </c>
      <c r="BP664" s="79"/>
    </row>
    <row r="665" spans="3:68" ht="0.95" hidden="1" customHeight="1" x14ac:dyDescent="0.25">
      <c r="C665" s="156"/>
      <c r="D665" s="158"/>
      <c r="E665" s="158"/>
      <c r="F665" s="158"/>
      <c r="G665" s="158"/>
      <c r="H665" s="158"/>
      <c r="I665" s="158"/>
      <c r="J665" s="158"/>
      <c r="BI665"/>
      <c r="BJ665"/>
      <c r="BM665" s="80"/>
      <c r="BN665" s="79"/>
      <c r="BO665" s="79"/>
      <c r="BP665" s="79"/>
    </row>
    <row r="666" spans="3:68" ht="0.95" hidden="1" customHeight="1" x14ac:dyDescent="0.25">
      <c r="C666" s="259"/>
      <c r="D666" s="260"/>
      <c r="E666" s="260"/>
      <c r="F666" s="260"/>
      <c r="G666" s="260"/>
      <c r="H666" s="260"/>
      <c r="I666" s="260"/>
      <c r="J666" s="260"/>
      <c r="BI666"/>
      <c r="BJ666"/>
      <c r="BM666" s="80"/>
      <c r="BN666" s="79"/>
      <c r="BO666" s="79"/>
      <c r="BP666" s="79"/>
    </row>
    <row r="667" spans="3:68" hidden="1" x14ac:dyDescent="0.25">
      <c r="C667" s="259"/>
      <c r="D667" s="260"/>
      <c r="E667" s="260"/>
      <c r="F667" s="260"/>
      <c r="G667" s="260"/>
      <c r="H667" s="260"/>
      <c r="I667" s="260"/>
      <c r="J667" s="260"/>
      <c r="BI667"/>
      <c r="BJ667"/>
      <c r="BM667" s="80"/>
      <c r="BN667" s="79"/>
      <c r="BO667" s="79"/>
      <c r="BP667" s="79"/>
    </row>
    <row r="668" spans="3:68" hidden="1" x14ac:dyDescent="0.25">
      <c r="C668" s="156"/>
      <c r="D668" s="158"/>
      <c r="E668" s="158"/>
      <c r="F668" s="158"/>
      <c r="G668" s="158"/>
      <c r="H668" s="158"/>
      <c r="I668" s="158"/>
      <c r="J668" s="158"/>
      <c r="Y668" s="455" t="s">
        <v>52</v>
      </c>
      <c r="Z668" s="457"/>
      <c r="AA668" s="118"/>
      <c r="AC668" s="455">
        <f>W668</f>
        <v>0</v>
      </c>
      <c r="AD668" s="458"/>
      <c r="AF668" s="455" t="s">
        <v>52</v>
      </c>
      <c r="AG668" s="459"/>
    </row>
    <row r="669" spans="3:68" ht="15" hidden="1" customHeight="1" x14ac:dyDescent="0.25">
      <c r="C669" s="156"/>
      <c r="D669" s="158"/>
      <c r="E669" s="158"/>
      <c r="F669" s="158"/>
      <c r="G669" s="158"/>
      <c r="H669" s="158"/>
      <c r="I669" s="158"/>
      <c r="J669" s="158"/>
      <c r="Y669" s="456"/>
      <c r="Z669" s="457"/>
      <c r="AA669" s="118"/>
      <c r="AC669" s="456"/>
      <c r="AD669" s="458"/>
      <c r="AF669" s="456"/>
      <c r="AG669" s="459"/>
    </row>
    <row r="670" spans="3:68" hidden="1" x14ac:dyDescent="0.25">
      <c r="C670" s="156"/>
      <c r="D670" s="158"/>
      <c r="E670" s="158"/>
      <c r="F670" s="158"/>
      <c r="G670" s="158"/>
      <c r="H670" s="158"/>
      <c r="I670" s="158"/>
      <c r="J670" s="158"/>
      <c r="Y670" s="460" t="s">
        <v>2</v>
      </c>
      <c r="Z670" s="460" t="s">
        <v>54</v>
      </c>
      <c r="AA670" s="118"/>
      <c r="AE670" s="410" t="s">
        <v>20</v>
      </c>
      <c r="AF670" s="461" t="s">
        <v>2</v>
      </c>
      <c r="AG670" s="377" t="s">
        <v>54</v>
      </c>
      <c r="AH670" s="462" t="s">
        <v>20</v>
      </c>
      <c r="AL670" s="335"/>
    </row>
    <row r="671" spans="3:68" hidden="1" x14ac:dyDescent="0.25">
      <c r="C671" s="156"/>
      <c r="D671" s="158"/>
      <c r="E671" s="158"/>
      <c r="F671" s="158"/>
      <c r="G671" s="158"/>
      <c r="H671" s="158"/>
      <c r="I671" s="158"/>
      <c r="J671" s="158"/>
      <c r="Y671" s="595" t="str">
        <f>$Y$113</f>
        <v>PULSAR PARA VER UN EJEMPLO:</v>
      </c>
      <c r="Z671" s="595" t="str">
        <f>$Z$113</f>
        <v>(Para ver un ejemplo de riesgo, seleccionar una acción REDD+ de la lista desplegable a la izquierda.)</v>
      </c>
      <c r="AA671" s="410" t="s">
        <v>20</v>
      </c>
      <c r="AE671" s="465">
        <v>1</v>
      </c>
      <c r="AF671" s="463" t="str">
        <f>Y671</f>
        <v>PULSAR PARA VER UN EJEMPLO:</v>
      </c>
      <c r="AG671" s="463" t="str">
        <f>Z671</f>
        <v>(Para ver un ejemplo de riesgo, seleccionar una acción REDD+ de la lista desplegable a la izquierda.)</v>
      </c>
      <c r="AH671" s="462" t="s">
        <v>20</v>
      </c>
    </row>
    <row r="672" spans="3:68" hidden="1" x14ac:dyDescent="0.25">
      <c r="Y672" s="387" t="s">
        <v>400</v>
      </c>
      <c r="Z672" s="387" t="s">
        <v>401</v>
      </c>
      <c r="AA672" s="466" t="s">
        <v>60</v>
      </c>
      <c r="AE672" s="465">
        <v>2</v>
      </c>
      <c r="AF672" s="467" t="str">
        <f>CONCATENATE(AA672,"     ", Y672)</f>
        <v>e.g.:     Aplicación del reglamento sobre explotación maderera.</v>
      </c>
      <c r="AG672" s="467" t="str">
        <f>CONCATENATE(AA672,"     ", Z672)</f>
        <v>e.g.:     La caída en la producción nacional de madera como consecuencia de las actividades REDD+ hace aumentar la explotación no sostenible en un país vecino.</v>
      </c>
      <c r="AH672" s="462" t="s">
        <v>20</v>
      </c>
    </row>
    <row r="673" spans="6:34" hidden="1" x14ac:dyDescent="0.25">
      <c r="F673" s="36"/>
      <c r="P673" s="52"/>
      <c r="S673" s="52"/>
      <c r="Y673" s="387" t="s">
        <v>165</v>
      </c>
      <c r="Z673" s="387" t="s">
        <v>402</v>
      </c>
      <c r="AA673" s="466" t="str">
        <f>$AA$214</f>
        <v>e.g.:</v>
      </c>
      <c r="AE673" s="465">
        <v>3</v>
      </c>
      <c r="AF673" s="467" t="str">
        <f>CONCATENATE(AA673,"     ", Y673)</f>
        <v>e.g.:     General.</v>
      </c>
      <c r="AG673" s="467" t="str">
        <f>CONCATENATE(AA673,"     ", Z673)</f>
        <v>e.g.:     Como consecuencia de REDD+, surgen nuevas explotaciones agrícolas en los humedales, en lugar de en los bosques. Se producen emisiones significativas por el drenaje de los humedales.</v>
      </c>
      <c r="AH673" s="462" t="s">
        <v>20</v>
      </c>
    </row>
    <row r="674" spans="6:34" hidden="1" x14ac:dyDescent="0.25">
      <c r="F674" s="36"/>
      <c r="P674" s="52"/>
      <c r="S674" s="52"/>
      <c r="X674" s="469"/>
      <c r="Y674" s="470"/>
    </row>
    <row r="675" spans="6:34" hidden="1" x14ac:dyDescent="0.25"/>
    <row r="676" spans="6:34" hidden="1" x14ac:dyDescent="0.25"/>
    <row r="677" spans="6:34" hidden="1" x14ac:dyDescent="0.25"/>
    <row r="678" spans="6:34" hidden="1" x14ac:dyDescent="0.25"/>
    <row r="679" spans="6:34" hidden="1" x14ac:dyDescent="0.25"/>
    <row r="680" spans="6:34" hidden="1" x14ac:dyDescent="0.25"/>
    <row r="681" spans="6:34" hidden="1" x14ac:dyDescent="0.25"/>
    <row r="682" spans="6:34" hidden="1" x14ac:dyDescent="0.25"/>
    <row r="683" spans="6:34" hidden="1" x14ac:dyDescent="0.25"/>
    <row r="684" spans="6:34" hidden="1" x14ac:dyDescent="0.25"/>
    <row r="685" spans="6:34" hidden="1" x14ac:dyDescent="0.25"/>
    <row r="686" spans="6:34" hidden="1" x14ac:dyDescent="0.25"/>
    <row r="687" spans="6:34" hidden="1" x14ac:dyDescent="0.25"/>
    <row r="688" spans="6:34" hidden="1" x14ac:dyDescent="0.25"/>
    <row r="689" hidden="1" x14ac:dyDescent="0.25"/>
    <row r="690" hidden="1" x14ac:dyDescent="0.25"/>
    <row r="691" hidden="1" x14ac:dyDescent="0.25"/>
    <row r="692" hidden="1" x14ac:dyDescent="0.25"/>
    <row r="693" hidden="1" x14ac:dyDescent="0.25"/>
    <row r="694" hidden="1" x14ac:dyDescent="0.25"/>
    <row r="695" hidden="1" x14ac:dyDescent="0.25"/>
    <row r="696" hidden="1" x14ac:dyDescent="0.25"/>
    <row r="697" hidden="1" x14ac:dyDescent="0.25"/>
    <row r="698" hidden="1" x14ac:dyDescent="0.25"/>
    <row r="699" hidden="1" x14ac:dyDescent="0.25"/>
    <row r="700" hidden="1" x14ac:dyDescent="0.25"/>
  </sheetData>
  <sheetProtection algorithmName="SHA-512" hashValue="3fFUHFLn4lkFgxBnVMlIvyZVYWtsxDYZlnLzmBtNmtEmVxyGmaY0tD7SPpwFWc4H7kfaNgW6uP/uDDaOy+RJjw==" saltValue="5i86mJOFDtk8AXjtB0bf7w==" spinCount="100000" sheet="1" objects="1" scenarios="1"/>
  <sortState ref="AJ53:AJ61">
    <sortCondition descending="1" ref="AJ53"/>
  </sortState>
  <dataConsolidate/>
  <customSheetViews>
    <customSheetView guid="{C4C3192A-9920-49E5-94B5-454F08D391BF}" showGridLines="0" showRowCol="0" fitToPage="1" hiddenRows="1" hiddenColumns="1">
      <selection activeCell="C3" sqref="C3:M3"/>
      <pageMargins left="0.7" right="0.7" top="0.75" bottom="0.75" header="0.3" footer="0.3"/>
      <pageSetup paperSize="9" scale="10" fitToHeight="0" orientation="portrait" r:id="rId1"/>
    </customSheetView>
    <customSheetView guid="{565C0F64-F4BA-4FBC-9547-A8DF7B5A2EFF}" showGridLines="0" showRowCol="0" fitToPage="1" hiddenRows="1" hiddenColumns="1">
      <selection activeCell="C3" sqref="C3:M3"/>
      <pageMargins left="0.7" right="0.7" top="0.75" bottom="0.75" header="0.3" footer="0.3"/>
      <pageSetup paperSize="9" scale="10" fitToHeight="0" orientation="portrait" r:id="rId2"/>
    </customSheetView>
    <customSheetView guid="{14B7E1D9-F05B-44BE-A36D-1131D48DE55A}" showGridLines="0" showRowCol="0" fitToPage="1" hiddenRows="1" hiddenColumns="1">
      <selection activeCell="C3" sqref="C3:M3"/>
      <pageMargins left="0.7" right="0.7" top="0.75" bottom="0.75" header="0.3" footer="0.3"/>
      <pageSetup paperSize="9" scale="10" fitToHeight="0" orientation="portrait" r:id="rId3"/>
    </customSheetView>
    <customSheetView guid="{5C446074-E11E-4485-BA91-433CA3BA4995}" showGridLines="0" showRowCol="0" fitToPage="1" hiddenRows="1" hiddenColumns="1">
      <selection activeCell="C3" sqref="C3:M3"/>
      <pageMargins left="0.7" right="0.7" top="0.75" bottom="0.75" header="0.3" footer="0.3"/>
      <pageSetup paperSize="9" scale="10" fitToHeight="0" orientation="portrait" r:id="rId4"/>
    </customSheetView>
    <customSheetView guid="{7F73AAA6-ACFF-46F7-ACED-1A539712A986}" showGridLines="0" showRowCol="0" fitToPage="1" hiddenRows="1" hiddenColumns="1">
      <selection activeCell="C3" sqref="C3:M3"/>
      <pageMargins left="0.7" right="0.7" top="0.75" bottom="0.75" header="0.3" footer="0.3"/>
      <pageSetup paperSize="9" scale="10" fitToHeight="0" orientation="portrait" r:id="rId5"/>
    </customSheetView>
    <customSheetView guid="{2D881BC0-D8D0-4107-9850-1E783069C556}" showGridLines="0" showRowCol="0" fitToPage="1" hiddenRows="1" hiddenColumns="1">
      <selection activeCell="C3" sqref="C3:M3"/>
      <pageMargins left="0.7" right="0.7" top="0.75" bottom="0.75" header="0.3" footer="0.3"/>
      <pageSetup paperSize="9" scale="10" fitToHeight="0" orientation="portrait" r:id="rId6"/>
    </customSheetView>
    <customSheetView guid="{F3D952D1-9DBF-4F3D-9E14-469C4AA258E1}" showGridLines="0" showRowCol="0" fitToPage="1" hiddenRows="1" hiddenColumns="1">
      <selection activeCell="C3" sqref="C3:M3"/>
      <pageMargins left="0.7" right="0.7" top="0.75" bottom="0.75" header="0.3" footer="0.3"/>
      <pageSetup paperSize="9" scale="10" fitToHeight="0" orientation="portrait" r:id="rId7"/>
    </customSheetView>
    <customSheetView guid="{75491233-9507-4EFC-A26E-AFD0CFFFCCCF}" showGridLines="0" showRowCol="0" fitToPage="1" hiddenRows="1" hiddenColumns="1">
      <selection activeCell="C3" sqref="C3:M3"/>
      <pageMargins left="0.7" right="0.7" top="0.75" bottom="0.75" header="0.3" footer="0.3"/>
      <pageSetup paperSize="9" scale="10" fitToHeight="0" orientation="portrait" r:id="rId8"/>
    </customSheetView>
    <customSheetView guid="{7120350E-2AAD-4BA0-9512-C8C1B63F3C29}" showGridLines="0" showRowCol="0" fitToPage="1" hiddenRows="1" hiddenColumns="1">
      <selection activeCell="C3" sqref="C3:M3"/>
      <pageMargins left="0.7" right="0.7" top="0.75" bottom="0.75" header="0.3" footer="0.3"/>
      <pageSetup paperSize="9" scale="10" fitToHeight="0" orientation="portrait" r:id="rId9"/>
    </customSheetView>
    <customSheetView guid="{AEAF0160-A16F-4E8E-8794-9EAE35B78BBB}" showGridLines="0" showRowCol="0" fitToPage="1" hiddenRows="1" hiddenColumns="1">
      <selection activeCell="C3" sqref="C3:M3"/>
      <pageMargins left="0.7" right="0.7" top="0.75" bottom="0.75" header="0.3" footer="0.3"/>
      <pageSetup paperSize="9" scale="10" fitToHeight="0" orientation="portrait" r:id="rId10"/>
    </customSheetView>
    <customSheetView guid="{0398F8AF-BB01-4F41-911B-6BEB5C23013B}" showGridLines="0" showRowCol="0" fitToPage="1" hiddenRows="1" hiddenColumns="1">
      <selection activeCell="C3" sqref="C3:M3"/>
      <pageMargins left="0.7" right="0.7" top="0.75" bottom="0.75" header="0.3" footer="0.3"/>
      <pageSetup paperSize="9" scale="10" fitToHeight="0" orientation="portrait" r:id="rId11"/>
    </customSheetView>
    <customSheetView guid="{AFAAF24B-41FA-469A-856B-F916DB51D4C2}" showGridLines="0" showRowCol="0" fitToPage="1" hiddenRows="1" hiddenColumns="1">
      <selection activeCell="C3" sqref="C3:M3"/>
      <pageMargins left="0.7" right="0.7" top="0.75" bottom="0.75" header="0.3" footer="0.3"/>
      <pageSetup paperSize="9" scale="10" fitToHeight="0" orientation="portrait" r:id="rId12"/>
    </customSheetView>
    <customSheetView guid="{B968A94D-A4FB-4C1A-A9A2-04B42F46DC3F}" showGridLines="0" showRowCol="0" fitToPage="1" hiddenRows="1" hiddenColumns="1">
      <selection activeCell="C3" sqref="C3:M3"/>
      <pageMargins left="0.7" right="0.7" top="0.75" bottom="0.75" header="0.3" footer="0.3"/>
      <pageSetup paperSize="9" scale="10" fitToHeight="0" orientation="portrait" r:id="rId13"/>
    </customSheetView>
    <customSheetView guid="{A3B878C9-DF82-401D-A77D-F7EF64906AFE}" showGridLines="0" showRowCol="0" fitToPage="1" hiddenRows="1" hiddenColumns="1">
      <selection activeCell="C3" sqref="C3:M3"/>
      <pageMargins left="0.7" right="0.7" top="0.75" bottom="0.75" header="0.3" footer="0.3"/>
      <pageSetup paperSize="9" scale="10" fitToHeight="0" orientation="portrait" r:id="rId14"/>
    </customSheetView>
    <customSheetView guid="{BCFE97EC-F949-4576-ACBE-551B1DAF3C91}" showGridLines="0" showRowCol="0" fitToPage="1" hiddenRows="1" hiddenColumns="1">
      <selection activeCell="C3" sqref="C3:M3"/>
      <pageMargins left="0.7" right="0.7" top="0.75" bottom="0.75" header="0.3" footer="0.3"/>
      <pageSetup paperSize="9" scale="10" fitToHeight="0" orientation="portrait" r:id="rId15"/>
    </customSheetView>
    <customSheetView guid="{9297575B-FD39-4E98-918C-2EBB68924E97}" showGridLines="0" showRowCol="0" fitToPage="1" hiddenRows="1" hiddenColumns="1">
      <selection activeCell="C3" sqref="C3:M3"/>
      <pageMargins left="0.7" right="0.7" top="0.75" bottom="0.75" header="0.3" footer="0.3"/>
      <pageSetup paperSize="9" scale="10" fitToHeight="0" orientation="portrait" r:id="rId16"/>
    </customSheetView>
    <customSheetView guid="{D787939E-5F01-4F8F-8C48-7DC8E5F22DE5}" showGridLines="0" showRowCol="0" fitToPage="1" hiddenRows="1" hiddenColumns="1">
      <selection activeCell="C3" sqref="C3:M3"/>
      <pageMargins left="0.7" right="0.7" top="0.75" bottom="0.75" header="0.3" footer="0.3"/>
      <pageSetup paperSize="9" scale="10" fitToHeight="0" orientation="portrait" r:id="rId17"/>
    </customSheetView>
    <customSheetView guid="{AB0B9CFE-DCC2-486B-9AE7-3C737113C1FB}" showGridLines="0" showRowCol="0" fitToPage="1" hiddenRows="1" hiddenColumns="1">
      <selection activeCell="C3" sqref="C3:M3"/>
      <pageMargins left="0.7" right="0.7" top="0.75" bottom="0.75" header="0.3" footer="0.3"/>
      <pageSetup paperSize="9" scale="10" fitToHeight="0" orientation="portrait" r:id="rId18"/>
    </customSheetView>
    <customSheetView guid="{C81FC029-D9D0-4B23-8994-EFF13144DDC6}" showGridLines="0" showRowCol="0" fitToPage="1" hiddenRows="1" hiddenColumns="1">
      <selection activeCell="C3" sqref="C3:M3"/>
      <pageMargins left="0.7" right="0.7" top="0.75" bottom="0.75" header="0.3" footer="0.3"/>
      <pageSetup paperSize="9" scale="10" fitToHeight="0" orientation="portrait" r:id="rId19"/>
    </customSheetView>
    <customSheetView guid="{83923105-D3EF-4935-AFC9-6FBD0874636C}" showGridLines="0" showRowCol="0" fitToPage="1" hiddenRows="1" hiddenColumns="1">
      <selection activeCell="C3" sqref="C3:M3"/>
      <pageMargins left="0.7" right="0.7" top="0.75" bottom="0.75" header="0.3" footer="0.3"/>
      <pageSetup paperSize="9" scale="10" fitToHeight="0" orientation="portrait" r:id="rId20"/>
    </customSheetView>
    <customSheetView guid="{F18B5B93-8D1C-46BF-A46F-39AC34039376}" showGridLines="0" showRowCol="0" fitToPage="1" hiddenRows="1" hiddenColumns="1">
      <selection activeCell="C3" sqref="C3:M3"/>
      <pageMargins left="0.7" right="0.7" top="0.75" bottom="0.75" header="0.3" footer="0.3"/>
      <pageSetup paperSize="9" scale="10" fitToHeight="0" orientation="portrait" r:id="rId21"/>
    </customSheetView>
    <customSheetView guid="{7CBE2DA3-08E4-4F49-B633-91ACF566CC50}" showGridLines="0" showRowCol="0" fitToPage="1" hiddenRows="1" hiddenColumns="1">
      <selection activeCell="C3" sqref="C3:M3"/>
      <pageMargins left="0.7" right="0.7" top="0.75" bottom="0.75" header="0.3" footer="0.3"/>
      <pageSetup paperSize="9" scale="10" fitToHeight="0" orientation="portrait" r:id="rId22"/>
    </customSheetView>
    <customSheetView guid="{127CF244-40F7-4382-B5F4-6FE7DC055927}" showGridLines="0" showRowCol="0" fitToPage="1" hiddenRows="1" hiddenColumns="1">
      <selection activeCell="C3" sqref="C3:M3"/>
      <pageMargins left="0.7" right="0.7" top="0.75" bottom="0.75" header="0.3" footer="0.3"/>
      <pageSetup paperSize="9" scale="10" fitToHeight="0" orientation="portrait" r:id="rId23"/>
    </customSheetView>
    <customSheetView guid="{E5934065-3B24-4BDA-9F1A-CE354801B9A9}" showGridLines="0" showRowCol="0" fitToPage="1" hiddenRows="1" hiddenColumns="1">
      <selection activeCell="C3" sqref="C3:M3"/>
      <pageMargins left="0.7" right="0.7" top="0.75" bottom="0.75" header="0.3" footer="0.3"/>
      <pageSetup paperSize="9" scale="10" fitToHeight="0" orientation="portrait" r:id="rId24"/>
    </customSheetView>
    <customSheetView guid="{1730E845-78B9-4800-8016-B034C4011192}" showGridLines="0" showRowCol="0" fitToPage="1" hiddenRows="1" hiddenColumns="1">
      <selection activeCell="C3" sqref="C3:M3"/>
      <pageMargins left="0.7" right="0.7" top="0.75" bottom="0.75" header="0.3" footer="0.3"/>
      <pageSetup paperSize="9" scale="10" fitToHeight="0" orientation="portrait" r:id="rId25"/>
    </customSheetView>
    <customSheetView guid="{0596A31D-1135-4C04-B235-4F7AEFBF56EB}" showGridLines="0" showRowCol="0" fitToPage="1" hiddenRows="1" hiddenColumns="1">
      <selection activeCell="C3" sqref="C3:M3"/>
      <pageMargins left="0.7" right="0.7" top="0.75" bottom="0.75" header="0.3" footer="0.3"/>
      <pageSetup paperSize="9" scale="10" fitToHeight="0" orientation="portrait" r:id="rId26"/>
    </customSheetView>
    <customSheetView guid="{58172CF4-0A99-4348-8485-AC6CB3743B28}" showGridLines="0" showRowCol="0" fitToPage="1" hiddenRows="1" hiddenColumns="1">
      <selection activeCell="C3" sqref="C3:M3"/>
      <pageMargins left="0.7" right="0.7" top="0.75" bottom="0.75" header="0.3" footer="0.3"/>
      <pageSetup paperSize="9" scale="10" fitToHeight="0" orientation="portrait" r:id="rId27"/>
    </customSheetView>
    <customSheetView guid="{C35CD7D2-C5FB-4E4E-BE2C-DB3B3CB5DEE1}" showGridLines="0" showRowCol="0" fitToPage="1" hiddenRows="1" hiddenColumns="1">
      <selection activeCell="C3" sqref="C3:M3"/>
      <pageMargins left="0.7" right="0.7" top="0.75" bottom="0.75" header="0.3" footer="0.3"/>
      <pageSetup paperSize="9" scale="10" fitToHeight="0" orientation="portrait" r:id="rId28"/>
    </customSheetView>
    <customSheetView guid="{FCC6B465-B403-4A38-833A-8F01BFC1F83D}" showGridLines="0" showRowCol="0" fitToPage="1" hiddenRows="1" hiddenColumns="1">
      <selection activeCell="C3" sqref="C3:M3"/>
      <pageMargins left="0.7" right="0.7" top="0.75" bottom="0.75" header="0.3" footer="0.3"/>
      <pageSetup paperSize="9" scale="10" fitToHeight="0" orientation="portrait" r:id="rId29"/>
    </customSheetView>
    <customSheetView guid="{CBD23793-6C36-4ECF-99D3-B6DB83BA0330}" showGridLines="0" showRowCol="0" fitToPage="1" hiddenRows="1" hiddenColumns="1">
      <selection activeCell="C3" sqref="C3:M3"/>
      <pageMargins left="0.7" right="0.7" top="0.75" bottom="0.75" header="0.3" footer="0.3"/>
      <pageSetup paperSize="9" scale="10" fitToHeight="0" orientation="portrait" r:id="rId30"/>
    </customSheetView>
    <customSheetView guid="{8C7AA061-2774-4648-9080-649D8E7084B6}" showGridLines="0" showRowCol="0" fitToPage="1" hiddenRows="1" hiddenColumns="1">
      <selection activeCell="C3" sqref="C3:M3"/>
      <pageMargins left="0.7" right="0.7" top="0.75" bottom="0.75" header="0.3" footer="0.3"/>
      <pageSetup paperSize="9" scale="10" fitToHeight="0" orientation="portrait" r:id="rId31"/>
    </customSheetView>
    <customSheetView guid="{E1E93C14-89C0-47E9-80E7-72B4C8D846A8}" showGridLines="0" showRowCol="0" fitToPage="1" hiddenRows="1" hiddenColumns="1">
      <selection activeCell="C3" sqref="C3:M3"/>
      <pageMargins left="0.7" right="0.7" top="0.75" bottom="0.75" header="0.3" footer="0.3"/>
      <pageSetup paperSize="9" scale="10" fitToHeight="0" orientation="portrait" r:id="rId32"/>
    </customSheetView>
    <customSheetView guid="{C35FE66B-7525-44A0-AF95-74B09883E972}" showGridLines="0" showRowCol="0" fitToPage="1" hiddenRows="1" hiddenColumns="1">
      <selection activeCell="C3" sqref="C3:M3"/>
      <pageMargins left="0.7" right="0.7" top="0.75" bottom="0.75" header="0.3" footer="0.3"/>
      <pageSetup paperSize="9" scale="10" fitToHeight="0" orientation="portrait" r:id="rId33"/>
    </customSheetView>
    <customSheetView guid="{14701618-057F-44B9-A80D-6571C2675A43}" showGridLines="0" showRowCol="0" fitToPage="1" hiddenRows="1" hiddenColumns="1">
      <selection activeCell="C3" sqref="C3:M3"/>
      <pageMargins left="0.7" right="0.7" top="0.75" bottom="0.75" header="0.3" footer="0.3"/>
      <pageSetup paperSize="9" scale="10" fitToHeight="0" orientation="portrait" r:id="rId34"/>
    </customSheetView>
    <customSheetView guid="{B1713CB1-717E-4290-A550-B5C8687D1DCD}" showGridLines="0" showRowCol="0" fitToPage="1" hiddenRows="1" hiddenColumns="1">
      <selection activeCell="C3" sqref="C3:M3"/>
      <pageMargins left="0.7" right="0.7" top="0.75" bottom="0.75" header="0.3" footer="0.3"/>
      <pageSetup paperSize="9" scale="10" fitToHeight="0" orientation="portrait" r:id="rId35"/>
    </customSheetView>
    <customSheetView guid="{193C6D79-1DD6-46B2-B287-29B305333ABD}" showGridLines="0" showRowCol="0" fitToPage="1" hiddenRows="1" hiddenColumns="1">
      <selection activeCell="C3" sqref="C3:M3"/>
      <pageMargins left="0.7" right="0.7" top="0.75" bottom="0.75" header="0.3" footer="0.3"/>
      <pageSetup paperSize="9" scale="10" fitToHeight="0" orientation="portrait" r:id="rId36"/>
    </customSheetView>
    <customSheetView guid="{3DF84044-4F18-4693-9BC0-6F1E3BB79687}" showGridLines="0" showRowCol="0" fitToPage="1" hiddenRows="1" hiddenColumns="1">
      <selection activeCell="C3" sqref="C3:M3"/>
      <pageMargins left="0.7" right="0.7" top="0.75" bottom="0.75" header="0.3" footer="0.3"/>
      <pageSetup paperSize="9" scale="10" fitToHeight="0" orientation="portrait" r:id="rId37"/>
    </customSheetView>
    <customSheetView guid="{3783CD60-BBDD-4DC9-8238-7D85CC9CCE38}" showGridLines="0" showRowCol="0" fitToPage="1" hiddenRows="1" hiddenColumns="1" topLeftCell="A4">
      <selection activeCell="C602" sqref="C602:N602"/>
      <pageMargins left="0.7" right="0.7" top="0.75" bottom="0.75" header="0.3" footer="0.3"/>
      <pageSetup paperSize="9" scale="10" fitToHeight="0" orientation="portrait" r:id="rId38"/>
    </customSheetView>
    <customSheetView guid="{1164E0A0-71A8-4DF7-935D-99E79791952A}" showGridLines="0" showRowCol="0" fitToPage="1" hiddenRows="1" hiddenColumns="1" topLeftCell="A4">
      <selection activeCell="C525" sqref="C525:N525"/>
      <pageMargins left="0.7" right="0.7" top="0.75" bottom="0.75" header="0.3" footer="0.3"/>
      <pageSetup paperSize="9" scale="10" fitToHeight="0" orientation="portrait" r:id="rId39"/>
    </customSheetView>
    <customSheetView guid="{58809AAB-6EBE-4F93-BC39-20A189034220}" showGridLines="0" showRowCol="0" fitToPage="1" hiddenRows="1" hiddenColumns="1" topLeftCell="A4">
      <selection activeCell="C411" sqref="C411:N411"/>
      <pageMargins left="0.7" right="0.7" top="0.75" bottom="0.75" header="0.3" footer="0.3"/>
      <pageSetup paperSize="9" scale="10" fitToHeight="0" orientation="portrait" r:id="rId40"/>
    </customSheetView>
    <customSheetView guid="{99E9AA65-9CEE-4B26-BA46-307BEC772AA0}" showGridLines="0" showRowCol="0" fitToPage="1" hiddenRows="1" hiddenColumns="1" topLeftCell="A4">
      <selection activeCell="C230" sqref="C230:N230"/>
      <pageMargins left="0.7" right="0.7" top="0.75" bottom="0.75" header="0.3" footer="0.3"/>
      <pageSetup paperSize="9" scale="10" fitToHeight="0" orientation="portrait" r:id="rId41"/>
    </customSheetView>
    <customSheetView guid="{44126E2B-CD5D-4F43-AA3C-BFC7C80D88FD}" showGridLines="0" showRowCol="0" fitToPage="1" hiddenRows="1" hiddenColumns="1" topLeftCell="A4">
      <selection activeCell="C322" sqref="C322:N322"/>
      <pageMargins left="0.7" right="0.7" top="0.75" bottom="0.75" header="0.3" footer="0.3"/>
      <pageSetup paperSize="9" scale="10" fitToHeight="0" orientation="portrait" r:id="rId42"/>
    </customSheetView>
    <customSheetView guid="{D2518DB8-B560-4A78-B692-B87A07E4F79E}" showGridLines="0" showRowCol="0" fitToPage="1" hiddenRows="1" hiddenColumns="1" topLeftCell="A4">
      <selection activeCell="C37" sqref="C37:N37"/>
      <pageMargins left="0.7" right="0.7" top="0.75" bottom="0.75" header="0.3" footer="0.3"/>
      <pageSetup paperSize="9" scale="10" fitToHeight="0" orientation="portrait" r:id="rId43"/>
    </customSheetView>
    <customSheetView guid="{5903D69A-5754-456F-9596-4F981E1004F3}" showGridLines="0" showRowCol="0" fitToPage="1" hiddenRows="1" hiddenColumns="1" topLeftCell="A4">
      <selection activeCell="C126" sqref="C126:N126"/>
      <pageMargins left="0.7" right="0.7" top="0.75" bottom="0.75" header="0.3" footer="0.3"/>
      <pageSetup paperSize="9" scale="10" fitToHeight="0" orientation="portrait" r:id="rId44"/>
    </customSheetView>
    <customSheetView guid="{C92837A6-C2DE-484E-8C7F-A006AA3E512A}" showGridLines="0" showRowCol="0" fitToPage="1" hiddenRows="1" hiddenColumns="1">
      <selection activeCell="C3" sqref="C3:M3"/>
      <pageMargins left="0.7" right="0.7" top="0.75" bottom="0.75" header="0.3" footer="0.3"/>
      <pageSetup paperSize="9" scale="10" fitToHeight="0" orientation="portrait" r:id="rId45"/>
    </customSheetView>
    <customSheetView guid="{CFA82244-C6A8-4157-813A-DCED4C197819}" showPageBreaks="1" showGridLines="0" showRowCol="0" fitToPage="1" hiddenColumns="1">
      <selection activeCell="C3" sqref="C3:M3"/>
      <pageMargins left="0.7" right="0.7" top="0.75" bottom="0.75" header="0.3" footer="0.3"/>
      <pageSetup paperSize="9" scale="12" fitToHeight="0" orientation="portrait" r:id="rId46"/>
    </customSheetView>
    <customSheetView guid="{CA4A34C0-1123-4790-AF7E-BC7091ACA0A0}" showGridLines="0" showRowCol="0" fitToPage="1" hiddenColumns="1">
      <selection activeCell="C3" sqref="C3:M3"/>
      <pageMargins left="0.7" right="0.7" top="0.75" bottom="0.75" header="0.3" footer="0.3"/>
      <pageSetup paperSize="9" scale="10" fitToHeight="0" orientation="portrait" r:id="rId47"/>
    </customSheetView>
    <customSheetView guid="{0F44F22A-7810-43A9-8241-E43689B541F4}" showGridLines="0" fitToPage="1" topLeftCell="U1">
      <selection activeCell="W2" sqref="W2"/>
      <pageMargins left="0.7" right="0.7" top="0.75" bottom="0.75" header="0.3" footer="0.3"/>
      <pageSetup paperSize="9" scale="10" fitToHeight="0" orientation="portrait" r:id="rId48"/>
    </customSheetView>
    <customSheetView guid="{8F5229F8-400B-4437-A582-E9B2FF99E882}" showGridLines="0" showRowCol="0" fitToPage="1" hiddenRows="1" hiddenColumns="1" topLeftCell="A12">
      <selection activeCell="C13" sqref="C13:L29"/>
      <pageMargins left="0.7" right="0.7" top="0.75" bottom="0.75" header="0.3" footer="0.3"/>
      <pageSetup paperSize="9" scale="10" fitToHeight="0" orientation="portrait" r:id="rId49"/>
    </customSheetView>
    <customSheetView guid="{E0F85C5C-2180-4684-9778-FC6F760CC5FD}" showGridLines="0" showRowCol="0" fitToPage="1" hiddenRows="1" hiddenColumns="1">
      <selection activeCell="C3" sqref="C3:M3"/>
      <pageMargins left="0.7" right="0.7" top="0.75" bottom="0.75" header="0.3" footer="0.3"/>
      <pageSetup paperSize="9" scale="10" fitToHeight="0" orientation="portrait" r:id="rId50"/>
    </customSheetView>
  </customSheetViews>
  <mergeCells count="915">
    <mergeCell ref="K439:M439"/>
    <mergeCell ref="D144:L144"/>
    <mergeCell ref="K378:L378"/>
    <mergeCell ref="C345:J345"/>
    <mergeCell ref="C8:K8"/>
    <mergeCell ref="E106:H106"/>
    <mergeCell ref="C37:N37"/>
    <mergeCell ref="D45:L45"/>
    <mergeCell ref="D46:L46"/>
    <mergeCell ref="D47:L47"/>
    <mergeCell ref="D48:L48"/>
    <mergeCell ref="D49:L49"/>
    <mergeCell ref="D50:L50"/>
    <mergeCell ref="D51:L51"/>
    <mergeCell ref="C67:J67"/>
    <mergeCell ref="C60:L60"/>
    <mergeCell ref="K84:N84"/>
    <mergeCell ref="E103:H103"/>
    <mergeCell ref="E100:H100"/>
    <mergeCell ref="E105:H105"/>
    <mergeCell ref="E101:H101"/>
    <mergeCell ref="C62:J62"/>
    <mergeCell ref="C66:J66"/>
    <mergeCell ref="C68:J68"/>
    <mergeCell ref="C72:J72"/>
    <mergeCell ref="W8:AE8"/>
    <mergeCell ref="C3:M3"/>
    <mergeCell ref="C148:J148"/>
    <mergeCell ref="C152:L152"/>
    <mergeCell ref="E194:H194"/>
    <mergeCell ref="E375:H375"/>
    <mergeCell ref="C285:C301"/>
    <mergeCell ref="C13:L29"/>
    <mergeCell ref="K96:L96"/>
    <mergeCell ref="M96:N96"/>
    <mergeCell ref="K95:N95"/>
    <mergeCell ref="K177:L177"/>
    <mergeCell ref="M177:N177"/>
    <mergeCell ref="K176:N176"/>
    <mergeCell ref="K190:N190"/>
    <mergeCell ref="K191:L191"/>
    <mergeCell ref="K154:M154"/>
    <mergeCell ref="C69:J69"/>
    <mergeCell ref="C70:J70"/>
    <mergeCell ref="K256:M256"/>
    <mergeCell ref="C84:C94"/>
    <mergeCell ref="E92:H92"/>
    <mergeCell ref="C168:J168"/>
    <mergeCell ref="C169:J169"/>
    <mergeCell ref="C160:J160"/>
    <mergeCell ref="E180:H180"/>
    <mergeCell ref="E183:H183"/>
    <mergeCell ref="D176:H176"/>
    <mergeCell ref="C155:J155"/>
    <mergeCell ref="C162:J162"/>
    <mergeCell ref="C164:J164"/>
    <mergeCell ref="C176:C189"/>
    <mergeCell ref="C161:J161"/>
    <mergeCell ref="C163:J163"/>
    <mergeCell ref="E179:H179"/>
    <mergeCell ref="E189:H189"/>
    <mergeCell ref="E181:H181"/>
    <mergeCell ref="E182:H182"/>
    <mergeCell ref="E178:H178"/>
    <mergeCell ref="C158:J158"/>
    <mergeCell ref="C159:J159"/>
    <mergeCell ref="D177:H177"/>
    <mergeCell ref="AD91:AG91"/>
    <mergeCell ref="Y89:AB89"/>
    <mergeCell ref="C230:N230"/>
    <mergeCell ref="C95:C106"/>
    <mergeCell ref="E99:H99"/>
    <mergeCell ref="E102:H102"/>
    <mergeCell ref="D95:H95"/>
    <mergeCell ref="E98:H98"/>
    <mergeCell ref="E97:H97"/>
    <mergeCell ref="D138:L138"/>
    <mergeCell ref="D139:L139"/>
    <mergeCell ref="D140:L140"/>
    <mergeCell ref="E93:H93"/>
    <mergeCell ref="C130:L130"/>
    <mergeCell ref="C147:J147"/>
    <mergeCell ref="C157:J157"/>
    <mergeCell ref="D143:L143"/>
    <mergeCell ref="D134:L134"/>
    <mergeCell ref="M191:N191"/>
    <mergeCell ref="C156:J156"/>
    <mergeCell ref="C154:J154"/>
    <mergeCell ref="D141:L141"/>
    <mergeCell ref="D142:L142"/>
    <mergeCell ref="E184:H184"/>
    <mergeCell ref="AH364:AI364"/>
    <mergeCell ref="X364:AB364"/>
    <mergeCell ref="AC364:AG364"/>
    <mergeCell ref="Y481:AB481"/>
    <mergeCell ref="AD481:AG481"/>
    <mergeCell ref="Y372:AB372"/>
    <mergeCell ref="AD370:AG370"/>
    <mergeCell ref="AD371:AG371"/>
    <mergeCell ref="Y376:AB376"/>
    <mergeCell ref="Y365:AB365"/>
    <mergeCell ref="Y480:AB480"/>
    <mergeCell ref="AD480:AG480"/>
    <mergeCell ref="Y474:AB474"/>
    <mergeCell ref="AD479:AG479"/>
    <mergeCell ref="AD477:AG477"/>
    <mergeCell ref="Y478:AB478"/>
    <mergeCell ref="AD478:AG478"/>
    <mergeCell ref="Y389:AB389"/>
    <mergeCell ref="AD383:AG383"/>
    <mergeCell ref="AD388:AG388"/>
    <mergeCell ref="AD389:AG389"/>
    <mergeCell ref="AD391:AG391"/>
    <mergeCell ref="AD390:AG390"/>
    <mergeCell ref="Y473:AB473"/>
    <mergeCell ref="R464:U464"/>
    <mergeCell ref="C441:J441"/>
    <mergeCell ref="K472:N472"/>
    <mergeCell ref="K473:L473"/>
    <mergeCell ref="M473:N473"/>
    <mergeCell ref="AD373:AG373"/>
    <mergeCell ref="Y367:AB367"/>
    <mergeCell ref="AD367:AG367"/>
    <mergeCell ref="Y368:AB368"/>
    <mergeCell ref="AA433:AA434"/>
    <mergeCell ref="Z433:Z434"/>
    <mergeCell ref="Y387:AB387"/>
    <mergeCell ref="Y386:AB386"/>
    <mergeCell ref="C472:C488"/>
    <mergeCell ref="E480:H480"/>
    <mergeCell ref="E481:H481"/>
    <mergeCell ref="E482:H482"/>
    <mergeCell ref="E478:H478"/>
    <mergeCell ref="E488:H488"/>
    <mergeCell ref="AD374:AG374"/>
    <mergeCell ref="Y375:AB375"/>
    <mergeCell ref="AD375:AG375"/>
    <mergeCell ref="E374:H374"/>
    <mergeCell ref="E389:H389"/>
    <mergeCell ref="AH377:AI377"/>
    <mergeCell ref="AG433:AH433"/>
    <mergeCell ref="AD473:AG473"/>
    <mergeCell ref="AC433:AC434"/>
    <mergeCell ref="AD433:AD434"/>
    <mergeCell ref="AE433:AF433"/>
    <mergeCell ref="AD387:AG387"/>
    <mergeCell ref="AC472:AG472"/>
    <mergeCell ref="AD385:AG385"/>
    <mergeCell ref="AD386:AG386"/>
    <mergeCell ref="W411:AH411"/>
    <mergeCell ref="W415:AE415"/>
    <mergeCell ref="AD381:AG381"/>
    <mergeCell ref="AB433:AB434"/>
    <mergeCell ref="W377:W384"/>
    <mergeCell ref="X377:AB377"/>
    <mergeCell ref="Y381:AB381"/>
    <mergeCell ref="Y390:AB390"/>
    <mergeCell ref="Y385:AB385"/>
    <mergeCell ref="AJ623:AJ624"/>
    <mergeCell ref="AK623:AK624"/>
    <mergeCell ref="AL623:AL624"/>
    <mergeCell ref="AD569:AG569"/>
    <mergeCell ref="AD503:AG503"/>
    <mergeCell ref="Y504:AB504"/>
    <mergeCell ref="AD474:AG474"/>
    <mergeCell ref="AD491:AG491"/>
    <mergeCell ref="AD476:AG476"/>
    <mergeCell ref="Y477:AB477"/>
    <mergeCell ref="Y488:AB488"/>
    <mergeCell ref="AD567:AG567"/>
    <mergeCell ref="Y490:AB490"/>
    <mergeCell ref="AD488:AG488"/>
    <mergeCell ref="AD492:AG492"/>
    <mergeCell ref="AC544:AC545"/>
    <mergeCell ref="AD544:AD545"/>
    <mergeCell ref="AE544:AF544"/>
    <mergeCell ref="Y482:AB482"/>
    <mergeCell ref="AD565:AG565"/>
    <mergeCell ref="Y565:AB565"/>
    <mergeCell ref="AD496:AG496"/>
    <mergeCell ref="AD500:AG500"/>
    <mergeCell ref="AH571:AI571"/>
    <mergeCell ref="AJ343:AJ344"/>
    <mergeCell ref="AK343:AK344"/>
    <mergeCell ref="AL343:AL344"/>
    <mergeCell ref="AJ433:AJ434"/>
    <mergeCell ref="AK433:AK434"/>
    <mergeCell ref="AL433:AL434"/>
    <mergeCell ref="AJ544:AJ545"/>
    <mergeCell ref="AK544:AK545"/>
    <mergeCell ref="AL544:AL545"/>
    <mergeCell ref="Y503:AB503"/>
    <mergeCell ref="C551:J551"/>
    <mergeCell ref="C555:J555"/>
    <mergeCell ref="Y505:AB505"/>
    <mergeCell ref="E496:H496"/>
    <mergeCell ref="Y496:AB496"/>
    <mergeCell ref="C539:J539"/>
    <mergeCell ref="E500:H500"/>
    <mergeCell ref="W529:AE529"/>
    <mergeCell ref="C489:C505"/>
    <mergeCell ref="E498:H498"/>
    <mergeCell ref="E495:H495"/>
    <mergeCell ref="E491:H491"/>
    <mergeCell ref="E494:H494"/>
    <mergeCell ref="E493:H493"/>
    <mergeCell ref="Y491:AB491"/>
    <mergeCell ref="K490:L490"/>
    <mergeCell ref="M490:N490"/>
    <mergeCell ref="AD495:AG495"/>
    <mergeCell ref="AD493:AG493"/>
    <mergeCell ref="AD504:AG504"/>
    <mergeCell ref="AD490:AG490"/>
    <mergeCell ref="AD497:AG497"/>
    <mergeCell ref="E505:H505"/>
    <mergeCell ref="Y492:AB492"/>
    <mergeCell ref="W525:AH525"/>
    <mergeCell ref="AD501:AG501"/>
    <mergeCell ref="E502:H502"/>
    <mergeCell ref="Y502:AB502"/>
    <mergeCell ref="AD502:AG502"/>
    <mergeCell ref="D472:H472"/>
    <mergeCell ref="Y501:AB501"/>
    <mergeCell ref="K489:N489"/>
    <mergeCell ref="E501:H501"/>
    <mergeCell ref="E503:H503"/>
    <mergeCell ref="Y499:AB499"/>
    <mergeCell ref="E504:H504"/>
    <mergeCell ref="W472:W488"/>
    <mergeCell ref="Y483:AB483"/>
    <mergeCell ref="Y485:AB485"/>
    <mergeCell ref="E487:H487"/>
    <mergeCell ref="Y487:AB487"/>
    <mergeCell ref="E486:H486"/>
    <mergeCell ref="D490:H490"/>
    <mergeCell ref="E476:H476"/>
    <mergeCell ref="E477:H477"/>
    <mergeCell ref="E479:H479"/>
    <mergeCell ref="Y495:AB495"/>
    <mergeCell ref="D533:L533"/>
    <mergeCell ref="E564:H564"/>
    <mergeCell ref="E566:H566"/>
    <mergeCell ref="E567:H567"/>
    <mergeCell ref="Y567:AB567"/>
    <mergeCell ref="C546:J546"/>
    <mergeCell ref="D535:L535"/>
    <mergeCell ref="C556:J556"/>
    <mergeCell ref="K546:M546"/>
    <mergeCell ref="C547:J547"/>
    <mergeCell ref="C548:J548"/>
    <mergeCell ref="C549:J549"/>
    <mergeCell ref="C550:J550"/>
    <mergeCell ref="E565:H565"/>
    <mergeCell ref="Y544:Y545"/>
    <mergeCell ref="Z544:Z545"/>
    <mergeCell ref="AA544:AA545"/>
    <mergeCell ref="Y177:AB177"/>
    <mergeCell ref="AD564:AG564"/>
    <mergeCell ref="Y564:AB564"/>
    <mergeCell ref="D534:L534"/>
    <mergeCell ref="X563:AB563"/>
    <mergeCell ref="I564:J564"/>
    <mergeCell ref="AG544:AH544"/>
    <mergeCell ref="AJ152:AJ153"/>
    <mergeCell ref="AK152:AK153"/>
    <mergeCell ref="AD177:AG177"/>
    <mergeCell ref="Y182:AB182"/>
    <mergeCell ref="AD182:AG182"/>
    <mergeCell ref="Y178:AB178"/>
    <mergeCell ref="Y493:AB493"/>
    <mergeCell ref="Y500:AB500"/>
    <mergeCell ref="Y494:AB494"/>
    <mergeCell ref="AD499:AG499"/>
    <mergeCell ref="Y280:AB280"/>
    <mergeCell ref="Y196:AB196"/>
    <mergeCell ref="AD196:AG196"/>
    <mergeCell ref="Y192:AB192"/>
    <mergeCell ref="W489:W505"/>
    <mergeCell ref="AD505:AG505"/>
    <mergeCell ref="AD494:AG494"/>
    <mergeCell ref="Y101:AB101"/>
    <mergeCell ref="AD101:AG101"/>
    <mergeCell ref="AL152:AL153"/>
    <mergeCell ref="AJ254:AJ255"/>
    <mergeCell ref="AK254:AK255"/>
    <mergeCell ref="AL254:AL255"/>
    <mergeCell ref="AH278:AI278"/>
    <mergeCell ref="Y199:AB199"/>
    <mergeCell ref="Y200:AB200"/>
    <mergeCell ref="Y201:AB201"/>
    <mergeCell ref="AD205:AG205"/>
    <mergeCell ref="Y254:Y255"/>
    <mergeCell ref="Z254:Z255"/>
    <mergeCell ref="AH176:AI176"/>
    <mergeCell ref="AD178:AG178"/>
    <mergeCell ref="AD179:AG179"/>
    <mergeCell ref="AC176:AG176"/>
    <mergeCell ref="Y185:AB185"/>
    <mergeCell ref="Y186:AB186"/>
    <mergeCell ref="Y187:AB187"/>
    <mergeCell ref="AD180:AG180"/>
    <mergeCell ref="Y184:AB184"/>
    <mergeCell ref="AD184:AG184"/>
    <mergeCell ref="Y183:AB183"/>
    <mergeCell ref="Y179:AB179"/>
    <mergeCell ref="W176:W189"/>
    <mergeCell ref="X176:AB176"/>
    <mergeCell ref="Y180:AB180"/>
    <mergeCell ref="Y181:AB181"/>
    <mergeCell ref="Y106:AB106"/>
    <mergeCell ref="AD106:AG106"/>
    <mergeCell ref="Y103:AB103"/>
    <mergeCell ref="AD103:AG103"/>
    <mergeCell ref="Y189:AB189"/>
    <mergeCell ref="AD189:AG189"/>
    <mergeCell ref="AD181:AG181"/>
    <mergeCell ref="AD183:AG183"/>
    <mergeCell ref="AD185:AG185"/>
    <mergeCell ref="AD186:AG186"/>
    <mergeCell ref="AD187:AG187"/>
    <mergeCell ref="AD188:AG188"/>
    <mergeCell ref="AB152:AB153"/>
    <mergeCell ref="W126:AH126"/>
    <mergeCell ref="Y105:AB105"/>
    <mergeCell ref="AD105:AG105"/>
    <mergeCell ref="Y104:AB104"/>
    <mergeCell ref="AD104:AG104"/>
    <mergeCell ref="Y188:AB188"/>
    <mergeCell ref="L643:N643"/>
    <mergeCell ref="Y652:AB652"/>
    <mergeCell ref="AD652:AG652"/>
    <mergeCell ref="AD581:AG581"/>
    <mergeCell ref="AC563:AG563"/>
    <mergeCell ref="Y575:AB575"/>
    <mergeCell ref="AD575:AG575"/>
    <mergeCell ref="Z623:Z624"/>
    <mergeCell ref="AD644:AG644"/>
    <mergeCell ref="M652:N652"/>
    <mergeCell ref="K626:M626"/>
    <mergeCell ref="AA623:AA624"/>
    <mergeCell ref="AD572:AG572"/>
    <mergeCell ref="AC571:AG571"/>
    <mergeCell ref="AD645:AG645"/>
    <mergeCell ref="AC623:AC624"/>
    <mergeCell ref="AD623:AD624"/>
    <mergeCell ref="AE623:AF623"/>
    <mergeCell ref="AG623:AH623"/>
    <mergeCell ref="D611:L611"/>
    <mergeCell ref="D612:L612"/>
    <mergeCell ref="D613:L613"/>
    <mergeCell ref="D614:L614"/>
    <mergeCell ref="Y569:AB569"/>
    <mergeCell ref="D610:L610"/>
    <mergeCell ref="E569:H569"/>
    <mergeCell ref="E568:H568"/>
    <mergeCell ref="Y568:AB568"/>
    <mergeCell ref="AD568:AG568"/>
    <mergeCell ref="AD498:AG498"/>
    <mergeCell ref="E570:H570"/>
    <mergeCell ref="Y570:AB570"/>
    <mergeCell ref="AD570:AG570"/>
    <mergeCell ref="AD566:AG566"/>
    <mergeCell ref="Y566:AB566"/>
    <mergeCell ref="C525:N525"/>
    <mergeCell ref="W563:W570"/>
    <mergeCell ref="C540:J540"/>
    <mergeCell ref="C544:L544"/>
    <mergeCell ref="X544:X545"/>
    <mergeCell ref="K571:N571"/>
    <mergeCell ref="K572:L572"/>
    <mergeCell ref="M572:N572"/>
    <mergeCell ref="Y572:AB572"/>
    <mergeCell ref="E576:H576"/>
    <mergeCell ref="E578:H578"/>
    <mergeCell ref="Y579:AB579"/>
    <mergeCell ref="AD579:AG579"/>
    <mergeCell ref="C625:J625"/>
    <mergeCell ref="I644:J644"/>
    <mergeCell ref="Y644:AB644"/>
    <mergeCell ref="D643:H643"/>
    <mergeCell ref="I643:J643"/>
    <mergeCell ref="C626:J626"/>
    <mergeCell ref="C627:J627"/>
    <mergeCell ref="C628:J628"/>
    <mergeCell ref="C651:C664"/>
    <mergeCell ref="E660:H660"/>
    <mergeCell ref="Y660:AB660"/>
    <mergeCell ref="E661:H661"/>
    <mergeCell ref="Y661:AB661"/>
    <mergeCell ref="E662:H662"/>
    <mergeCell ref="Y662:AB662"/>
    <mergeCell ref="E659:H659"/>
    <mergeCell ref="Y654:AB654"/>
    <mergeCell ref="E658:H658"/>
    <mergeCell ref="E656:H656"/>
    <mergeCell ref="Y656:AB656"/>
    <mergeCell ref="D652:H652"/>
    <mergeCell ref="Y659:AB659"/>
    <mergeCell ref="K651:N651"/>
    <mergeCell ref="K652:L652"/>
    <mergeCell ref="AD659:AG659"/>
    <mergeCell ref="E654:H654"/>
    <mergeCell ref="AD656:AG656"/>
    <mergeCell ref="E657:H657"/>
    <mergeCell ref="Y658:AB658"/>
    <mergeCell ref="AD658:AG658"/>
    <mergeCell ref="E664:H664"/>
    <mergeCell ref="Y664:AB664"/>
    <mergeCell ref="Y657:AB657"/>
    <mergeCell ref="E663:H663"/>
    <mergeCell ref="Y663:AB663"/>
    <mergeCell ref="AD663:AG663"/>
    <mergeCell ref="AD662:AG662"/>
    <mergeCell ref="E655:H655"/>
    <mergeCell ref="Y655:AB655"/>
    <mergeCell ref="AD655:AG655"/>
    <mergeCell ref="AD664:AG664"/>
    <mergeCell ref="AD660:AG660"/>
    <mergeCell ref="AD661:AG661"/>
    <mergeCell ref="AD654:AG654"/>
    <mergeCell ref="AD657:AG657"/>
    <mergeCell ref="C636:J636"/>
    <mergeCell ref="C630:J630"/>
    <mergeCell ref="C631:J631"/>
    <mergeCell ref="C606:L606"/>
    <mergeCell ref="E581:H581"/>
    <mergeCell ref="C643:C650"/>
    <mergeCell ref="Y582:AB582"/>
    <mergeCell ref="AD582:AG582"/>
    <mergeCell ref="E653:H653"/>
    <mergeCell ref="Y653:AB653"/>
    <mergeCell ref="AD653:AG653"/>
    <mergeCell ref="E645:H645"/>
    <mergeCell ref="C635:J635"/>
    <mergeCell ref="C619:J619"/>
    <mergeCell ref="C623:L623"/>
    <mergeCell ref="X623:X624"/>
    <mergeCell ref="Y623:Y624"/>
    <mergeCell ref="X643:AB643"/>
    <mergeCell ref="AC643:AG643"/>
    <mergeCell ref="W606:AE606"/>
    <mergeCell ref="C629:J629"/>
    <mergeCell ref="C602:N602"/>
    <mergeCell ref="W602:AH602"/>
    <mergeCell ref="AB623:AB624"/>
    <mergeCell ref="AH651:AI651"/>
    <mergeCell ref="E649:H649"/>
    <mergeCell ref="Y649:AB649"/>
    <mergeCell ref="AD649:AG649"/>
    <mergeCell ref="Y650:AB650"/>
    <mergeCell ref="AD650:AG650"/>
    <mergeCell ref="D651:H651"/>
    <mergeCell ref="X651:AB651"/>
    <mergeCell ref="AC651:AG651"/>
    <mergeCell ref="W643:W650"/>
    <mergeCell ref="E646:H646"/>
    <mergeCell ref="E650:H650"/>
    <mergeCell ref="Y646:AB646"/>
    <mergeCell ref="AD646:AG646"/>
    <mergeCell ref="E647:H647"/>
    <mergeCell ref="Y647:AB647"/>
    <mergeCell ref="AH643:AI643"/>
    <mergeCell ref="E644:H644"/>
    <mergeCell ref="AD647:AG647"/>
    <mergeCell ref="Y645:AB645"/>
    <mergeCell ref="Y648:AB648"/>
    <mergeCell ref="AD648:AG648"/>
    <mergeCell ref="E648:H648"/>
    <mergeCell ref="W651:W664"/>
    <mergeCell ref="Y580:AB580"/>
    <mergeCell ref="AD580:AG580"/>
    <mergeCell ref="Y578:AB578"/>
    <mergeCell ref="AD578:AG578"/>
    <mergeCell ref="Y573:AB573"/>
    <mergeCell ref="AD573:AG573"/>
    <mergeCell ref="E574:H574"/>
    <mergeCell ref="Y574:AB574"/>
    <mergeCell ref="AD574:AG574"/>
    <mergeCell ref="AD577:AG577"/>
    <mergeCell ref="AD576:AG576"/>
    <mergeCell ref="D572:H572"/>
    <mergeCell ref="E575:H575"/>
    <mergeCell ref="E492:H492"/>
    <mergeCell ref="E499:H499"/>
    <mergeCell ref="C618:J618"/>
    <mergeCell ref="E579:H579"/>
    <mergeCell ref="E580:H580"/>
    <mergeCell ref="E577:H577"/>
    <mergeCell ref="Y577:AB577"/>
    <mergeCell ref="Y576:AB576"/>
    <mergeCell ref="Y581:AB581"/>
    <mergeCell ref="C571:C582"/>
    <mergeCell ref="W571:W582"/>
    <mergeCell ref="D571:H571"/>
    <mergeCell ref="X571:AB571"/>
    <mergeCell ref="E573:H573"/>
    <mergeCell ref="E582:H582"/>
    <mergeCell ref="Y498:AB498"/>
    <mergeCell ref="Y497:AB497"/>
    <mergeCell ref="AB544:AB545"/>
    <mergeCell ref="C563:C570"/>
    <mergeCell ref="D563:H563"/>
    <mergeCell ref="I563:J563"/>
    <mergeCell ref="L563:N563"/>
    <mergeCell ref="C529:L529"/>
    <mergeCell ref="E497:H497"/>
    <mergeCell ref="D489:H489"/>
    <mergeCell ref="AD366:AG366"/>
    <mergeCell ref="E367:H367"/>
    <mergeCell ref="AD376:AG376"/>
    <mergeCell ref="Y378:AB378"/>
    <mergeCell ref="AD378:AG378"/>
    <mergeCell ref="Y379:AB379"/>
    <mergeCell ref="AD379:AG379"/>
    <mergeCell ref="Y380:AB380"/>
    <mergeCell ref="AD380:AG380"/>
    <mergeCell ref="Y384:AB384"/>
    <mergeCell ref="AD382:AG382"/>
    <mergeCell ref="Y383:AB383"/>
    <mergeCell ref="AD384:AG384"/>
    <mergeCell ref="K442:M442"/>
    <mergeCell ref="K446:M446"/>
    <mergeCell ref="AC377:AG377"/>
    <mergeCell ref="Y374:AB374"/>
    <mergeCell ref="E483:H483"/>
    <mergeCell ref="X472:AB472"/>
    <mergeCell ref="C451:J451"/>
    <mergeCell ref="E474:H474"/>
    <mergeCell ref="AL32:AM32"/>
    <mergeCell ref="AO32:AP32"/>
    <mergeCell ref="W6:AE6"/>
    <mergeCell ref="W10:AE10"/>
    <mergeCell ref="E90:H90"/>
    <mergeCell ref="E88:H88"/>
    <mergeCell ref="E87:H87"/>
    <mergeCell ref="E86:H86"/>
    <mergeCell ref="D84:H84"/>
    <mergeCell ref="E89:H89"/>
    <mergeCell ref="C6:K6"/>
    <mergeCell ref="C10:L10"/>
    <mergeCell ref="C63:J63"/>
    <mergeCell ref="C64:J64"/>
    <mergeCell ref="C65:J65"/>
    <mergeCell ref="AD88:AG88"/>
    <mergeCell ref="Y86:AB86"/>
    <mergeCell ref="C77:J77"/>
    <mergeCell ref="W37:AH37"/>
    <mergeCell ref="AL60:AL61"/>
    <mergeCell ref="C41:L41"/>
    <mergeCell ref="C76:J76"/>
    <mergeCell ref="AK60:AK61"/>
    <mergeCell ref="AD86:AG86"/>
    <mergeCell ref="X60:X61"/>
    <mergeCell ref="W41:AE41"/>
    <mergeCell ref="Y60:Y61"/>
    <mergeCell ref="Z60:Z61"/>
    <mergeCell ref="AA60:AA61"/>
    <mergeCell ref="AC60:AC61"/>
    <mergeCell ref="AJ60:AJ61"/>
    <mergeCell ref="AB60:AB61"/>
    <mergeCell ref="C55:J55"/>
    <mergeCell ref="C56:J56"/>
    <mergeCell ref="AD60:AD61"/>
    <mergeCell ref="AE60:AF60"/>
    <mergeCell ref="AG60:AH60"/>
    <mergeCell ref="M85:N85"/>
    <mergeCell ref="K62:M62"/>
    <mergeCell ref="K68:M68"/>
    <mergeCell ref="C71:J71"/>
    <mergeCell ref="D85:H85"/>
    <mergeCell ref="X152:X153"/>
    <mergeCell ref="Y152:Y153"/>
    <mergeCell ref="Z152:Z153"/>
    <mergeCell ref="AA152:AA153"/>
    <mergeCell ref="D96:H96"/>
    <mergeCell ref="W95:W106"/>
    <mergeCell ref="Y98:AB98"/>
    <mergeCell ref="X95:AB95"/>
    <mergeCell ref="Y92:AB92"/>
    <mergeCell ref="E94:H94"/>
    <mergeCell ref="W84:W94"/>
    <mergeCell ref="E91:H91"/>
    <mergeCell ref="Y91:AB91"/>
    <mergeCell ref="K85:L85"/>
    <mergeCell ref="D135:L135"/>
    <mergeCell ref="D136:L136"/>
    <mergeCell ref="D137:L137"/>
    <mergeCell ref="E104:H104"/>
    <mergeCell ref="C126:N126"/>
    <mergeCell ref="AC84:AG84"/>
    <mergeCell ref="AD89:AG89"/>
    <mergeCell ref="Y90:AB90"/>
    <mergeCell ref="AD90:AG90"/>
    <mergeCell ref="Y85:AB85"/>
    <mergeCell ref="AD85:AG85"/>
    <mergeCell ref="AH84:AI84"/>
    <mergeCell ref="X84:AB84"/>
    <mergeCell ref="AD87:AG87"/>
    <mergeCell ref="Y88:AB88"/>
    <mergeCell ref="AH95:AI95"/>
    <mergeCell ref="W130:AE130"/>
    <mergeCell ref="AC152:AC153"/>
    <mergeCell ref="AD152:AD153"/>
    <mergeCell ref="AE152:AF152"/>
    <mergeCell ref="Y87:AB87"/>
    <mergeCell ref="AG152:AH152"/>
    <mergeCell ref="AD98:AG98"/>
    <mergeCell ref="AD99:AG99"/>
    <mergeCell ref="AD97:AG97"/>
    <mergeCell ref="AD92:AG92"/>
    <mergeCell ref="Y93:AB93"/>
    <mergeCell ref="AD93:AG93"/>
    <mergeCell ref="AD102:AG102"/>
    <mergeCell ref="AD100:AG100"/>
    <mergeCell ref="Y100:AB100"/>
    <mergeCell ref="Y94:AB94"/>
    <mergeCell ref="AD94:AG94"/>
    <mergeCell ref="AC95:AG95"/>
    <mergeCell ref="Y96:AB96"/>
    <mergeCell ref="AD96:AG96"/>
    <mergeCell ref="Y97:AB97"/>
    <mergeCell ref="Y102:AB102"/>
    <mergeCell ref="Y99:AB99"/>
    <mergeCell ref="C263:J263"/>
    <mergeCell ref="D240:L240"/>
    <mergeCell ref="D241:L241"/>
    <mergeCell ref="D242:L242"/>
    <mergeCell ref="D243:L243"/>
    <mergeCell ref="D244:L244"/>
    <mergeCell ref="D245:L245"/>
    <mergeCell ref="E193:H193"/>
    <mergeCell ref="E192:H192"/>
    <mergeCell ref="C259:J259"/>
    <mergeCell ref="C262:J262"/>
    <mergeCell ref="C234:L234"/>
    <mergeCell ref="E205:H205"/>
    <mergeCell ref="E198:H198"/>
    <mergeCell ref="C261:J261"/>
    <mergeCell ref="C260:J260"/>
    <mergeCell ref="D238:L238"/>
    <mergeCell ref="E196:H196"/>
    <mergeCell ref="C190:C206"/>
    <mergeCell ref="D239:L239"/>
    <mergeCell ref="C256:J256"/>
    <mergeCell ref="D190:H190"/>
    <mergeCell ref="E197:H197"/>
    <mergeCell ref="C249:J249"/>
    <mergeCell ref="AH285:AI285"/>
    <mergeCell ref="D278:H278"/>
    <mergeCell ref="E281:H281"/>
    <mergeCell ref="X278:AB278"/>
    <mergeCell ref="AC278:AG278"/>
    <mergeCell ref="E282:H282"/>
    <mergeCell ref="Y282:AB282"/>
    <mergeCell ref="AD282:AG282"/>
    <mergeCell ref="E283:H283"/>
    <mergeCell ref="Y283:AB283"/>
    <mergeCell ref="AD283:AG283"/>
    <mergeCell ref="Y284:AB284"/>
    <mergeCell ref="AD284:AG284"/>
    <mergeCell ref="X285:AB285"/>
    <mergeCell ref="AC285:AG285"/>
    <mergeCell ref="D285:H285"/>
    <mergeCell ref="K278:N278"/>
    <mergeCell ref="AD281:AG281"/>
    <mergeCell ref="AD279:AG279"/>
    <mergeCell ref="Y279:AB279"/>
    <mergeCell ref="W278:W284"/>
    <mergeCell ref="AD280:AG280"/>
    <mergeCell ref="Y281:AB281"/>
    <mergeCell ref="W234:AE234"/>
    <mergeCell ref="X254:X255"/>
    <mergeCell ref="AA254:AA255"/>
    <mergeCell ref="Y202:AB202"/>
    <mergeCell ref="Y203:AB203"/>
    <mergeCell ref="Y204:AB204"/>
    <mergeCell ref="AD204:AG204"/>
    <mergeCell ref="AB254:AB255"/>
    <mergeCell ref="Y205:AB205"/>
    <mergeCell ref="Y206:AB206"/>
    <mergeCell ref="AC254:AC255"/>
    <mergeCell ref="AD254:AD255"/>
    <mergeCell ref="AE254:AF254"/>
    <mergeCell ref="AG254:AH254"/>
    <mergeCell ref="AD206:AG206"/>
    <mergeCell ref="W190:W206"/>
    <mergeCell ref="Y194:AB194"/>
    <mergeCell ref="AD194:AG194"/>
    <mergeCell ref="W230:AH230"/>
    <mergeCell ref="AC190:AG190"/>
    <mergeCell ref="AD197:AG197"/>
    <mergeCell ref="AH190:AI190"/>
    <mergeCell ref="AD192:AG192"/>
    <mergeCell ref="X190:AB190"/>
    <mergeCell ref="E288:H288"/>
    <mergeCell ref="W285:W301"/>
    <mergeCell ref="AD297:AG297"/>
    <mergeCell ref="Y292:AB292"/>
    <mergeCell ref="Y301:AB301"/>
    <mergeCell ref="AD301:AG301"/>
    <mergeCell ref="Y299:AB299"/>
    <mergeCell ref="AD299:AG299"/>
    <mergeCell ref="E300:H300"/>
    <mergeCell ref="Y300:AB300"/>
    <mergeCell ref="AD300:AG300"/>
    <mergeCell ref="AD292:AG292"/>
    <mergeCell ref="Y294:AB294"/>
    <mergeCell ref="AD294:AG294"/>
    <mergeCell ref="Y286:AB286"/>
    <mergeCell ref="AD286:AG286"/>
    <mergeCell ref="E299:H299"/>
    <mergeCell ref="E291:H291"/>
    <mergeCell ref="E289:H289"/>
    <mergeCell ref="E290:H290"/>
    <mergeCell ref="AD372:AG372"/>
    <mergeCell ref="Y373:AB373"/>
    <mergeCell ref="AD368:AG368"/>
    <mergeCell ref="Y369:AB369"/>
    <mergeCell ref="AD365:AG365"/>
    <mergeCell ref="Y370:AB370"/>
    <mergeCell ref="W364:W376"/>
    <mergeCell ref="Y287:AB287"/>
    <mergeCell ref="K286:L286"/>
    <mergeCell ref="Y291:AB291"/>
    <mergeCell ref="AD291:AG291"/>
    <mergeCell ref="Y288:AB288"/>
    <mergeCell ref="AD288:AG288"/>
    <mergeCell ref="AD287:AG287"/>
    <mergeCell ref="AD369:AG369"/>
    <mergeCell ref="W326:AE326"/>
    <mergeCell ref="Y366:AB366"/>
    <mergeCell ref="Y298:AB298"/>
    <mergeCell ref="AD298:AG298"/>
    <mergeCell ref="C326:L326"/>
    <mergeCell ref="Y343:Y344"/>
    <mergeCell ref="D332:L332"/>
    <mergeCell ref="W322:AH322"/>
    <mergeCell ref="AA343:AA344"/>
    <mergeCell ref="C352:J352"/>
    <mergeCell ref="E366:H366"/>
    <mergeCell ref="C357:J357"/>
    <mergeCell ref="D364:H364"/>
    <mergeCell ref="E371:H371"/>
    <mergeCell ref="Y371:AB371"/>
    <mergeCell ref="Y289:AB289"/>
    <mergeCell ref="AD289:AG289"/>
    <mergeCell ref="Y290:AB290"/>
    <mergeCell ref="AD290:AG290"/>
    <mergeCell ref="E294:H294"/>
    <mergeCell ref="E301:H301"/>
    <mergeCell ref="E297:H297"/>
    <mergeCell ref="Y293:AB293"/>
    <mergeCell ref="AD293:AG293"/>
    <mergeCell ref="Y295:AB295"/>
    <mergeCell ref="Y296:AB296"/>
    <mergeCell ref="AD295:AG295"/>
    <mergeCell ref="E296:H296"/>
    <mergeCell ref="E295:H295"/>
    <mergeCell ref="E292:H292"/>
    <mergeCell ref="AD296:AG296"/>
    <mergeCell ref="Y297:AB297"/>
    <mergeCell ref="E298:H298"/>
    <mergeCell ref="C339:J339"/>
    <mergeCell ref="D331:L331"/>
    <mergeCell ref="AE343:AF343"/>
    <mergeCell ref="AG343:AH343"/>
    <mergeCell ref="AC343:AC344"/>
    <mergeCell ref="AD343:AD344"/>
    <mergeCell ref="X343:X344"/>
    <mergeCell ref="Z343:Z344"/>
    <mergeCell ref="AB343:AB344"/>
    <mergeCell ref="D421:L421"/>
    <mergeCell ref="C411:N411"/>
    <mergeCell ref="D419:L419"/>
    <mergeCell ref="E382:H382"/>
    <mergeCell ref="Y382:AB382"/>
    <mergeCell ref="E388:H388"/>
    <mergeCell ref="Y388:AB388"/>
    <mergeCell ref="E385:H385"/>
    <mergeCell ref="E387:H387"/>
    <mergeCell ref="Y391:AB391"/>
    <mergeCell ref="C415:L415"/>
    <mergeCell ref="C377:C391"/>
    <mergeCell ref="E391:H391"/>
    <mergeCell ref="E386:H386"/>
    <mergeCell ref="E384:H384"/>
    <mergeCell ref="AD484:AG484"/>
    <mergeCell ref="AD487:AG487"/>
    <mergeCell ref="C449:J449"/>
    <mergeCell ref="C450:J450"/>
    <mergeCell ref="D473:H473"/>
    <mergeCell ref="AD485:AG485"/>
    <mergeCell ref="Y486:AB486"/>
    <mergeCell ref="AD486:AG486"/>
    <mergeCell ref="K365:L365"/>
    <mergeCell ref="M365:N365"/>
    <mergeCell ref="E484:H484"/>
    <mergeCell ref="Y484:AB484"/>
    <mergeCell ref="E485:H485"/>
    <mergeCell ref="C464:J464"/>
    <mergeCell ref="M378:N378"/>
    <mergeCell ref="X433:X434"/>
    <mergeCell ref="Y433:Y434"/>
    <mergeCell ref="AD483:AG483"/>
    <mergeCell ref="AD482:AG482"/>
    <mergeCell ref="E379:H379"/>
    <mergeCell ref="E380:H380"/>
    <mergeCell ref="E373:H373"/>
    <mergeCell ref="C428:J428"/>
    <mergeCell ref="K377:N377"/>
    <mergeCell ref="Y191:AB191"/>
    <mergeCell ref="AD191:AG191"/>
    <mergeCell ref="D191:H191"/>
    <mergeCell ref="AH563:AI563"/>
    <mergeCell ref="C443:J443"/>
    <mergeCell ref="C444:J444"/>
    <mergeCell ref="C445:J445"/>
    <mergeCell ref="C446:J446"/>
    <mergeCell ref="C447:J447"/>
    <mergeCell ref="AH489:AI489"/>
    <mergeCell ref="X489:AB489"/>
    <mergeCell ref="AC489:AG489"/>
    <mergeCell ref="AH472:AI472"/>
    <mergeCell ref="Y475:AB475"/>
    <mergeCell ref="AD475:AG475"/>
    <mergeCell ref="Y479:AB479"/>
    <mergeCell ref="C463:J463"/>
    <mergeCell ref="R463:U463"/>
    <mergeCell ref="C456:J456"/>
    <mergeCell ref="Y476:AB476"/>
    <mergeCell ref="E475:H475"/>
    <mergeCell ref="C258:J258"/>
    <mergeCell ref="Y195:AB195"/>
    <mergeCell ref="AD195:AG195"/>
    <mergeCell ref="Y198:AB198"/>
    <mergeCell ref="AD198:AG198"/>
    <mergeCell ref="E195:H195"/>
    <mergeCell ref="E206:H206"/>
    <mergeCell ref="AD201:AG201"/>
    <mergeCell ref="AD202:AG202"/>
    <mergeCell ref="AD203:AG203"/>
    <mergeCell ref="AD199:AG199"/>
    <mergeCell ref="AD200:AG200"/>
    <mergeCell ref="Y193:AB193"/>
    <mergeCell ref="Y197:AB197"/>
    <mergeCell ref="AD193:AG193"/>
    <mergeCell ref="E293:H293"/>
    <mergeCell ref="C350:J350"/>
    <mergeCell ref="K279:L279"/>
    <mergeCell ref="M279:N279"/>
    <mergeCell ref="K285:N285"/>
    <mergeCell ref="C454:J454"/>
    <mergeCell ref="C435:J435"/>
    <mergeCell ref="K436:M436"/>
    <mergeCell ref="K450:M450"/>
    <mergeCell ref="C439:J439"/>
    <mergeCell ref="C442:J442"/>
    <mergeCell ref="C448:J448"/>
    <mergeCell ref="C440:J440"/>
    <mergeCell ref="C453:J453"/>
    <mergeCell ref="C437:J437"/>
    <mergeCell ref="C438:J438"/>
    <mergeCell ref="E287:H287"/>
    <mergeCell ref="C278:C284"/>
    <mergeCell ref="D279:H279"/>
    <mergeCell ref="D286:H286"/>
    <mergeCell ref="C322:N322"/>
    <mergeCell ref="C250:J250"/>
    <mergeCell ref="C254:L254"/>
    <mergeCell ref="K435:M435"/>
    <mergeCell ref="E390:H390"/>
    <mergeCell ref="C271:J271"/>
    <mergeCell ref="C257:J257"/>
    <mergeCell ref="D377:H377"/>
    <mergeCell ref="C436:J436"/>
    <mergeCell ref="M286:N286"/>
    <mergeCell ref="E383:H383"/>
    <mergeCell ref="C347:J347"/>
    <mergeCell ref="E368:H368"/>
    <mergeCell ref="D424:L424"/>
    <mergeCell ref="C270:J270"/>
    <mergeCell ref="C265:J265"/>
    <mergeCell ref="D422:L422"/>
    <mergeCell ref="D423:L423"/>
    <mergeCell ref="C348:J348"/>
    <mergeCell ref="C343:L343"/>
    <mergeCell ref="C356:J356"/>
    <mergeCell ref="C349:J349"/>
    <mergeCell ref="E381:H381"/>
    <mergeCell ref="C364:C376"/>
    <mergeCell ref="D420:L420"/>
    <mergeCell ref="C452:J452"/>
    <mergeCell ref="C266:J266"/>
    <mergeCell ref="E280:H280"/>
    <mergeCell ref="D330:L330"/>
    <mergeCell ref="C433:L433"/>
    <mergeCell ref="C429:J429"/>
    <mergeCell ref="C457:J457"/>
    <mergeCell ref="C459:J459"/>
    <mergeCell ref="C264:J264"/>
    <mergeCell ref="E284:H284"/>
    <mergeCell ref="C338:J338"/>
    <mergeCell ref="C455:J455"/>
    <mergeCell ref="C458:J458"/>
    <mergeCell ref="K364:N364"/>
    <mergeCell ref="D365:H365"/>
    <mergeCell ref="D378:H378"/>
    <mergeCell ref="E370:H370"/>
    <mergeCell ref="C346:J346"/>
    <mergeCell ref="C351:J351"/>
    <mergeCell ref="E369:H369"/>
    <mergeCell ref="E376:H376"/>
    <mergeCell ref="E372:H372"/>
    <mergeCell ref="D333:L333"/>
    <mergeCell ref="D334:L334"/>
  </mergeCells>
  <conditionalFormatting sqref="AN97:AO102 AN86:AO91 AN192:AO197 AH86:AI94 AH97:AI103 AH192:AI204 AH106:AI106 AH178:AI189 AN178:AO189 AH206:AI206 AH280:AI284 AH287:AI301 AH366:AI376 AH491:AI505 AN280:AO284 AN366:AO371 AH379:AI389 AH391:AI391 AN474:AO479 AH474:AI483 AH488:AI488 AN573:AO578 AN565:AO570 AH573:AI582 AN653:AO658 AN645:AO650 AH653:AI664 AN106:AO106 AN206:AO206">
    <cfRule type="cellIs" dxfId="1511" priority="495" operator="equal">
      <formula>$AM$16</formula>
    </cfRule>
    <cfRule type="cellIs" dxfId="1510" priority="496" operator="equal">
      <formula>$AM$15</formula>
    </cfRule>
    <cfRule type="cellIs" dxfId="1509" priority="497" operator="equal">
      <formula>$AM$14</formula>
    </cfRule>
  </conditionalFormatting>
  <conditionalFormatting sqref="AN97:AO102 AN86:AO91 AN192:AO197 AH86:AI94 AH97:AI103 AH192:AI204 AH106:AI106 AH178:AI189 AN178:AO189 AH206:AI206 AH280:AI284 AH287:AI301 AH366:AI376 AH491:AI505 AN280:AO284 AN366:AO371 AH379:AI389 AH391:AI391 AN474:AO479 AH474:AI483 AH488:AI488 AN573:AO578 AN565:AO570 AH573:AI582 AN653:AO658 AN645:AO650 AH653:AI664 AN106:AO106 AN206:AO206">
    <cfRule type="cellIs" dxfId="1508" priority="507" operator="equal">
      <formula>$AM$13</formula>
    </cfRule>
  </conditionalFormatting>
  <conditionalFormatting sqref="AN287:AO292">
    <cfRule type="cellIs" dxfId="1507" priority="330" operator="equal">
      <formula>$AM$16</formula>
    </cfRule>
    <cfRule type="cellIs" dxfId="1506" priority="331" operator="equal">
      <formula>$AM$15</formula>
    </cfRule>
    <cfRule type="cellIs" dxfId="1505" priority="332" operator="equal">
      <formula>$AM$14</formula>
    </cfRule>
  </conditionalFormatting>
  <conditionalFormatting sqref="AN287:AO292">
    <cfRule type="cellIs" dxfId="1504" priority="333" operator="equal">
      <formula>$AM$13</formula>
    </cfRule>
  </conditionalFormatting>
  <conditionalFormatting sqref="AN379:AO384">
    <cfRule type="cellIs" dxfId="1503" priority="322" operator="equal">
      <formula>$AM$16</formula>
    </cfRule>
    <cfRule type="cellIs" dxfId="1502" priority="323" operator="equal">
      <formula>$AM$15</formula>
    </cfRule>
    <cfRule type="cellIs" dxfId="1501" priority="324" operator="equal">
      <formula>$AM$14</formula>
    </cfRule>
  </conditionalFormatting>
  <conditionalFormatting sqref="AN379:AO384">
    <cfRule type="cellIs" dxfId="1500" priority="325" operator="equal">
      <formula>$AM$13</formula>
    </cfRule>
  </conditionalFormatting>
  <conditionalFormatting sqref="AN491:AO496">
    <cfRule type="cellIs" dxfId="1499" priority="314" operator="equal">
      <formula>$AM$16</formula>
    </cfRule>
    <cfRule type="cellIs" dxfId="1498" priority="315" operator="equal">
      <formula>$AM$15</formula>
    </cfRule>
    <cfRule type="cellIs" dxfId="1497" priority="316" operator="equal">
      <formula>$AM$14</formula>
    </cfRule>
  </conditionalFormatting>
  <conditionalFormatting sqref="AN491:AO496">
    <cfRule type="cellIs" dxfId="1496" priority="317" operator="equal">
      <formula>$AM$13</formula>
    </cfRule>
  </conditionalFormatting>
  <conditionalFormatting sqref="AH565:AI570">
    <cfRule type="cellIs" dxfId="1495" priority="310" operator="equal">
      <formula>$AM$16</formula>
    </cfRule>
    <cfRule type="cellIs" dxfId="1494" priority="311" operator="equal">
      <formula>$AM$15</formula>
    </cfRule>
    <cfRule type="cellIs" dxfId="1493" priority="312" operator="equal">
      <formula>$AM$14</formula>
    </cfRule>
  </conditionalFormatting>
  <conditionalFormatting sqref="AH565:AI570">
    <cfRule type="cellIs" dxfId="1492" priority="313" operator="equal">
      <formula>$AM$13</formula>
    </cfRule>
  </conditionalFormatting>
  <conditionalFormatting sqref="AH645:AI650">
    <cfRule type="cellIs" dxfId="1491" priority="306" operator="equal">
      <formula>$AM$16</formula>
    </cfRule>
    <cfRule type="cellIs" dxfId="1490" priority="307" operator="equal">
      <formula>$AM$15</formula>
    </cfRule>
    <cfRule type="cellIs" dxfId="1489" priority="308" operator="equal">
      <formula>$AM$14</formula>
    </cfRule>
  </conditionalFormatting>
  <conditionalFormatting sqref="AH645:AI650">
    <cfRule type="cellIs" dxfId="1488" priority="309" operator="equal">
      <formula>$AM$13</formula>
    </cfRule>
  </conditionalFormatting>
  <conditionalFormatting sqref="AN92:AO93">
    <cfRule type="cellIs" dxfId="1487" priority="302" operator="equal">
      <formula>$AM$16</formula>
    </cfRule>
    <cfRule type="cellIs" dxfId="1486" priority="303" operator="equal">
      <formula>$AM$15</formula>
    </cfRule>
    <cfRule type="cellIs" dxfId="1485" priority="304" operator="equal">
      <formula>$AM$14</formula>
    </cfRule>
  </conditionalFormatting>
  <conditionalFormatting sqref="AN92:AO93">
    <cfRule type="cellIs" dxfId="1484" priority="305" operator="equal">
      <formula>$AM$13</formula>
    </cfRule>
  </conditionalFormatting>
  <conditionalFormatting sqref="AN103:AO103">
    <cfRule type="cellIs" dxfId="1483" priority="298" operator="equal">
      <formula>$AM$16</formula>
    </cfRule>
    <cfRule type="cellIs" dxfId="1482" priority="299" operator="equal">
      <formula>$AM$15</formula>
    </cfRule>
    <cfRule type="cellIs" dxfId="1481" priority="300" operator="equal">
      <formula>$AM$14</formula>
    </cfRule>
  </conditionalFormatting>
  <conditionalFormatting sqref="AN103:AO103">
    <cfRule type="cellIs" dxfId="1480" priority="301" operator="equal">
      <formula>$AM$13</formula>
    </cfRule>
  </conditionalFormatting>
  <conditionalFormatting sqref="AN198:AO204">
    <cfRule type="cellIs" dxfId="1479" priority="290" operator="equal">
      <formula>$AM$16</formula>
    </cfRule>
    <cfRule type="cellIs" dxfId="1478" priority="291" operator="equal">
      <formula>$AM$15</formula>
    </cfRule>
    <cfRule type="cellIs" dxfId="1477" priority="292" operator="equal">
      <formula>$AM$14</formula>
    </cfRule>
  </conditionalFormatting>
  <conditionalFormatting sqref="AN198:AO204">
    <cfRule type="cellIs" dxfId="1476" priority="293" operator="equal">
      <formula>$AM$13</formula>
    </cfRule>
  </conditionalFormatting>
  <conditionalFormatting sqref="AN94:AO94">
    <cfRule type="cellIs" dxfId="1475" priority="286" operator="equal">
      <formula>$AM$16</formula>
    </cfRule>
    <cfRule type="cellIs" dxfId="1474" priority="287" operator="equal">
      <formula>$AM$15</formula>
    </cfRule>
    <cfRule type="cellIs" dxfId="1473" priority="288" operator="equal">
      <formula>$AM$14</formula>
    </cfRule>
  </conditionalFormatting>
  <conditionalFormatting sqref="AN94:AO94">
    <cfRule type="cellIs" dxfId="1472" priority="289" operator="equal">
      <formula>$AM$13</formula>
    </cfRule>
  </conditionalFormatting>
  <conditionalFormatting sqref="AN293:AO293">
    <cfRule type="cellIs" dxfId="1471" priority="266" operator="equal">
      <formula>$AM$16</formula>
    </cfRule>
    <cfRule type="cellIs" dxfId="1470" priority="267" operator="equal">
      <formula>$AM$15</formula>
    </cfRule>
    <cfRule type="cellIs" dxfId="1469" priority="268" operator="equal">
      <formula>$AM$14</formula>
    </cfRule>
  </conditionalFormatting>
  <conditionalFormatting sqref="AN293:AO293">
    <cfRule type="cellIs" dxfId="1468" priority="269" operator="equal">
      <formula>$AM$13</formula>
    </cfRule>
  </conditionalFormatting>
  <conditionalFormatting sqref="AN294:AO294">
    <cfRule type="cellIs" dxfId="1467" priority="262" operator="equal">
      <formula>$AM$16</formula>
    </cfRule>
    <cfRule type="cellIs" dxfId="1466" priority="263" operator="equal">
      <formula>$AM$15</formula>
    </cfRule>
    <cfRule type="cellIs" dxfId="1465" priority="264" operator="equal">
      <formula>$AM$14</formula>
    </cfRule>
  </conditionalFormatting>
  <conditionalFormatting sqref="AN294:AO294">
    <cfRule type="cellIs" dxfId="1464" priority="265" operator="equal">
      <formula>$AM$13</formula>
    </cfRule>
  </conditionalFormatting>
  <conditionalFormatting sqref="AN295:AO295">
    <cfRule type="cellIs" dxfId="1463" priority="258" operator="equal">
      <formula>$AM$16</formula>
    </cfRule>
    <cfRule type="cellIs" dxfId="1462" priority="259" operator="equal">
      <formula>$AM$15</formula>
    </cfRule>
    <cfRule type="cellIs" dxfId="1461" priority="260" operator="equal">
      <formula>$AM$14</formula>
    </cfRule>
  </conditionalFormatting>
  <conditionalFormatting sqref="AN295:AO295">
    <cfRule type="cellIs" dxfId="1460" priority="261" operator="equal">
      <formula>$AM$13</formula>
    </cfRule>
  </conditionalFormatting>
  <conditionalFormatting sqref="AN296:AO296">
    <cfRule type="cellIs" dxfId="1459" priority="254" operator="equal">
      <formula>$AM$16</formula>
    </cfRule>
    <cfRule type="cellIs" dxfId="1458" priority="255" operator="equal">
      <formula>$AM$15</formula>
    </cfRule>
    <cfRule type="cellIs" dxfId="1457" priority="256" operator="equal">
      <formula>$AM$14</formula>
    </cfRule>
  </conditionalFormatting>
  <conditionalFormatting sqref="AN296:AO296">
    <cfRule type="cellIs" dxfId="1456" priority="257" operator="equal">
      <formula>$AM$13</formula>
    </cfRule>
  </conditionalFormatting>
  <conditionalFormatting sqref="AN297:AO297">
    <cfRule type="cellIs" dxfId="1455" priority="250" operator="equal">
      <formula>$AM$16</formula>
    </cfRule>
    <cfRule type="cellIs" dxfId="1454" priority="251" operator="equal">
      <formula>$AM$15</formula>
    </cfRule>
    <cfRule type="cellIs" dxfId="1453" priority="252" operator="equal">
      <formula>$AM$14</formula>
    </cfRule>
  </conditionalFormatting>
  <conditionalFormatting sqref="AN297:AO297">
    <cfRule type="cellIs" dxfId="1452" priority="253" operator="equal">
      <formula>$AM$13</formula>
    </cfRule>
  </conditionalFormatting>
  <conditionalFormatting sqref="AN301:AO301">
    <cfRule type="cellIs" dxfId="1451" priority="230" operator="equal">
      <formula>$AM$16</formula>
    </cfRule>
    <cfRule type="cellIs" dxfId="1450" priority="231" operator="equal">
      <formula>$AM$15</formula>
    </cfRule>
    <cfRule type="cellIs" dxfId="1449" priority="232" operator="equal">
      <formula>$AM$14</formula>
    </cfRule>
  </conditionalFormatting>
  <conditionalFormatting sqref="AN301:AO301">
    <cfRule type="cellIs" dxfId="1448" priority="233" operator="equal">
      <formula>$AM$13</formula>
    </cfRule>
  </conditionalFormatting>
  <conditionalFormatting sqref="AN376:AO376">
    <cfRule type="cellIs" dxfId="1447" priority="226" operator="equal">
      <formula>$AM$16</formula>
    </cfRule>
    <cfRule type="cellIs" dxfId="1446" priority="227" operator="equal">
      <formula>$AM$15</formula>
    </cfRule>
    <cfRule type="cellIs" dxfId="1445" priority="228" operator="equal">
      <formula>$AM$14</formula>
    </cfRule>
  </conditionalFormatting>
  <conditionalFormatting sqref="AN376:AO376">
    <cfRule type="cellIs" dxfId="1444" priority="229" operator="equal">
      <formula>$AM$13</formula>
    </cfRule>
  </conditionalFormatting>
  <conditionalFormatting sqref="AN298:AO298">
    <cfRule type="cellIs" dxfId="1443" priority="246" operator="equal">
      <formula>$AM$16</formula>
    </cfRule>
    <cfRule type="cellIs" dxfId="1442" priority="247" operator="equal">
      <formula>$AM$15</formula>
    </cfRule>
    <cfRule type="cellIs" dxfId="1441" priority="248" operator="equal">
      <formula>$AM$14</formula>
    </cfRule>
  </conditionalFormatting>
  <conditionalFormatting sqref="AN298:AO298">
    <cfRule type="cellIs" dxfId="1440" priority="249" operator="equal">
      <formula>$AM$13</formula>
    </cfRule>
  </conditionalFormatting>
  <conditionalFormatting sqref="AN299:AO299">
    <cfRule type="cellIs" dxfId="1439" priority="242" operator="equal">
      <formula>$AM$16</formula>
    </cfRule>
    <cfRule type="cellIs" dxfId="1438" priority="243" operator="equal">
      <formula>$AM$15</formula>
    </cfRule>
    <cfRule type="cellIs" dxfId="1437" priority="244" operator="equal">
      <formula>$AM$14</formula>
    </cfRule>
  </conditionalFormatting>
  <conditionalFormatting sqref="AN299:AO299">
    <cfRule type="cellIs" dxfId="1436" priority="245" operator="equal">
      <formula>$AM$13</formula>
    </cfRule>
  </conditionalFormatting>
  <conditionalFormatting sqref="AN300:AO300">
    <cfRule type="cellIs" dxfId="1435" priority="238" operator="equal">
      <formula>$AM$16</formula>
    </cfRule>
    <cfRule type="cellIs" dxfId="1434" priority="239" operator="equal">
      <formula>$AM$15</formula>
    </cfRule>
    <cfRule type="cellIs" dxfId="1433" priority="240" operator="equal">
      <formula>$AM$14</formula>
    </cfRule>
  </conditionalFormatting>
  <conditionalFormatting sqref="AN300:AO300">
    <cfRule type="cellIs" dxfId="1432" priority="241" operator="equal">
      <formula>$AM$13</formula>
    </cfRule>
  </conditionalFormatting>
  <conditionalFormatting sqref="AN372:AO372">
    <cfRule type="cellIs" dxfId="1431" priority="214" operator="equal">
      <formula>$AM$16</formula>
    </cfRule>
    <cfRule type="cellIs" dxfId="1430" priority="215" operator="equal">
      <formula>$AM$15</formula>
    </cfRule>
    <cfRule type="cellIs" dxfId="1429" priority="216" operator="equal">
      <formula>$AM$14</formula>
    </cfRule>
  </conditionalFormatting>
  <conditionalFormatting sqref="AN372:AO372">
    <cfRule type="cellIs" dxfId="1428" priority="217" operator="equal">
      <formula>$AM$13</formula>
    </cfRule>
  </conditionalFormatting>
  <conditionalFormatting sqref="AN374:AO374">
    <cfRule type="cellIs" dxfId="1427" priority="206" operator="equal">
      <formula>$AM$16</formula>
    </cfRule>
    <cfRule type="cellIs" dxfId="1426" priority="207" operator="equal">
      <formula>$AM$15</formula>
    </cfRule>
    <cfRule type="cellIs" dxfId="1425" priority="208" operator="equal">
      <formula>$AM$14</formula>
    </cfRule>
  </conditionalFormatting>
  <conditionalFormatting sqref="AN374:AO374">
    <cfRule type="cellIs" dxfId="1424" priority="209" operator="equal">
      <formula>$AM$13</formula>
    </cfRule>
  </conditionalFormatting>
  <conditionalFormatting sqref="AN373:AO373">
    <cfRule type="cellIs" dxfId="1423" priority="218" operator="equal">
      <formula>$AM$16</formula>
    </cfRule>
    <cfRule type="cellIs" dxfId="1422" priority="219" operator="equal">
      <formula>$AM$15</formula>
    </cfRule>
    <cfRule type="cellIs" dxfId="1421" priority="220" operator="equal">
      <formula>$AM$14</formula>
    </cfRule>
  </conditionalFormatting>
  <conditionalFormatting sqref="AN373:AO373">
    <cfRule type="cellIs" dxfId="1420" priority="221" operator="equal">
      <formula>$AM$13</formula>
    </cfRule>
  </conditionalFormatting>
  <conditionalFormatting sqref="AN386:AO386">
    <cfRule type="cellIs" dxfId="1419" priority="198" operator="equal">
      <formula>$AM$16</formula>
    </cfRule>
    <cfRule type="cellIs" dxfId="1418" priority="199" operator="equal">
      <formula>$AM$15</formula>
    </cfRule>
    <cfRule type="cellIs" dxfId="1417" priority="200" operator="equal">
      <formula>$AM$14</formula>
    </cfRule>
  </conditionalFormatting>
  <conditionalFormatting sqref="AN386:AO386">
    <cfRule type="cellIs" dxfId="1416" priority="201" operator="equal">
      <formula>$AM$13</formula>
    </cfRule>
  </conditionalFormatting>
  <conditionalFormatting sqref="AN387:AO387">
    <cfRule type="cellIs" dxfId="1415" priority="194" operator="equal">
      <formula>$AM$16</formula>
    </cfRule>
    <cfRule type="cellIs" dxfId="1414" priority="195" operator="equal">
      <formula>$AM$15</formula>
    </cfRule>
    <cfRule type="cellIs" dxfId="1413" priority="196" operator="equal">
      <formula>$AM$14</formula>
    </cfRule>
  </conditionalFormatting>
  <conditionalFormatting sqref="AN387:AO387">
    <cfRule type="cellIs" dxfId="1412" priority="197" operator="equal">
      <formula>$AM$13</formula>
    </cfRule>
  </conditionalFormatting>
  <conditionalFormatting sqref="AN375:AO375">
    <cfRule type="cellIs" dxfId="1411" priority="210" operator="equal">
      <formula>$AM$16</formula>
    </cfRule>
    <cfRule type="cellIs" dxfId="1410" priority="211" operator="equal">
      <formula>$AM$15</formula>
    </cfRule>
    <cfRule type="cellIs" dxfId="1409" priority="212" operator="equal">
      <formula>$AM$14</formula>
    </cfRule>
  </conditionalFormatting>
  <conditionalFormatting sqref="AN375:AO375">
    <cfRule type="cellIs" dxfId="1408" priority="213" operator="equal">
      <formula>$AM$13</formula>
    </cfRule>
  </conditionalFormatting>
  <conditionalFormatting sqref="AN385:AO385">
    <cfRule type="cellIs" dxfId="1407" priority="202" operator="equal">
      <formula>$AM$16</formula>
    </cfRule>
    <cfRule type="cellIs" dxfId="1406" priority="203" operator="equal">
      <formula>$AM$15</formula>
    </cfRule>
    <cfRule type="cellIs" dxfId="1405" priority="204" operator="equal">
      <formula>$AM$14</formula>
    </cfRule>
  </conditionalFormatting>
  <conditionalFormatting sqref="AN385:AO385">
    <cfRule type="cellIs" dxfId="1404" priority="205" operator="equal">
      <formula>$AM$13</formula>
    </cfRule>
  </conditionalFormatting>
  <conditionalFormatting sqref="AN388:AO388">
    <cfRule type="cellIs" dxfId="1403" priority="190" operator="equal">
      <formula>$AM$16</formula>
    </cfRule>
    <cfRule type="cellIs" dxfId="1402" priority="191" operator="equal">
      <formula>$AM$15</formula>
    </cfRule>
    <cfRule type="cellIs" dxfId="1401" priority="192" operator="equal">
      <formula>$AM$14</formula>
    </cfRule>
  </conditionalFormatting>
  <conditionalFormatting sqref="AN388:AO388">
    <cfRule type="cellIs" dxfId="1400" priority="193" operator="equal">
      <formula>$AM$13</formula>
    </cfRule>
  </conditionalFormatting>
  <conditionalFormatting sqref="AN389:AO389">
    <cfRule type="cellIs" dxfId="1399" priority="186" operator="equal">
      <formula>$AM$16</formula>
    </cfRule>
    <cfRule type="cellIs" dxfId="1398" priority="187" operator="equal">
      <formula>$AM$15</formula>
    </cfRule>
    <cfRule type="cellIs" dxfId="1397" priority="188" operator="equal">
      <formula>$AM$14</formula>
    </cfRule>
  </conditionalFormatting>
  <conditionalFormatting sqref="AN389:AO389">
    <cfRule type="cellIs" dxfId="1396" priority="189" operator="equal">
      <formula>$AM$13</formula>
    </cfRule>
  </conditionalFormatting>
  <conditionalFormatting sqref="AN391:AO391">
    <cfRule type="cellIs" dxfId="1395" priority="182" operator="equal">
      <formula>$AM$16</formula>
    </cfRule>
    <cfRule type="cellIs" dxfId="1394" priority="183" operator="equal">
      <formula>$AM$15</formula>
    </cfRule>
    <cfRule type="cellIs" dxfId="1393" priority="184" operator="equal">
      <formula>$AM$14</formula>
    </cfRule>
  </conditionalFormatting>
  <conditionalFormatting sqref="AN391:AO391">
    <cfRule type="cellIs" dxfId="1392" priority="185" operator="equal">
      <formula>$AM$13</formula>
    </cfRule>
  </conditionalFormatting>
  <conditionalFormatting sqref="AN480:AO480">
    <cfRule type="cellIs" dxfId="1391" priority="178" operator="equal">
      <formula>$AM$16</formula>
    </cfRule>
    <cfRule type="cellIs" dxfId="1390" priority="179" operator="equal">
      <formula>$AM$15</formula>
    </cfRule>
    <cfRule type="cellIs" dxfId="1389" priority="180" operator="equal">
      <formula>$AM$14</formula>
    </cfRule>
  </conditionalFormatting>
  <conditionalFormatting sqref="AN480:AO480">
    <cfRule type="cellIs" dxfId="1388" priority="181" operator="equal">
      <formula>$AM$13</formula>
    </cfRule>
  </conditionalFormatting>
  <conditionalFormatting sqref="AN481:AO481">
    <cfRule type="cellIs" dxfId="1387" priority="174" operator="equal">
      <formula>$AM$16</formula>
    </cfRule>
    <cfRule type="cellIs" dxfId="1386" priority="175" operator="equal">
      <formula>$AM$15</formula>
    </cfRule>
    <cfRule type="cellIs" dxfId="1385" priority="176" operator="equal">
      <formula>$AM$14</formula>
    </cfRule>
  </conditionalFormatting>
  <conditionalFormatting sqref="AN481:AO481">
    <cfRule type="cellIs" dxfId="1384" priority="177" operator="equal">
      <formula>$AM$13</formula>
    </cfRule>
  </conditionalFormatting>
  <conditionalFormatting sqref="AN482:AO482">
    <cfRule type="cellIs" dxfId="1383" priority="170" operator="equal">
      <formula>$AM$16</formula>
    </cfRule>
    <cfRule type="cellIs" dxfId="1382" priority="171" operator="equal">
      <formula>$AM$15</formula>
    </cfRule>
    <cfRule type="cellIs" dxfId="1381" priority="172" operator="equal">
      <formula>$AM$14</formula>
    </cfRule>
  </conditionalFormatting>
  <conditionalFormatting sqref="AN482:AO482">
    <cfRule type="cellIs" dxfId="1380" priority="173" operator="equal">
      <formula>$AM$13</formula>
    </cfRule>
  </conditionalFormatting>
  <conditionalFormatting sqref="AN483:AO483">
    <cfRule type="cellIs" dxfId="1379" priority="166" operator="equal">
      <formula>$AM$16</formula>
    </cfRule>
    <cfRule type="cellIs" dxfId="1378" priority="167" operator="equal">
      <formula>$AM$15</formula>
    </cfRule>
    <cfRule type="cellIs" dxfId="1377" priority="168" operator="equal">
      <formula>$AM$14</formula>
    </cfRule>
  </conditionalFormatting>
  <conditionalFormatting sqref="AN483:AO483">
    <cfRule type="cellIs" dxfId="1376" priority="169" operator="equal">
      <formula>$AM$13</formula>
    </cfRule>
  </conditionalFormatting>
  <conditionalFormatting sqref="AN488:AO488">
    <cfRule type="cellIs" dxfId="1375" priority="162" operator="equal">
      <formula>$AM$16</formula>
    </cfRule>
    <cfRule type="cellIs" dxfId="1374" priority="163" operator="equal">
      <formula>$AM$15</formula>
    </cfRule>
    <cfRule type="cellIs" dxfId="1373" priority="164" operator="equal">
      <formula>$AM$14</formula>
    </cfRule>
  </conditionalFormatting>
  <conditionalFormatting sqref="AN488:AO488">
    <cfRule type="cellIs" dxfId="1372" priority="165" operator="equal">
      <formula>$AM$13</formula>
    </cfRule>
  </conditionalFormatting>
  <conditionalFormatting sqref="AN497:AO497">
    <cfRule type="cellIs" dxfId="1371" priority="158" operator="equal">
      <formula>$AM$16</formula>
    </cfRule>
    <cfRule type="cellIs" dxfId="1370" priority="159" operator="equal">
      <formula>$AM$15</formula>
    </cfRule>
    <cfRule type="cellIs" dxfId="1369" priority="160" operator="equal">
      <formula>$AM$14</formula>
    </cfRule>
  </conditionalFormatting>
  <conditionalFormatting sqref="AN497:AO497">
    <cfRule type="cellIs" dxfId="1368" priority="161" operator="equal">
      <formula>$AM$13</formula>
    </cfRule>
  </conditionalFormatting>
  <conditionalFormatting sqref="AN498:AO498">
    <cfRule type="cellIs" dxfId="1367" priority="154" operator="equal">
      <formula>$AM$16</formula>
    </cfRule>
    <cfRule type="cellIs" dxfId="1366" priority="155" operator="equal">
      <formula>$AM$15</formula>
    </cfRule>
    <cfRule type="cellIs" dxfId="1365" priority="156" operator="equal">
      <formula>$AM$14</formula>
    </cfRule>
  </conditionalFormatting>
  <conditionalFormatting sqref="AN498:AO498">
    <cfRule type="cellIs" dxfId="1364" priority="157" operator="equal">
      <formula>$AM$13</formula>
    </cfRule>
  </conditionalFormatting>
  <conditionalFormatting sqref="AN499:AO499">
    <cfRule type="cellIs" dxfId="1363" priority="150" operator="equal">
      <formula>$AM$16</formula>
    </cfRule>
    <cfRule type="cellIs" dxfId="1362" priority="151" operator="equal">
      <formula>$AM$15</formula>
    </cfRule>
    <cfRule type="cellIs" dxfId="1361" priority="152" operator="equal">
      <formula>$AM$14</formula>
    </cfRule>
  </conditionalFormatting>
  <conditionalFormatting sqref="AN499:AO499">
    <cfRule type="cellIs" dxfId="1360" priority="153" operator="equal">
      <formula>$AM$13</formula>
    </cfRule>
  </conditionalFormatting>
  <conditionalFormatting sqref="AN500:AO500">
    <cfRule type="cellIs" dxfId="1359" priority="146" operator="equal">
      <formula>$AM$16</formula>
    </cfRule>
    <cfRule type="cellIs" dxfId="1358" priority="147" operator="equal">
      <formula>$AM$15</formula>
    </cfRule>
    <cfRule type="cellIs" dxfId="1357" priority="148" operator="equal">
      <formula>$AM$14</formula>
    </cfRule>
  </conditionalFormatting>
  <conditionalFormatting sqref="AN500:AO500">
    <cfRule type="cellIs" dxfId="1356" priority="149" operator="equal">
      <formula>$AM$13</formula>
    </cfRule>
  </conditionalFormatting>
  <conditionalFormatting sqref="AN501:AO501">
    <cfRule type="cellIs" dxfId="1355" priority="142" operator="equal">
      <formula>$AM$16</formula>
    </cfRule>
    <cfRule type="cellIs" dxfId="1354" priority="143" operator="equal">
      <formula>$AM$15</formula>
    </cfRule>
    <cfRule type="cellIs" dxfId="1353" priority="144" operator="equal">
      <formula>$AM$14</formula>
    </cfRule>
  </conditionalFormatting>
  <conditionalFormatting sqref="AN501:AO501">
    <cfRule type="cellIs" dxfId="1352" priority="145" operator="equal">
      <formula>$AM$13</formula>
    </cfRule>
  </conditionalFormatting>
  <conditionalFormatting sqref="AN502:AO502">
    <cfRule type="cellIs" dxfId="1351" priority="138" operator="equal">
      <formula>$AM$16</formula>
    </cfRule>
    <cfRule type="cellIs" dxfId="1350" priority="139" operator="equal">
      <formula>$AM$15</formula>
    </cfRule>
    <cfRule type="cellIs" dxfId="1349" priority="140" operator="equal">
      <formula>$AM$14</formula>
    </cfRule>
  </conditionalFormatting>
  <conditionalFormatting sqref="AN502:AO502">
    <cfRule type="cellIs" dxfId="1348" priority="141" operator="equal">
      <formula>$AM$13</formula>
    </cfRule>
  </conditionalFormatting>
  <conditionalFormatting sqref="AN503:AO503">
    <cfRule type="cellIs" dxfId="1347" priority="134" operator="equal">
      <formula>$AM$16</formula>
    </cfRule>
    <cfRule type="cellIs" dxfId="1346" priority="135" operator="equal">
      <formula>$AM$15</formula>
    </cfRule>
    <cfRule type="cellIs" dxfId="1345" priority="136" operator="equal">
      <formula>$AM$14</formula>
    </cfRule>
  </conditionalFormatting>
  <conditionalFormatting sqref="AN503:AO503">
    <cfRule type="cellIs" dxfId="1344" priority="137" operator="equal">
      <formula>$AM$13</formula>
    </cfRule>
  </conditionalFormatting>
  <conditionalFormatting sqref="AN504:AO504">
    <cfRule type="cellIs" dxfId="1343" priority="130" operator="equal">
      <formula>$AM$16</formula>
    </cfRule>
    <cfRule type="cellIs" dxfId="1342" priority="131" operator="equal">
      <formula>$AM$15</formula>
    </cfRule>
    <cfRule type="cellIs" dxfId="1341" priority="132" operator="equal">
      <formula>$AM$14</formula>
    </cfRule>
  </conditionalFormatting>
  <conditionalFormatting sqref="AN504:AO504">
    <cfRule type="cellIs" dxfId="1340" priority="133" operator="equal">
      <formula>$AM$13</formula>
    </cfRule>
  </conditionalFormatting>
  <conditionalFormatting sqref="AN505:AO505">
    <cfRule type="cellIs" dxfId="1339" priority="118" operator="equal">
      <formula>$AM$16</formula>
    </cfRule>
    <cfRule type="cellIs" dxfId="1338" priority="119" operator="equal">
      <formula>$AM$15</formula>
    </cfRule>
    <cfRule type="cellIs" dxfId="1337" priority="120" operator="equal">
      <formula>$AM$14</formula>
    </cfRule>
  </conditionalFormatting>
  <conditionalFormatting sqref="AN505:AO505">
    <cfRule type="cellIs" dxfId="1336" priority="121" operator="equal">
      <formula>$AM$13</formula>
    </cfRule>
  </conditionalFormatting>
  <conditionalFormatting sqref="AN579:AO579">
    <cfRule type="cellIs" dxfId="1335" priority="114" operator="equal">
      <formula>$AM$16</formula>
    </cfRule>
    <cfRule type="cellIs" dxfId="1334" priority="115" operator="equal">
      <formula>$AM$15</formula>
    </cfRule>
    <cfRule type="cellIs" dxfId="1333" priority="116" operator="equal">
      <formula>$AM$14</formula>
    </cfRule>
  </conditionalFormatting>
  <conditionalFormatting sqref="AN579:AO579">
    <cfRule type="cellIs" dxfId="1332" priority="117" operator="equal">
      <formula>$AM$13</formula>
    </cfRule>
  </conditionalFormatting>
  <conditionalFormatting sqref="AN580:AO580">
    <cfRule type="cellIs" dxfId="1331" priority="110" operator="equal">
      <formula>$AM$16</formula>
    </cfRule>
    <cfRule type="cellIs" dxfId="1330" priority="111" operator="equal">
      <formula>$AM$15</formula>
    </cfRule>
    <cfRule type="cellIs" dxfId="1329" priority="112" operator="equal">
      <formula>$AM$14</formula>
    </cfRule>
  </conditionalFormatting>
  <conditionalFormatting sqref="AN580:AO580">
    <cfRule type="cellIs" dxfId="1328" priority="113" operator="equal">
      <formula>$AM$13</formula>
    </cfRule>
  </conditionalFormatting>
  <conditionalFormatting sqref="AN581:AO581">
    <cfRule type="cellIs" dxfId="1327" priority="106" operator="equal">
      <formula>$AM$16</formula>
    </cfRule>
    <cfRule type="cellIs" dxfId="1326" priority="107" operator="equal">
      <formula>$AM$15</formula>
    </cfRule>
    <cfRule type="cellIs" dxfId="1325" priority="108" operator="equal">
      <formula>$AM$14</formula>
    </cfRule>
  </conditionalFormatting>
  <conditionalFormatting sqref="AN581:AO581">
    <cfRule type="cellIs" dxfId="1324" priority="109" operator="equal">
      <formula>$AM$13</formula>
    </cfRule>
  </conditionalFormatting>
  <conditionalFormatting sqref="AN582:AO582">
    <cfRule type="cellIs" dxfId="1323" priority="102" operator="equal">
      <formula>$AM$16</formula>
    </cfRule>
    <cfRule type="cellIs" dxfId="1322" priority="103" operator="equal">
      <formula>$AM$15</formula>
    </cfRule>
    <cfRule type="cellIs" dxfId="1321" priority="104" operator="equal">
      <formula>$AM$14</formula>
    </cfRule>
  </conditionalFormatting>
  <conditionalFormatting sqref="AN582:AO582">
    <cfRule type="cellIs" dxfId="1320" priority="105" operator="equal">
      <formula>$AM$13</formula>
    </cfRule>
  </conditionalFormatting>
  <conditionalFormatting sqref="AN659:AO659">
    <cfRule type="cellIs" dxfId="1319" priority="98" operator="equal">
      <formula>$AM$16</formula>
    </cfRule>
    <cfRule type="cellIs" dxfId="1318" priority="99" operator="equal">
      <formula>$AM$15</formula>
    </cfRule>
    <cfRule type="cellIs" dxfId="1317" priority="100" operator="equal">
      <formula>$AM$14</formula>
    </cfRule>
  </conditionalFormatting>
  <conditionalFormatting sqref="AN659:AO659">
    <cfRule type="cellIs" dxfId="1316" priority="101" operator="equal">
      <formula>$AM$13</formula>
    </cfRule>
  </conditionalFormatting>
  <conditionalFormatting sqref="AN660:AO660">
    <cfRule type="cellIs" dxfId="1315" priority="94" operator="equal">
      <formula>$AM$16</formula>
    </cfRule>
    <cfRule type="cellIs" dxfId="1314" priority="95" operator="equal">
      <formula>$AM$15</formula>
    </cfRule>
    <cfRule type="cellIs" dxfId="1313" priority="96" operator="equal">
      <formula>$AM$14</formula>
    </cfRule>
  </conditionalFormatting>
  <conditionalFormatting sqref="AN660:AO660">
    <cfRule type="cellIs" dxfId="1312" priority="97" operator="equal">
      <formula>$AM$13</formula>
    </cfRule>
  </conditionalFormatting>
  <conditionalFormatting sqref="AN661:AO661">
    <cfRule type="cellIs" dxfId="1311" priority="90" operator="equal">
      <formula>$AM$16</formula>
    </cfRule>
    <cfRule type="cellIs" dxfId="1310" priority="91" operator="equal">
      <formula>$AM$15</formula>
    </cfRule>
    <cfRule type="cellIs" dxfId="1309" priority="92" operator="equal">
      <formula>$AM$14</formula>
    </cfRule>
  </conditionalFormatting>
  <conditionalFormatting sqref="AN661:AO661">
    <cfRule type="cellIs" dxfId="1308" priority="93" operator="equal">
      <formula>$AM$13</formula>
    </cfRule>
  </conditionalFormatting>
  <conditionalFormatting sqref="AN662:AO662">
    <cfRule type="cellIs" dxfId="1307" priority="86" operator="equal">
      <formula>$AM$16</formula>
    </cfRule>
    <cfRule type="cellIs" dxfId="1306" priority="87" operator="equal">
      <formula>$AM$15</formula>
    </cfRule>
    <cfRule type="cellIs" dxfId="1305" priority="88" operator="equal">
      <formula>$AM$14</formula>
    </cfRule>
  </conditionalFormatting>
  <conditionalFormatting sqref="AN662:AO662">
    <cfRule type="cellIs" dxfId="1304" priority="89" operator="equal">
      <formula>$AM$13</formula>
    </cfRule>
  </conditionalFormatting>
  <conditionalFormatting sqref="AN663:AO663">
    <cfRule type="cellIs" dxfId="1303" priority="82" operator="equal">
      <formula>$AM$16</formula>
    </cfRule>
    <cfRule type="cellIs" dxfId="1302" priority="83" operator="equal">
      <formula>$AM$15</formula>
    </cfRule>
    <cfRule type="cellIs" dxfId="1301" priority="84" operator="equal">
      <formula>$AM$14</formula>
    </cfRule>
  </conditionalFormatting>
  <conditionalFormatting sqref="AN663:AO663">
    <cfRule type="cellIs" dxfId="1300" priority="85" operator="equal">
      <formula>$AM$13</formula>
    </cfRule>
  </conditionalFormatting>
  <conditionalFormatting sqref="AN664:AO664">
    <cfRule type="cellIs" dxfId="1299" priority="78" operator="equal">
      <formula>$AM$16</formula>
    </cfRule>
    <cfRule type="cellIs" dxfId="1298" priority="79" operator="equal">
      <formula>$AM$15</formula>
    </cfRule>
    <cfRule type="cellIs" dxfId="1297" priority="80" operator="equal">
      <formula>$AM$14</formula>
    </cfRule>
  </conditionalFormatting>
  <conditionalFormatting sqref="AN664:AO664">
    <cfRule type="cellIs" dxfId="1296" priority="81" operator="equal">
      <formula>$AM$13</formula>
    </cfRule>
  </conditionalFormatting>
  <conditionalFormatting sqref="AH105:AI105">
    <cfRule type="cellIs" dxfId="1295" priority="74" operator="equal">
      <formula>$AM$16</formula>
    </cfRule>
    <cfRule type="cellIs" dxfId="1294" priority="75" operator="equal">
      <formula>$AM$15</formula>
    </cfRule>
    <cfRule type="cellIs" dxfId="1293" priority="76" operator="equal">
      <formula>$AM$14</formula>
    </cfRule>
  </conditionalFormatting>
  <conditionalFormatting sqref="AH105:AI105">
    <cfRule type="cellIs" dxfId="1292" priority="77" operator="equal">
      <formula>$AM$13</formula>
    </cfRule>
  </conditionalFormatting>
  <conditionalFormatting sqref="AN105:AO105">
    <cfRule type="cellIs" dxfId="1291" priority="70" operator="equal">
      <formula>$AM$16</formula>
    </cfRule>
    <cfRule type="cellIs" dxfId="1290" priority="71" operator="equal">
      <formula>$AM$15</formula>
    </cfRule>
    <cfRule type="cellIs" dxfId="1289" priority="72" operator="equal">
      <formula>$AM$14</formula>
    </cfRule>
  </conditionalFormatting>
  <conditionalFormatting sqref="AN105:AO105">
    <cfRule type="cellIs" dxfId="1288" priority="73" operator="equal">
      <formula>$AM$13</formula>
    </cfRule>
  </conditionalFormatting>
  <conditionalFormatting sqref="AH104:AI104">
    <cfRule type="cellIs" dxfId="1287" priority="66" operator="equal">
      <formula>$AM$16</formula>
    </cfRule>
    <cfRule type="cellIs" dxfId="1286" priority="67" operator="equal">
      <formula>$AM$15</formula>
    </cfRule>
    <cfRule type="cellIs" dxfId="1285" priority="68" operator="equal">
      <formula>$AM$14</formula>
    </cfRule>
  </conditionalFormatting>
  <conditionalFormatting sqref="AH104:AI104">
    <cfRule type="cellIs" dxfId="1284" priority="69" operator="equal">
      <formula>$AM$13</formula>
    </cfRule>
  </conditionalFormatting>
  <conditionalFormatting sqref="AN104:AO104">
    <cfRule type="cellIs" dxfId="1283" priority="62" operator="equal">
      <formula>$AM$16</formula>
    </cfRule>
    <cfRule type="cellIs" dxfId="1282" priority="63" operator="equal">
      <formula>$AM$15</formula>
    </cfRule>
    <cfRule type="cellIs" dxfId="1281" priority="64" operator="equal">
      <formula>$AM$14</formula>
    </cfRule>
  </conditionalFormatting>
  <conditionalFormatting sqref="AN104:AO104">
    <cfRule type="cellIs" dxfId="1280" priority="65" operator="equal">
      <formula>$AM$13</formula>
    </cfRule>
  </conditionalFormatting>
  <conditionalFormatting sqref="AH205:AI205">
    <cfRule type="cellIs" dxfId="1279" priority="58" operator="equal">
      <formula>$AM$16</formula>
    </cfRule>
    <cfRule type="cellIs" dxfId="1278" priority="59" operator="equal">
      <formula>$AM$15</formula>
    </cfRule>
    <cfRule type="cellIs" dxfId="1277" priority="60" operator="equal">
      <formula>$AM$14</formula>
    </cfRule>
  </conditionalFormatting>
  <conditionalFormatting sqref="AH205:AI205">
    <cfRule type="cellIs" dxfId="1276" priority="61" operator="equal">
      <formula>$AM$13</formula>
    </cfRule>
  </conditionalFormatting>
  <conditionalFormatting sqref="AN205:AO205">
    <cfRule type="cellIs" dxfId="1275" priority="54" operator="equal">
      <formula>$AM$16</formula>
    </cfRule>
    <cfRule type="cellIs" dxfId="1274" priority="55" operator="equal">
      <formula>$AM$15</formula>
    </cfRule>
    <cfRule type="cellIs" dxfId="1273" priority="56" operator="equal">
      <formula>$AM$14</formula>
    </cfRule>
  </conditionalFormatting>
  <conditionalFormatting sqref="AN205:AO205">
    <cfRule type="cellIs" dxfId="1272" priority="57" operator="equal">
      <formula>$AM$13</formula>
    </cfRule>
  </conditionalFormatting>
  <conditionalFormatting sqref="AH390:AI390">
    <cfRule type="cellIs" dxfId="1271" priority="50" operator="equal">
      <formula>$AM$16</formula>
    </cfRule>
    <cfRule type="cellIs" dxfId="1270" priority="51" operator="equal">
      <formula>$AM$15</formula>
    </cfRule>
    <cfRule type="cellIs" dxfId="1269" priority="52" operator="equal">
      <formula>$AM$14</formula>
    </cfRule>
  </conditionalFormatting>
  <conditionalFormatting sqref="AH390:AI390">
    <cfRule type="cellIs" dxfId="1268" priority="53" operator="equal">
      <formula>$AM$13</formula>
    </cfRule>
  </conditionalFormatting>
  <conditionalFormatting sqref="AN390:AO390">
    <cfRule type="cellIs" dxfId="1267" priority="46" operator="equal">
      <formula>$AM$16</formula>
    </cfRule>
    <cfRule type="cellIs" dxfId="1266" priority="47" operator="equal">
      <formula>$AM$15</formula>
    </cfRule>
    <cfRule type="cellIs" dxfId="1265" priority="48" operator="equal">
      <formula>$AM$14</formula>
    </cfRule>
  </conditionalFormatting>
  <conditionalFormatting sqref="AN390:AO390">
    <cfRule type="cellIs" dxfId="1264" priority="49" operator="equal">
      <formula>$AM$13</formula>
    </cfRule>
  </conditionalFormatting>
  <conditionalFormatting sqref="AH484:AI484">
    <cfRule type="cellIs" dxfId="1263" priority="42" operator="equal">
      <formula>$AM$16</formula>
    </cfRule>
    <cfRule type="cellIs" dxfId="1262" priority="43" operator="equal">
      <formula>$AM$15</formula>
    </cfRule>
    <cfRule type="cellIs" dxfId="1261" priority="44" operator="equal">
      <formula>$AM$14</formula>
    </cfRule>
  </conditionalFormatting>
  <conditionalFormatting sqref="AH484:AI484">
    <cfRule type="cellIs" dxfId="1260" priority="45" operator="equal">
      <formula>$AM$13</formula>
    </cfRule>
  </conditionalFormatting>
  <conditionalFormatting sqref="AN484:AO484">
    <cfRule type="cellIs" dxfId="1259" priority="38" operator="equal">
      <formula>$AM$16</formula>
    </cfRule>
    <cfRule type="cellIs" dxfId="1258" priority="39" operator="equal">
      <formula>$AM$15</formula>
    </cfRule>
    <cfRule type="cellIs" dxfId="1257" priority="40" operator="equal">
      <formula>$AM$14</formula>
    </cfRule>
  </conditionalFormatting>
  <conditionalFormatting sqref="AN484:AO484">
    <cfRule type="cellIs" dxfId="1256" priority="41" operator="equal">
      <formula>$AM$13</formula>
    </cfRule>
  </conditionalFormatting>
  <conditionalFormatting sqref="AH487:AI487">
    <cfRule type="cellIs" dxfId="1255" priority="34" operator="equal">
      <formula>$AM$16</formula>
    </cfRule>
    <cfRule type="cellIs" dxfId="1254" priority="35" operator="equal">
      <formula>$AM$15</formula>
    </cfRule>
    <cfRule type="cellIs" dxfId="1253" priority="36" operator="equal">
      <formula>$AM$14</formula>
    </cfRule>
  </conditionalFormatting>
  <conditionalFormatting sqref="AH487:AI487">
    <cfRule type="cellIs" dxfId="1252" priority="37" operator="equal">
      <formula>$AM$13</formula>
    </cfRule>
  </conditionalFormatting>
  <conditionalFormatting sqref="AN487:AO487">
    <cfRule type="cellIs" dxfId="1251" priority="30" operator="equal">
      <formula>$AM$16</formula>
    </cfRule>
    <cfRule type="cellIs" dxfId="1250" priority="31" operator="equal">
      <formula>$AM$15</formula>
    </cfRule>
    <cfRule type="cellIs" dxfId="1249" priority="32" operator="equal">
      <formula>$AM$14</formula>
    </cfRule>
  </conditionalFormatting>
  <conditionalFormatting sqref="AN487:AO487">
    <cfRule type="cellIs" dxfId="1248" priority="33" operator="equal">
      <formula>$AM$13</formula>
    </cfRule>
  </conditionalFormatting>
  <conditionalFormatting sqref="AH485:AI485">
    <cfRule type="cellIs" dxfId="1247" priority="26" operator="equal">
      <formula>$AM$16</formula>
    </cfRule>
    <cfRule type="cellIs" dxfId="1246" priority="27" operator="equal">
      <formula>$AM$15</formula>
    </cfRule>
    <cfRule type="cellIs" dxfId="1245" priority="28" operator="equal">
      <formula>$AM$14</formula>
    </cfRule>
  </conditionalFormatting>
  <conditionalFormatting sqref="AH485:AI485">
    <cfRule type="cellIs" dxfId="1244" priority="29" operator="equal">
      <formula>$AM$13</formula>
    </cfRule>
  </conditionalFormatting>
  <conditionalFormatting sqref="AN485:AO485">
    <cfRule type="cellIs" dxfId="1243" priority="22" operator="equal">
      <formula>$AM$16</formula>
    </cfRule>
    <cfRule type="cellIs" dxfId="1242" priority="23" operator="equal">
      <formula>$AM$15</formula>
    </cfRule>
    <cfRule type="cellIs" dxfId="1241" priority="24" operator="equal">
      <formula>$AM$14</formula>
    </cfRule>
  </conditionalFormatting>
  <conditionalFormatting sqref="AN485:AO485">
    <cfRule type="cellIs" dxfId="1240" priority="25" operator="equal">
      <formula>$AM$13</formula>
    </cfRule>
  </conditionalFormatting>
  <conditionalFormatting sqref="AH486:AI486">
    <cfRule type="cellIs" dxfId="1239" priority="18" operator="equal">
      <formula>$AM$16</formula>
    </cfRule>
    <cfRule type="cellIs" dxfId="1238" priority="19" operator="equal">
      <formula>$AM$15</formula>
    </cfRule>
    <cfRule type="cellIs" dxfId="1237" priority="20" operator="equal">
      <formula>$AM$14</formula>
    </cfRule>
  </conditionalFormatting>
  <conditionalFormatting sqref="AH486:AI486">
    <cfRule type="cellIs" dxfId="1236" priority="21" operator="equal">
      <formula>$AM$13</formula>
    </cfRule>
  </conditionalFormatting>
  <conditionalFormatting sqref="AN486:AO486">
    <cfRule type="cellIs" dxfId="1235" priority="14" operator="equal">
      <formula>$AM$16</formula>
    </cfRule>
    <cfRule type="cellIs" dxfId="1234" priority="15" operator="equal">
      <formula>$AM$15</formula>
    </cfRule>
    <cfRule type="cellIs" dxfId="1233" priority="16" operator="equal">
      <formula>$AM$14</formula>
    </cfRule>
  </conditionalFormatting>
  <conditionalFormatting sqref="AN486:AO486">
    <cfRule type="cellIs" dxfId="1232" priority="17" operator="equal">
      <formula>$AM$13</formula>
    </cfRule>
  </conditionalFormatting>
  <conditionalFormatting sqref="D85:H85">
    <cfRule type="cellIs" dxfId="1231" priority="13" operator="equal">
      <formula>$AC$113</formula>
    </cfRule>
  </conditionalFormatting>
  <conditionalFormatting sqref="D96:H96">
    <cfRule type="cellIs" dxfId="1230" priority="12" operator="equal">
      <formula>$AF$113</formula>
    </cfRule>
  </conditionalFormatting>
  <conditionalFormatting sqref="D177:H177">
    <cfRule type="cellIs" dxfId="1229" priority="11" operator="equal">
      <formula>$AC$113</formula>
    </cfRule>
  </conditionalFormatting>
  <conditionalFormatting sqref="D191:H191">
    <cfRule type="cellIs" dxfId="1228" priority="10" operator="equal">
      <formula>$AC$113</formula>
    </cfRule>
  </conditionalFormatting>
  <conditionalFormatting sqref="D279:H279">
    <cfRule type="cellIs" dxfId="1227" priority="9" operator="equal">
      <formula>$AC$113</formula>
    </cfRule>
  </conditionalFormatting>
  <conditionalFormatting sqref="D286:H286">
    <cfRule type="cellIs" dxfId="1226" priority="8" operator="equal">
      <formula>$AC$113</formula>
    </cfRule>
  </conditionalFormatting>
  <conditionalFormatting sqref="D365:H365">
    <cfRule type="cellIs" dxfId="1225" priority="7" operator="equal">
      <formula>$AC$113</formula>
    </cfRule>
  </conditionalFormatting>
  <conditionalFormatting sqref="D378:H378">
    <cfRule type="cellIs" dxfId="1224" priority="6" operator="equal">
      <formula>$AC$113</formula>
    </cfRule>
  </conditionalFormatting>
  <conditionalFormatting sqref="D473:H473">
    <cfRule type="cellIs" dxfId="1223" priority="5" operator="equal">
      <formula>$AC$113</formula>
    </cfRule>
  </conditionalFormatting>
  <conditionalFormatting sqref="D490:H490">
    <cfRule type="cellIs" dxfId="1222" priority="3" operator="equal">
      <formula>$AC$113</formula>
    </cfRule>
  </conditionalFormatting>
  <conditionalFormatting sqref="D572:H572">
    <cfRule type="cellIs" dxfId="1221" priority="2" operator="equal">
      <formula>$AC$113</formula>
    </cfRule>
  </conditionalFormatting>
  <conditionalFormatting sqref="D652:H652">
    <cfRule type="cellIs" dxfId="1220" priority="1" operator="equal">
      <formula>$AC$113</formula>
    </cfRule>
  </conditionalFormatting>
  <dataValidations count="3">
    <dataValidation allowBlank="1" showInputMessage="1" showErrorMessage="1" promptTitle="Press F2" prompt="to edit this entry." sqref="K654:K664 J86:J94 K87:K94 J178:J189 J366:J376 J379:K391 J573:J582 K574:K582 J653:J664 J97:K106 K179:K189 J192:K206 K281:K284 J280:J284 J287:K301 K367:K376 J474:J488 K475:K488 J491:K505"/>
    <dataValidation type="list" allowBlank="1" showInputMessage="1" showErrorMessage="1" sqref="X435:X461 X256:X268 X62:X74 X154:X166 X345:X354 X546:X553 X625:X633">
      <formula1>$AQ$13:$AQ$16</formula1>
    </dataValidation>
    <dataValidation allowBlank="1" showInputMessage="1" showErrorMessage="1" promptTitle="Reversiones / No permanencia " prompt="&quot;El riesgo de que a pesar de las reducciones de emisiones iniciales, el carbono sea liberado a la atmósfera en una etapa posterior&quot;." sqref="N533:N535"/>
  </dataValidations>
  <pageMargins left="0.7" right="0.7" top="0.75" bottom="0.75" header="0.3" footer="0.3"/>
  <pageSetup paperSize="9" scale="10" fitToHeight="0" orientation="portrait" r:id="rId51"/>
  <drawing r:id="rId52"/>
  <legacyDrawing r:id="rId53"/>
  <mc:AlternateContent xmlns:mc="http://schemas.openxmlformats.org/markup-compatibility/2006">
    <mc:Choice Requires="x14">
      <controls>
        <mc:AlternateContent xmlns:mc="http://schemas.openxmlformats.org/markup-compatibility/2006">
          <mc:Choice Requires="x14">
            <control shapeId="12315" r:id="rId54" name="Group Box 27">
              <controlPr defaultSize="0" autoFill="0" autoPict="0">
                <anchor moveWithCells="1">
                  <from>
                    <xdr:col>2</xdr:col>
                    <xdr:colOff>66675</xdr:colOff>
                    <xdr:row>13</xdr:row>
                    <xdr:rowOff>28575</xdr:rowOff>
                  </from>
                  <to>
                    <xdr:col>11</xdr:col>
                    <xdr:colOff>314325</xdr:colOff>
                    <xdr:row>27</xdr:row>
                    <xdr:rowOff>171450</xdr:rowOff>
                  </to>
                </anchor>
              </controlPr>
            </control>
          </mc:Choice>
        </mc:AlternateContent>
        <mc:AlternateContent xmlns:mc="http://schemas.openxmlformats.org/markup-compatibility/2006">
          <mc:Choice Requires="x14">
            <control shapeId="12358" r:id="rId55" name="Drop Down 70">
              <controlPr defaultSize="0" autoLine="0" autoPict="0">
                <anchor moveWithCells="1" sizeWithCells="1">
                  <from>
                    <xdr:col>3</xdr:col>
                    <xdr:colOff>47625</xdr:colOff>
                    <xdr:row>192</xdr:row>
                    <xdr:rowOff>28575</xdr:rowOff>
                  </from>
                  <to>
                    <xdr:col>7</xdr:col>
                    <xdr:colOff>781050</xdr:colOff>
                    <xdr:row>192</xdr:row>
                    <xdr:rowOff>333375</xdr:rowOff>
                  </to>
                </anchor>
              </controlPr>
            </control>
          </mc:Choice>
        </mc:AlternateContent>
        <mc:AlternateContent xmlns:mc="http://schemas.openxmlformats.org/markup-compatibility/2006">
          <mc:Choice Requires="x14">
            <control shapeId="12359" r:id="rId56" name="Drop Down 71">
              <controlPr defaultSize="0" autoLine="0" autoPict="0">
                <anchor moveWithCells="1" sizeWithCells="1">
                  <from>
                    <xdr:col>3</xdr:col>
                    <xdr:colOff>47625</xdr:colOff>
                    <xdr:row>190</xdr:row>
                    <xdr:rowOff>28575</xdr:rowOff>
                  </from>
                  <to>
                    <xdr:col>7</xdr:col>
                    <xdr:colOff>781050</xdr:colOff>
                    <xdr:row>190</xdr:row>
                    <xdr:rowOff>333375</xdr:rowOff>
                  </to>
                </anchor>
              </controlPr>
            </control>
          </mc:Choice>
        </mc:AlternateContent>
        <mc:AlternateContent xmlns:mc="http://schemas.openxmlformats.org/markup-compatibility/2006">
          <mc:Choice Requires="x14">
            <control shapeId="12360" r:id="rId57" name="Drop Down 72">
              <controlPr defaultSize="0" autoLine="0" autoPict="0">
                <anchor moveWithCells="1" sizeWithCells="1">
                  <from>
                    <xdr:col>3</xdr:col>
                    <xdr:colOff>47625</xdr:colOff>
                    <xdr:row>193</xdr:row>
                    <xdr:rowOff>28575</xdr:rowOff>
                  </from>
                  <to>
                    <xdr:col>7</xdr:col>
                    <xdr:colOff>781050</xdr:colOff>
                    <xdr:row>193</xdr:row>
                    <xdr:rowOff>333375</xdr:rowOff>
                  </to>
                </anchor>
              </controlPr>
            </control>
          </mc:Choice>
        </mc:AlternateContent>
        <mc:AlternateContent xmlns:mc="http://schemas.openxmlformats.org/markup-compatibility/2006">
          <mc:Choice Requires="x14">
            <control shapeId="12361" r:id="rId58" name="Drop Down 73">
              <controlPr defaultSize="0" autoLine="0" autoPict="0">
                <anchor moveWithCells="1" sizeWithCells="1">
                  <from>
                    <xdr:col>3</xdr:col>
                    <xdr:colOff>47625</xdr:colOff>
                    <xdr:row>194</xdr:row>
                    <xdr:rowOff>28575</xdr:rowOff>
                  </from>
                  <to>
                    <xdr:col>7</xdr:col>
                    <xdr:colOff>781050</xdr:colOff>
                    <xdr:row>194</xdr:row>
                    <xdr:rowOff>333375</xdr:rowOff>
                  </to>
                </anchor>
              </controlPr>
            </control>
          </mc:Choice>
        </mc:AlternateContent>
        <mc:AlternateContent xmlns:mc="http://schemas.openxmlformats.org/markup-compatibility/2006">
          <mc:Choice Requires="x14">
            <control shapeId="12362" r:id="rId59" name="Drop Down 74">
              <controlPr defaultSize="0" autoLine="0" autoPict="0">
                <anchor moveWithCells="1" sizeWithCells="1">
                  <from>
                    <xdr:col>3</xdr:col>
                    <xdr:colOff>47625</xdr:colOff>
                    <xdr:row>195</xdr:row>
                    <xdr:rowOff>28575</xdr:rowOff>
                  </from>
                  <to>
                    <xdr:col>7</xdr:col>
                    <xdr:colOff>781050</xdr:colOff>
                    <xdr:row>195</xdr:row>
                    <xdr:rowOff>333375</xdr:rowOff>
                  </to>
                </anchor>
              </controlPr>
            </control>
          </mc:Choice>
        </mc:AlternateContent>
        <mc:AlternateContent xmlns:mc="http://schemas.openxmlformats.org/markup-compatibility/2006">
          <mc:Choice Requires="x14">
            <control shapeId="12363" r:id="rId60" name="Drop Down 75">
              <controlPr defaultSize="0" autoLine="0" autoPict="0">
                <anchor moveWithCells="1" sizeWithCells="1">
                  <from>
                    <xdr:col>3</xdr:col>
                    <xdr:colOff>47625</xdr:colOff>
                    <xdr:row>196</xdr:row>
                    <xdr:rowOff>28575</xdr:rowOff>
                  </from>
                  <to>
                    <xdr:col>7</xdr:col>
                    <xdr:colOff>781050</xdr:colOff>
                    <xdr:row>196</xdr:row>
                    <xdr:rowOff>333375</xdr:rowOff>
                  </to>
                </anchor>
              </controlPr>
            </control>
          </mc:Choice>
        </mc:AlternateContent>
        <mc:AlternateContent xmlns:mc="http://schemas.openxmlformats.org/markup-compatibility/2006">
          <mc:Choice Requires="x14">
            <control shapeId="12364" r:id="rId61" name="Drop Down 76">
              <controlPr defaultSize="0" autoLine="0" autoPict="0">
                <anchor moveWithCells="1" sizeWithCells="1">
                  <from>
                    <xdr:col>3</xdr:col>
                    <xdr:colOff>47625</xdr:colOff>
                    <xdr:row>191</xdr:row>
                    <xdr:rowOff>28575</xdr:rowOff>
                  </from>
                  <to>
                    <xdr:col>7</xdr:col>
                    <xdr:colOff>781050</xdr:colOff>
                    <xdr:row>191</xdr:row>
                    <xdr:rowOff>333375</xdr:rowOff>
                  </to>
                </anchor>
              </controlPr>
            </control>
          </mc:Choice>
        </mc:AlternateContent>
        <mc:AlternateContent xmlns:mc="http://schemas.openxmlformats.org/markup-compatibility/2006">
          <mc:Choice Requires="x14">
            <control shapeId="12365" r:id="rId62" name="Drop Down 77">
              <controlPr defaultSize="0" autoLine="0" autoPict="0">
                <anchor moveWithCells="1" sizeWithCells="1">
                  <from>
                    <xdr:col>3</xdr:col>
                    <xdr:colOff>47625</xdr:colOff>
                    <xdr:row>178</xdr:row>
                    <xdr:rowOff>28575</xdr:rowOff>
                  </from>
                  <to>
                    <xdr:col>7</xdr:col>
                    <xdr:colOff>781050</xdr:colOff>
                    <xdr:row>178</xdr:row>
                    <xdr:rowOff>333375</xdr:rowOff>
                  </to>
                </anchor>
              </controlPr>
            </control>
          </mc:Choice>
        </mc:AlternateContent>
        <mc:AlternateContent xmlns:mc="http://schemas.openxmlformats.org/markup-compatibility/2006">
          <mc:Choice Requires="x14">
            <control shapeId="12366" r:id="rId63" name="Drop Down 78">
              <controlPr defaultSize="0" autoLine="0" autoPict="0">
                <anchor moveWithCells="1" sizeWithCells="1">
                  <from>
                    <xdr:col>3</xdr:col>
                    <xdr:colOff>47625</xdr:colOff>
                    <xdr:row>176</xdr:row>
                    <xdr:rowOff>28575</xdr:rowOff>
                  </from>
                  <to>
                    <xdr:col>7</xdr:col>
                    <xdr:colOff>781050</xdr:colOff>
                    <xdr:row>176</xdr:row>
                    <xdr:rowOff>333375</xdr:rowOff>
                  </to>
                </anchor>
              </controlPr>
            </control>
          </mc:Choice>
        </mc:AlternateContent>
        <mc:AlternateContent xmlns:mc="http://schemas.openxmlformats.org/markup-compatibility/2006">
          <mc:Choice Requires="x14">
            <control shapeId="12367" r:id="rId64" name="Drop Down 79">
              <controlPr defaultSize="0" autoLine="0" autoPict="0">
                <anchor moveWithCells="1" sizeWithCells="1">
                  <from>
                    <xdr:col>3</xdr:col>
                    <xdr:colOff>47625</xdr:colOff>
                    <xdr:row>179</xdr:row>
                    <xdr:rowOff>28575</xdr:rowOff>
                  </from>
                  <to>
                    <xdr:col>7</xdr:col>
                    <xdr:colOff>781050</xdr:colOff>
                    <xdr:row>179</xdr:row>
                    <xdr:rowOff>333375</xdr:rowOff>
                  </to>
                </anchor>
              </controlPr>
            </control>
          </mc:Choice>
        </mc:AlternateContent>
        <mc:AlternateContent xmlns:mc="http://schemas.openxmlformats.org/markup-compatibility/2006">
          <mc:Choice Requires="x14">
            <control shapeId="12368" r:id="rId65" name="Drop Down 80">
              <controlPr defaultSize="0" autoLine="0" autoPict="0">
                <anchor moveWithCells="1" sizeWithCells="1">
                  <from>
                    <xdr:col>3</xdr:col>
                    <xdr:colOff>47625</xdr:colOff>
                    <xdr:row>180</xdr:row>
                    <xdr:rowOff>28575</xdr:rowOff>
                  </from>
                  <to>
                    <xdr:col>7</xdr:col>
                    <xdr:colOff>781050</xdr:colOff>
                    <xdr:row>180</xdr:row>
                    <xdr:rowOff>333375</xdr:rowOff>
                  </to>
                </anchor>
              </controlPr>
            </control>
          </mc:Choice>
        </mc:AlternateContent>
        <mc:AlternateContent xmlns:mc="http://schemas.openxmlformats.org/markup-compatibility/2006">
          <mc:Choice Requires="x14">
            <control shapeId="12369" r:id="rId66" name="Drop Down 81">
              <controlPr defaultSize="0" autoLine="0" autoPict="0">
                <anchor moveWithCells="1" sizeWithCells="1">
                  <from>
                    <xdr:col>3</xdr:col>
                    <xdr:colOff>47625</xdr:colOff>
                    <xdr:row>181</xdr:row>
                    <xdr:rowOff>28575</xdr:rowOff>
                  </from>
                  <to>
                    <xdr:col>7</xdr:col>
                    <xdr:colOff>781050</xdr:colOff>
                    <xdr:row>181</xdr:row>
                    <xdr:rowOff>333375</xdr:rowOff>
                  </to>
                </anchor>
              </controlPr>
            </control>
          </mc:Choice>
        </mc:AlternateContent>
        <mc:AlternateContent xmlns:mc="http://schemas.openxmlformats.org/markup-compatibility/2006">
          <mc:Choice Requires="x14">
            <control shapeId="12370" r:id="rId67" name="Drop Down 82">
              <controlPr defaultSize="0" autoLine="0" autoPict="0">
                <anchor moveWithCells="1" sizeWithCells="1">
                  <from>
                    <xdr:col>3</xdr:col>
                    <xdr:colOff>47625</xdr:colOff>
                    <xdr:row>182</xdr:row>
                    <xdr:rowOff>28575</xdr:rowOff>
                  </from>
                  <to>
                    <xdr:col>7</xdr:col>
                    <xdr:colOff>781050</xdr:colOff>
                    <xdr:row>182</xdr:row>
                    <xdr:rowOff>333375</xdr:rowOff>
                  </to>
                </anchor>
              </controlPr>
            </control>
          </mc:Choice>
        </mc:AlternateContent>
        <mc:AlternateContent xmlns:mc="http://schemas.openxmlformats.org/markup-compatibility/2006">
          <mc:Choice Requires="x14">
            <control shapeId="12371" r:id="rId68" name="Drop Down 83">
              <controlPr defaultSize="0" autoLine="0" autoPict="0">
                <anchor moveWithCells="1" sizeWithCells="1">
                  <from>
                    <xdr:col>3</xdr:col>
                    <xdr:colOff>47625</xdr:colOff>
                    <xdr:row>177</xdr:row>
                    <xdr:rowOff>28575</xdr:rowOff>
                  </from>
                  <to>
                    <xdr:col>7</xdr:col>
                    <xdr:colOff>781050</xdr:colOff>
                    <xdr:row>177</xdr:row>
                    <xdr:rowOff>342900</xdr:rowOff>
                  </to>
                </anchor>
              </controlPr>
            </control>
          </mc:Choice>
        </mc:AlternateContent>
        <mc:AlternateContent xmlns:mc="http://schemas.openxmlformats.org/markup-compatibility/2006">
          <mc:Choice Requires="x14">
            <control shapeId="12372" r:id="rId69" name="Drop Down 84">
              <controlPr defaultSize="0" autoLine="0" autoPict="0">
                <anchor moveWithCells="1" sizeWithCells="1">
                  <from>
                    <xdr:col>12</xdr:col>
                    <xdr:colOff>57150</xdr:colOff>
                    <xdr:row>177</xdr:row>
                    <xdr:rowOff>38100</xdr:rowOff>
                  </from>
                  <to>
                    <xdr:col>14</xdr:col>
                    <xdr:colOff>0</xdr:colOff>
                    <xdr:row>177</xdr:row>
                    <xdr:rowOff>447675</xdr:rowOff>
                  </to>
                </anchor>
              </controlPr>
            </control>
          </mc:Choice>
        </mc:AlternateContent>
        <mc:AlternateContent xmlns:mc="http://schemas.openxmlformats.org/markup-compatibility/2006">
          <mc:Choice Requires="x14">
            <control shapeId="12373" r:id="rId70" name="Drop Down 85">
              <controlPr defaultSize="0" autoLine="0" autoPict="0">
                <anchor moveWithCells="1" sizeWithCells="1">
                  <from>
                    <xdr:col>12</xdr:col>
                    <xdr:colOff>57150</xdr:colOff>
                    <xdr:row>178</xdr:row>
                    <xdr:rowOff>38100</xdr:rowOff>
                  </from>
                  <to>
                    <xdr:col>14</xdr:col>
                    <xdr:colOff>0</xdr:colOff>
                    <xdr:row>178</xdr:row>
                    <xdr:rowOff>447675</xdr:rowOff>
                  </to>
                </anchor>
              </controlPr>
            </control>
          </mc:Choice>
        </mc:AlternateContent>
        <mc:AlternateContent xmlns:mc="http://schemas.openxmlformats.org/markup-compatibility/2006">
          <mc:Choice Requires="x14">
            <control shapeId="12374" r:id="rId71" name="Drop Down 86">
              <controlPr defaultSize="0" autoLine="0" autoPict="0">
                <anchor moveWithCells="1" sizeWithCells="1">
                  <from>
                    <xdr:col>12</xdr:col>
                    <xdr:colOff>57150</xdr:colOff>
                    <xdr:row>179</xdr:row>
                    <xdr:rowOff>38100</xdr:rowOff>
                  </from>
                  <to>
                    <xdr:col>14</xdr:col>
                    <xdr:colOff>0</xdr:colOff>
                    <xdr:row>179</xdr:row>
                    <xdr:rowOff>447675</xdr:rowOff>
                  </to>
                </anchor>
              </controlPr>
            </control>
          </mc:Choice>
        </mc:AlternateContent>
        <mc:AlternateContent xmlns:mc="http://schemas.openxmlformats.org/markup-compatibility/2006">
          <mc:Choice Requires="x14">
            <control shapeId="12375" r:id="rId72" name="Drop Down 87">
              <controlPr defaultSize="0" autoLine="0" autoPict="0">
                <anchor moveWithCells="1" sizeWithCells="1">
                  <from>
                    <xdr:col>12</xdr:col>
                    <xdr:colOff>57150</xdr:colOff>
                    <xdr:row>180</xdr:row>
                    <xdr:rowOff>38100</xdr:rowOff>
                  </from>
                  <to>
                    <xdr:col>14</xdr:col>
                    <xdr:colOff>0</xdr:colOff>
                    <xdr:row>180</xdr:row>
                    <xdr:rowOff>447675</xdr:rowOff>
                  </to>
                </anchor>
              </controlPr>
            </control>
          </mc:Choice>
        </mc:AlternateContent>
        <mc:AlternateContent xmlns:mc="http://schemas.openxmlformats.org/markup-compatibility/2006">
          <mc:Choice Requires="x14">
            <control shapeId="12376" r:id="rId73" name="Drop Down 88">
              <controlPr defaultSize="0" autoLine="0" autoPict="0">
                <anchor moveWithCells="1" sizeWithCells="1">
                  <from>
                    <xdr:col>12</xdr:col>
                    <xdr:colOff>57150</xdr:colOff>
                    <xdr:row>181</xdr:row>
                    <xdr:rowOff>38100</xdr:rowOff>
                  </from>
                  <to>
                    <xdr:col>14</xdr:col>
                    <xdr:colOff>0</xdr:colOff>
                    <xdr:row>181</xdr:row>
                    <xdr:rowOff>447675</xdr:rowOff>
                  </to>
                </anchor>
              </controlPr>
            </control>
          </mc:Choice>
        </mc:AlternateContent>
        <mc:AlternateContent xmlns:mc="http://schemas.openxmlformats.org/markup-compatibility/2006">
          <mc:Choice Requires="x14">
            <control shapeId="12377" r:id="rId74" name="Drop Down 89">
              <controlPr defaultSize="0" autoLine="0" autoPict="0">
                <anchor moveWithCells="1" sizeWithCells="1">
                  <from>
                    <xdr:col>12</xdr:col>
                    <xdr:colOff>57150</xdr:colOff>
                    <xdr:row>182</xdr:row>
                    <xdr:rowOff>38100</xdr:rowOff>
                  </from>
                  <to>
                    <xdr:col>14</xdr:col>
                    <xdr:colOff>0</xdr:colOff>
                    <xdr:row>182</xdr:row>
                    <xdr:rowOff>447675</xdr:rowOff>
                  </to>
                </anchor>
              </controlPr>
            </control>
          </mc:Choice>
        </mc:AlternateContent>
        <mc:AlternateContent xmlns:mc="http://schemas.openxmlformats.org/markup-compatibility/2006">
          <mc:Choice Requires="x14">
            <control shapeId="12378" r:id="rId75" name="Drop Down 90">
              <controlPr defaultSize="0" autoLine="0" autoPict="0">
                <anchor moveWithCells="1" sizeWithCells="1">
                  <from>
                    <xdr:col>12</xdr:col>
                    <xdr:colOff>57150</xdr:colOff>
                    <xdr:row>191</xdr:row>
                    <xdr:rowOff>38100</xdr:rowOff>
                  </from>
                  <to>
                    <xdr:col>14</xdr:col>
                    <xdr:colOff>0</xdr:colOff>
                    <xdr:row>191</xdr:row>
                    <xdr:rowOff>447675</xdr:rowOff>
                  </to>
                </anchor>
              </controlPr>
            </control>
          </mc:Choice>
        </mc:AlternateContent>
        <mc:AlternateContent xmlns:mc="http://schemas.openxmlformats.org/markup-compatibility/2006">
          <mc:Choice Requires="x14">
            <control shapeId="12379" r:id="rId76" name="Drop Down 91">
              <controlPr defaultSize="0" autoLine="0" autoPict="0">
                <anchor moveWithCells="1" sizeWithCells="1">
                  <from>
                    <xdr:col>12</xdr:col>
                    <xdr:colOff>57150</xdr:colOff>
                    <xdr:row>192</xdr:row>
                    <xdr:rowOff>38100</xdr:rowOff>
                  </from>
                  <to>
                    <xdr:col>14</xdr:col>
                    <xdr:colOff>0</xdr:colOff>
                    <xdr:row>192</xdr:row>
                    <xdr:rowOff>447675</xdr:rowOff>
                  </to>
                </anchor>
              </controlPr>
            </control>
          </mc:Choice>
        </mc:AlternateContent>
        <mc:AlternateContent xmlns:mc="http://schemas.openxmlformats.org/markup-compatibility/2006">
          <mc:Choice Requires="x14">
            <control shapeId="12380" r:id="rId77" name="Drop Down 92">
              <controlPr defaultSize="0" autoLine="0" autoPict="0">
                <anchor moveWithCells="1" sizeWithCells="1">
                  <from>
                    <xdr:col>12</xdr:col>
                    <xdr:colOff>57150</xdr:colOff>
                    <xdr:row>193</xdr:row>
                    <xdr:rowOff>38100</xdr:rowOff>
                  </from>
                  <to>
                    <xdr:col>14</xdr:col>
                    <xdr:colOff>0</xdr:colOff>
                    <xdr:row>193</xdr:row>
                    <xdr:rowOff>447675</xdr:rowOff>
                  </to>
                </anchor>
              </controlPr>
            </control>
          </mc:Choice>
        </mc:AlternateContent>
        <mc:AlternateContent xmlns:mc="http://schemas.openxmlformats.org/markup-compatibility/2006">
          <mc:Choice Requires="x14">
            <control shapeId="12381" r:id="rId78" name="Drop Down 93">
              <controlPr defaultSize="0" autoLine="0" autoPict="0">
                <anchor moveWithCells="1" sizeWithCells="1">
                  <from>
                    <xdr:col>12</xdr:col>
                    <xdr:colOff>57150</xdr:colOff>
                    <xdr:row>194</xdr:row>
                    <xdr:rowOff>38100</xdr:rowOff>
                  </from>
                  <to>
                    <xdr:col>14</xdr:col>
                    <xdr:colOff>0</xdr:colOff>
                    <xdr:row>194</xdr:row>
                    <xdr:rowOff>447675</xdr:rowOff>
                  </to>
                </anchor>
              </controlPr>
            </control>
          </mc:Choice>
        </mc:AlternateContent>
        <mc:AlternateContent xmlns:mc="http://schemas.openxmlformats.org/markup-compatibility/2006">
          <mc:Choice Requires="x14">
            <control shapeId="12382" r:id="rId79" name="Drop Down 94">
              <controlPr defaultSize="0" autoLine="0" autoPict="0">
                <anchor moveWithCells="1" sizeWithCells="1">
                  <from>
                    <xdr:col>12</xdr:col>
                    <xdr:colOff>57150</xdr:colOff>
                    <xdr:row>195</xdr:row>
                    <xdr:rowOff>38100</xdr:rowOff>
                  </from>
                  <to>
                    <xdr:col>14</xdr:col>
                    <xdr:colOff>0</xdr:colOff>
                    <xdr:row>195</xdr:row>
                    <xdr:rowOff>447675</xdr:rowOff>
                  </to>
                </anchor>
              </controlPr>
            </control>
          </mc:Choice>
        </mc:AlternateContent>
        <mc:AlternateContent xmlns:mc="http://schemas.openxmlformats.org/markup-compatibility/2006">
          <mc:Choice Requires="x14">
            <control shapeId="12383" r:id="rId80" name="Drop Down 95">
              <controlPr defaultSize="0" autoLine="0" autoPict="0">
                <anchor moveWithCells="1" sizeWithCells="1">
                  <from>
                    <xdr:col>12</xdr:col>
                    <xdr:colOff>57150</xdr:colOff>
                    <xdr:row>196</xdr:row>
                    <xdr:rowOff>38100</xdr:rowOff>
                  </from>
                  <to>
                    <xdr:col>14</xdr:col>
                    <xdr:colOff>0</xdr:colOff>
                    <xdr:row>196</xdr:row>
                    <xdr:rowOff>447675</xdr:rowOff>
                  </to>
                </anchor>
              </controlPr>
            </control>
          </mc:Choice>
        </mc:AlternateContent>
        <mc:AlternateContent xmlns:mc="http://schemas.openxmlformats.org/markup-compatibility/2006">
          <mc:Choice Requires="x14">
            <control shapeId="12392" r:id="rId81" name="Drop Down 104">
              <controlPr defaultSize="0" autoLine="0" autoPict="0">
                <anchor moveWithCells="1" sizeWithCells="1">
                  <from>
                    <xdr:col>10</xdr:col>
                    <xdr:colOff>38100</xdr:colOff>
                    <xdr:row>177</xdr:row>
                    <xdr:rowOff>38100</xdr:rowOff>
                  </from>
                  <to>
                    <xdr:col>12</xdr:col>
                    <xdr:colOff>0</xdr:colOff>
                    <xdr:row>177</xdr:row>
                    <xdr:rowOff>447675</xdr:rowOff>
                  </to>
                </anchor>
              </controlPr>
            </control>
          </mc:Choice>
        </mc:AlternateContent>
        <mc:AlternateContent xmlns:mc="http://schemas.openxmlformats.org/markup-compatibility/2006">
          <mc:Choice Requires="x14">
            <control shapeId="12393" r:id="rId82" name="Drop Down 105">
              <controlPr defaultSize="0" autoLine="0" autoPict="0">
                <anchor moveWithCells="1" sizeWithCells="1">
                  <from>
                    <xdr:col>10</xdr:col>
                    <xdr:colOff>38100</xdr:colOff>
                    <xdr:row>178</xdr:row>
                    <xdr:rowOff>38100</xdr:rowOff>
                  </from>
                  <to>
                    <xdr:col>12</xdr:col>
                    <xdr:colOff>0</xdr:colOff>
                    <xdr:row>178</xdr:row>
                    <xdr:rowOff>447675</xdr:rowOff>
                  </to>
                </anchor>
              </controlPr>
            </control>
          </mc:Choice>
        </mc:AlternateContent>
        <mc:AlternateContent xmlns:mc="http://schemas.openxmlformats.org/markup-compatibility/2006">
          <mc:Choice Requires="x14">
            <control shapeId="12394" r:id="rId83" name="Drop Down 106">
              <controlPr defaultSize="0" autoLine="0" autoPict="0">
                <anchor moveWithCells="1" sizeWithCells="1">
                  <from>
                    <xdr:col>10</xdr:col>
                    <xdr:colOff>38100</xdr:colOff>
                    <xdr:row>179</xdr:row>
                    <xdr:rowOff>38100</xdr:rowOff>
                  </from>
                  <to>
                    <xdr:col>12</xdr:col>
                    <xdr:colOff>0</xdr:colOff>
                    <xdr:row>179</xdr:row>
                    <xdr:rowOff>447675</xdr:rowOff>
                  </to>
                </anchor>
              </controlPr>
            </control>
          </mc:Choice>
        </mc:AlternateContent>
        <mc:AlternateContent xmlns:mc="http://schemas.openxmlformats.org/markup-compatibility/2006">
          <mc:Choice Requires="x14">
            <control shapeId="12395" r:id="rId84" name="Drop Down 107">
              <controlPr defaultSize="0" autoLine="0" autoPict="0">
                <anchor moveWithCells="1" sizeWithCells="1">
                  <from>
                    <xdr:col>10</xdr:col>
                    <xdr:colOff>38100</xdr:colOff>
                    <xdr:row>180</xdr:row>
                    <xdr:rowOff>38100</xdr:rowOff>
                  </from>
                  <to>
                    <xdr:col>12</xdr:col>
                    <xdr:colOff>0</xdr:colOff>
                    <xdr:row>180</xdr:row>
                    <xdr:rowOff>447675</xdr:rowOff>
                  </to>
                </anchor>
              </controlPr>
            </control>
          </mc:Choice>
        </mc:AlternateContent>
        <mc:AlternateContent xmlns:mc="http://schemas.openxmlformats.org/markup-compatibility/2006">
          <mc:Choice Requires="x14">
            <control shapeId="12396" r:id="rId85" name="Drop Down 108">
              <controlPr defaultSize="0" autoLine="0" autoPict="0">
                <anchor moveWithCells="1" sizeWithCells="1">
                  <from>
                    <xdr:col>10</xdr:col>
                    <xdr:colOff>38100</xdr:colOff>
                    <xdr:row>182</xdr:row>
                    <xdr:rowOff>38100</xdr:rowOff>
                  </from>
                  <to>
                    <xdr:col>12</xdr:col>
                    <xdr:colOff>0</xdr:colOff>
                    <xdr:row>182</xdr:row>
                    <xdr:rowOff>447675</xdr:rowOff>
                  </to>
                </anchor>
              </controlPr>
            </control>
          </mc:Choice>
        </mc:AlternateContent>
        <mc:AlternateContent xmlns:mc="http://schemas.openxmlformats.org/markup-compatibility/2006">
          <mc:Choice Requires="x14">
            <control shapeId="12397" r:id="rId86" name="Drop Down 109">
              <controlPr defaultSize="0" autoLine="0" autoPict="0">
                <anchor moveWithCells="1" sizeWithCells="1">
                  <from>
                    <xdr:col>10</xdr:col>
                    <xdr:colOff>38100</xdr:colOff>
                    <xdr:row>191</xdr:row>
                    <xdr:rowOff>38100</xdr:rowOff>
                  </from>
                  <to>
                    <xdr:col>12</xdr:col>
                    <xdr:colOff>0</xdr:colOff>
                    <xdr:row>191</xdr:row>
                    <xdr:rowOff>447675</xdr:rowOff>
                  </to>
                </anchor>
              </controlPr>
            </control>
          </mc:Choice>
        </mc:AlternateContent>
        <mc:AlternateContent xmlns:mc="http://schemas.openxmlformats.org/markup-compatibility/2006">
          <mc:Choice Requires="x14">
            <control shapeId="12398" r:id="rId87" name="Drop Down 110">
              <controlPr defaultSize="0" autoLine="0" autoPict="0">
                <anchor moveWithCells="1" sizeWithCells="1">
                  <from>
                    <xdr:col>10</xdr:col>
                    <xdr:colOff>38100</xdr:colOff>
                    <xdr:row>192</xdr:row>
                    <xdr:rowOff>38100</xdr:rowOff>
                  </from>
                  <to>
                    <xdr:col>12</xdr:col>
                    <xdr:colOff>0</xdr:colOff>
                    <xdr:row>192</xdr:row>
                    <xdr:rowOff>447675</xdr:rowOff>
                  </to>
                </anchor>
              </controlPr>
            </control>
          </mc:Choice>
        </mc:AlternateContent>
        <mc:AlternateContent xmlns:mc="http://schemas.openxmlformats.org/markup-compatibility/2006">
          <mc:Choice Requires="x14">
            <control shapeId="12399" r:id="rId88" name="Drop Down 111">
              <controlPr defaultSize="0" autoLine="0" autoPict="0">
                <anchor moveWithCells="1" sizeWithCells="1">
                  <from>
                    <xdr:col>10</xdr:col>
                    <xdr:colOff>38100</xdr:colOff>
                    <xdr:row>193</xdr:row>
                    <xdr:rowOff>38100</xdr:rowOff>
                  </from>
                  <to>
                    <xdr:col>12</xdr:col>
                    <xdr:colOff>0</xdr:colOff>
                    <xdr:row>193</xdr:row>
                    <xdr:rowOff>447675</xdr:rowOff>
                  </to>
                </anchor>
              </controlPr>
            </control>
          </mc:Choice>
        </mc:AlternateContent>
        <mc:AlternateContent xmlns:mc="http://schemas.openxmlformats.org/markup-compatibility/2006">
          <mc:Choice Requires="x14">
            <control shapeId="12400" r:id="rId89" name="Drop Down 112">
              <controlPr defaultSize="0" autoLine="0" autoPict="0">
                <anchor moveWithCells="1" sizeWithCells="1">
                  <from>
                    <xdr:col>10</xdr:col>
                    <xdr:colOff>38100</xdr:colOff>
                    <xdr:row>194</xdr:row>
                    <xdr:rowOff>38100</xdr:rowOff>
                  </from>
                  <to>
                    <xdr:col>12</xdr:col>
                    <xdr:colOff>0</xdr:colOff>
                    <xdr:row>194</xdr:row>
                    <xdr:rowOff>447675</xdr:rowOff>
                  </to>
                </anchor>
              </controlPr>
            </control>
          </mc:Choice>
        </mc:AlternateContent>
        <mc:AlternateContent xmlns:mc="http://schemas.openxmlformats.org/markup-compatibility/2006">
          <mc:Choice Requires="x14">
            <control shapeId="12401" r:id="rId90" name="Drop Down 113">
              <controlPr defaultSize="0" autoLine="0" autoPict="0">
                <anchor moveWithCells="1" sizeWithCells="1">
                  <from>
                    <xdr:col>10</xdr:col>
                    <xdr:colOff>38100</xdr:colOff>
                    <xdr:row>195</xdr:row>
                    <xdr:rowOff>38100</xdr:rowOff>
                  </from>
                  <to>
                    <xdr:col>12</xdr:col>
                    <xdr:colOff>0</xdr:colOff>
                    <xdr:row>195</xdr:row>
                    <xdr:rowOff>447675</xdr:rowOff>
                  </to>
                </anchor>
              </controlPr>
            </control>
          </mc:Choice>
        </mc:AlternateContent>
        <mc:AlternateContent xmlns:mc="http://schemas.openxmlformats.org/markup-compatibility/2006">
          <mc:Choice Requires="x14">
            <control shapeId="12402" r:id="rId91" name="Drop Down 114">
              <controlPr defaultSize="0" autoLine="0" autoPict="0">
                <anchor moveWithCells="1" sizeWithCells="1">
                  <from>
                    <xdr:col>10</xdr:col>
                    <xdr:colOff>38100</xdr:colOff>
                    <xdr:row>196</xdr:row>
                    <xdr:rowOff>38100</xdr:rowOff>
                  </from>
                  <to>
                    <xdr:col>12</xdr:col>
                    <xdr:colOff>0</xdr:colOff>
                    <xdr:row>196</xdr:row>
                    <xdr:rowOff>447675</xdr:rowOff>
                  </to>
                </anchor>
              </controlPr>
            </control>
          </mc:Choice>
        </mc:AlternateContent>
        <mc:AlternateContent xmlns:mc="http://schemas.openxmlformats.org/markup-compatibility/2006">
          <mc:Choice Requires="x14">
            <control shapeId="12403" r:id="rId92" name="Drop Down 115">
              <controlPr defaultSize="0" autoLine="0" autoPict="0">
                <anchor moveWithCells="1" sizeWithCells="1">
                  <from>
                    <xdr:col>10</xdr:col>
                    <xdr:colOff>38100</xdr:colOff>
                    <xdr:row>181</xdr:row>
                    <xdr:rowOff>38100</xdr:rowOff>
                  </from>
                  <to>
                    <xdr:col>12</xdr:col>
                    <xdr:colOff>0</xdr:colOff>
                    <xdr:row>181</xdr:row>
                    <xdr:rowOff>447675</xdr:rowOff>
                  </to>
                </anchor>
              </controlPr>
            </control>
          </mc:Choice>
        </mc:AlternateContent>
        <mc:AlternateContent xmlns:mc="http://schemas.openxmlformats.org/markup-compatibility/2006">
          <mc:Choice Requires="x14">
            <control shapeId="12408" r:id="rId93" name="Drop Down 120">
              <controlPr defaultSize="0" autoLine="0" autoPict="0">
                <anchor moveWithCells="1" sizeWithCells="1">
                  <from>
                    <xdr:col>3</xdr:col>
                    <xdr:colOff>47625</xdr:colOff>
                    <xdr:row>287</xdr:row>
                    <xdr:rowOff>28575</xdr:rowOff>
                  </from>
                  <to>
                    <xdr:col>7</xdr:col>
                    <xdr:colOff>781050</xdr:colOff>
                    <xdr:row>287</xdr:row>
                    <xdr:rowOff>333375</xdr:rowOff>
                  </to>
                </anchor>
              </controlPr>
            </control>
          </mc:Choice>
        </mc:AlternateContent>
        <mc:AlternateContent xmlns:mc="http://schemas.openxmlformats.org/markup-compatibility/2006">
          <mc:Choice Requires="x14">
            <control shapeId="12409" r:id="rId94" name="Drop Down 121">
              <controlPr defaultSize="0" autoLine="0" autoPict="0">
                <anchor moveWithCells="1" sizeWithCells="1">
                  <from>
                    <xdr:col>3</xdr:col>
                    <xdr:colOff>47625</xdr:colOff>
                    <xdr:row>285</xdr:row>
                    <xdr:rowOff>28575</xdr:rowOff>
                  </from>
                  <to>
                    <xdr:col>7</xdr:col>
                    <xdr:colOff>781050</xdr:colOff>
                    <xdr:row>285</xdr:row>
                    <xdr:rowOff>333375</xdr:rowOff>
                  </to>
                </anchor>
              </controlPr>
            </control>
          </mc:Choice>
        </mc:AlternateContent>
        <mc:AlternateContent xmlns:mc="http://schemas.openxmlformats.org/markup-compatibility/2006">
          <mc:Choice Requires="x14">
            <control shapeId="12410" r:id="rId95" name="Drop Down 122">
              <controlPr defaultSize="0" autoLine="0" autoPict="0">
                <anchor moveWithCells="1" sizeWithCells="1">
                  <from>
                    <xdr:col>3</xdr:col>
                    <xdr:colOff>47625</xdr:colOff>
                    <xdr:row>288</xdr:row>
                    <xdr:rowOff>28575</xdr:rowOff>
                  </from>
                  <to>
                    <xdr:col>7</xdr:col>
                    <xdr:colOff>781050</xdr:colOff>
                    <xdr:row>288</xdr:row>
                    <xdr:rowOff>333375</xdr:rowOff>
                  </to>
                </anchor>
              </controlPr>
            </control>
          </mc:Choice>
        </mc:AlternateContent>
        <mc:AlternateContent xmlns:mc="http://schemas.openxmlformats.org/markup-compatibility/2006">
          <mc:Choice Requires="x14">
            <control shapeId="12411" r:id="rId96" name="Drop Down 123">
              <controlPr defaultSize="0" autoLine="0" autoPict="0">
                <anchor moveWithCells="1" sizeWithCells="1">
                  <from>
                    <xdr:col>3</xdr:col>
                    <xdr:colOff>47625</xdr:colOff>
                    <xdr:row>289</xdr:row>
                    <xdr:rowOff>28575</xdr:rowOff>
                  </from>
                  <to>
                    <xdr:col>7</xdr:col>
                    <xdr:colOff>781050</xdr:colOff>
                    <xdr:row>289</xdr:row>
                    <xdr:rowOff>333375</xdr:rowOff>
                  </to>
                </anchor>
              </controlPr>
            </control>
          </mc:Choice>
        </mc:AlternateContent>
        <mc:AlternateContent xmlns:mc="http://schemas.openxmlformats.org/markup-compatibility/2006">
          <mc:Choice Requires="x14">
            <control shapeId="12412" r:id="rId97" name="Drop Down 124">
              <controlPr defaultSize="0" autoLine="0" autoPict="0">
                <anchor moveWithCells="1" sizeWithCells="1">
                  <from>
                    <xdr:col>3</xdr:col>
                    <xdr:colOff>47625</xdr:colOff>
                    <xdr:row>290</xdr:row>
                    <xdr:rowOff>28575</xdr:rowOff>
                  </from>
                  <to>
                    <xdr:col>7</xdr:col>
                    <xdr:colOff>781050</xdr:colOff>
                    <xdr:row>290</xdr:row>
                    <xdr:rowOff>333375</xdr:rowOff>
                  </to>
                </anchor>
              </controlPr>
            </control>
          </mc:Choice>
        </mc:AlternateContent>
        <mc:AlternateContent xmlns:mc="http://schemas.openxmlformats.org/markup-compatibility/2006">
          <mc:Choice Requires="x14">
            <control shapeId="12413" r:id="rId98" name="Drop Down 125">
              <controlPr defaultSize="0" autoLine="0" autoPict="0">
                <anchor moveWithCells="1" sizeWithCells="1">
                  <from>
                    <xdr:col>3</xdr:col>
                    <xdr:colOff>47625</xdr:colOff>
                    <xdr:row>291</xdr:row>
                    <xdr:rowOff>28575</xdr:rowOff>
                  </from>
                  <to>
                    <xdr:col>7</xdr:col>
                    <xdr:colOff>781050</xdr:colOff>
                    <xdr:row>291</xdr:row>
                    <xdr:rowOff>333375</xdr:rowOff>
                  </to>
                </anchor>
              </controlPr>
            </control>
          </mc:Choice>
        </mc:AlternateContent>
        <mc:AlternateContent xmlns:mc="http://schemas.openxmlformats.org/markup-compatibility/2006">
          <mc:Choice Requires="x14">
            <control shapeId="12414" r:id="rId99" name="Drop Down 126">
              <controlPr defaultSize="0" autoLine="0" autoPict="0">
                <anchor moveWithCells="1" sizeWithCells="1">
                  <from>
                    <xdr:col>3</xdr:col>
                    <xdr:colOff>47625</xdr:colOff>
                    <xdr:row>286</xdr:row>
                    <xdr:rowOff>28575</xdr:rowOff>
                  </from>
                  <to>
                    <xdr:col>7</xdr:col>
                    <xdr:colOff>781050</xdr:colOff>
                    <xdr:row>286</xdr:row>
                    <xdr:rowOff>333375</xdr:rowOff>
                  </to>
                </anchor>
              </controlPr>
            </control>
          </mc:Choice>
        </mc:AlternateContent>
        <mc:AlternateContent xmlns:mc="http://schemas.openxmlformats.org/markup-compatibility/2006">
          <mc:Choice Requires="x14">
            <control shapeId="12415" r:id="rId100" name="Drop Down 127">
              <controlPr defaultSize="0" autoLine="0" autoPict="0">
                <anchor moveWithCells="1" sizeWithCells="1">
                  <from>
                    <xdr:col>3</xdr:col>
                    <xdr:colOff>47625</xdr:colOff>
                    <xdr:row>280</xdr:row>
                    <xdr:rowOff>28575</xdr:rowOff>
                  </from>
                  <to>
                    <xdr:col>7</xdr:col>
                    <xdr:colOff>781050</xdr:colOff>
                    <xdr:row>280</xdr:row>
                    <xdr:rowOff>333375</xdr:rowOff>
                  </to>
                </anchor>
              </controlPr>
            </control>
          </mc:Choice>
        </mc:AlternateContent>
        <mc:AlternateContent xmlns:mc="http://schemas.openxmlformats.org/markup-compatibility/2006">
          <mc:Choice Requires="x14">
            <control shapeId="12416" r:id="rId101" name="Drop Down 128">
              <controlPr defaultSize="0" autoLine="0" autoPict="0">
                <anchor moveWithCells="1" sizeWithCells="1">
                  <from>
                    <xdr:col>3</xdr:col>
                    <xdr:colOff>47625</xdr:colOff>
                    <xdr:row>278</xdr:row>
                    <xdr:rowOff>28575</xdr:rowOff>
                  </from>
                  <to>
                    <xdr:col>7</xdr:col>
                    <xdr:colOff>781050</xdr:colOff>
                    <xdr:row>278</xdr:row>
                    <xdr:rowOff>333375</xdr:rowOff>
                  </to>
                </anchor>
              </controlPr>
            </control>
          </mc:Choice>
        </mc:AlternateContent>
        <mc:AlternateContent xmlns:mc="http://schemas.openxmlformats.org/markup-compatibility/2006">
          <mc:Choice Requires="x14">
            <control shapeId="12417" r:id="rId102" name="Drop Down 129">
              <controlPr defaultSize="0" autoLine="0" autoPict="0">
                <anchor moveWithCells="1" sizeWithCells="1">
                  <from>
                    <xdr:col>3</xdr:col>
                    <xdr:colOff>47625</xdr:colOff>
                    <xdr:row>281</xdr:row>
                    <xdr:rowOff>28575</xdr:rowOff>
                  </from>
                  <to>
                    <xdr:col>7</xdr:col>
                    <xdr:colOff>781050</xdr:colOff>
                    <xdr:row>281</xdr:row>
                    <xdr:rowOff>333375</xdr:rowOff>
                  </to>
                </anchor>
              </controlPr>
            </control>
          </mc:Choice>
        </mc:AlternateContent>
        <mc:AlternateContent xmlns:mc="http://schemas.openxmlformats.org/markup-compatibility/2006">
          <mc:Choice Requires="x14">
            <control shapeId="12418" r:id="rId103" name="Drop Down 130">
              <controlPr defaultSize="0" autoLine="0" autoPict="0">
                <anchor moveWithCells="1" sizeWithCells="1">
                  <from>
                    <xdr:col>3</xdr:col>
                    <xdr:colOff>47625</xdr:colOff>
                    <xdr:row>282</xdr:row>
                    <xdr:rowOff>28575</xdr:rowOff>
                  </from>
                  <to>
                    <xdr:col>7</xdr:col>
                    <xdr:colOff>781050</xdr:colOff>
                    <xdr:row>282</xdr:row>
                    <xdr:rowOff>333375</xdr:rowOff>
                  </to>
                </anchor>
              </controlPr>
            </control>
          </mc:Choice>
        </mc:AlternateContent>
        <mc:AlternateContent xmlns:mc="http://schemas.openxmlformats.org/markup-compatibility/2006">
          <mc:Choice Requires="x14">
            <control shapeId="12421" r:id="rId104" name="Drop Down 133">
              <controlPr defaultSize="0" autoLine="0" autoPict="0">
                <anchor moveWithCells="1" sizeWithCells="1">
                  <from>
                    <xdr:col>3</xdr:col>
                    <xdr:colOff>47625</xdr:colOff>
                    <xdr:row>279</xdr:row>
                    <xdr:rowOff>28575</xdr:rowOff>
                  </from>
                  <to>
                    <xdr:col>7</xdr:col>
                    <xdr:colOff>781050</xdr:colOff>
                    <xdr:row>279</xdr:row>
                    <xdr:rowOff>342900</xdr:rowOff>
                  </to>
                </anchor>
              </controlPr>
            </control>
          </mc:Choice>
        </mc:AlternateContent>
        <mc:AlternateContent xmlns:mc="http://schemas.openxmlformats.org/markup-compatibility/2006">
          <mc:Choice Requires="x14">
            <control shapeId="12422" r:id="rId105" name="Drop Down 134">
              <controlPr defaultSize="0" autoLine="0" autoPict="0">
                <anchor moveWithCells="1" sizeWithCells="1">
                  <from>
                    <xdr:col>12</xdr:col>
                    <xdr:colOff>57150</xdr:colOff>
                    <xdr:row>279</xdr:row>
                    <xdr:rowOff>38100</xdr:rowOff>
                  </from>
                  <to>
                    <xdr:col>14</xdr:col>
                    <xdr:colOff>0</xdr:colOff>
                    <xdr:row>279</xdr:row>
                    <xdr:rowOff>447675</xdr:rowOff>
                  </to>
                </anchor>
              </controlPr>
            </control>
          </mc:Choice>
        </mc:AlternateContent>
        <mc:AlternateContent xmlns:mc="http://schemas.openxmlformats.org/markup-compatibility/2006">
          <mc:Choice Requires="x14">
            <control shapeId="12423" r:id="rId106" name="Drop Down 135">
              <controlPr defaultSize="0" autoLine="0" autoPict="0">
                <anchor moveWithCells="1" sizeWithCells="1">
                  <from>
                    <xdr:col>12</xdr:col>
                    <xdr:colOff>57150</xdr:colOff>
                    <xdr:row>280</xdr:row>
                    <xdr:rowOff>38100</xdr:rowOff>
                  </from>
                  <to>
                    <xdr:col>14</xdr:col>
                    <xdr:colOff>0</xdr:colOff>
                    <xdr:row>280</xdr:row>
                    <xdr:rowOff>447675</xdr:rowOff>
                  </to>
                </anchor>
              </controlPr>
            </control>
          </mc:Choice>
        </mc:AlternateContent>
        <mc:AlternateContent xmlns:mc="http://schemas.openxmlformats.org/markup-compatibility/2006">
          <mc:Choice Requires="x14">
            <control shapeId="12424" r:id="rId107" name="Drop Down 136">
              <controlPr defaultSize="0" autoLine="0" autoPict="0">
                <anchor moveWithCells="1" sizeWithCells="1">
                  <from>
                    <xdr:col>12</xdr:col>
                    <xdr:colOff>57150</xdr:colOff>
                    <xdr:row>281</xdr:row>
                    <xdr:rowOff>38100</xdr:rowOff>
                  </from>
                  <to>
                    <xdr:col>14</xdr:col>
                    <xdr:colOff>0</xdr:colOff>
                    <xdr:row>281</xdr:row>
                    <xdr:rowOff>447675</xdr:rowOff>
                  </to>
                </anchor>
              </controlPr>
            </control>
          </mc:Choice>
        </mc:AlternateContent>
        <mc:AlternateContent xmlns:mc="http://schemas.openxmlformats.org/markup-compatibility/2006">
          <mc:Choice Requires="x14">
            <control shapeId="12425" r:id="rId108" name="Drop Down 137">
              <controlPr defaultSize="0" autoLine="0" autoPict="0">
                <anchor moveWithCells="1" sizeWithCells="1">
                  <from>
                    <xdr:col>12</xdr:col>
                    <xdr:colOff>57150</xdr:colOff>
                    <xdr:row>282</xdr:row>
                    <xdr:rowOff>38100</xdr:rowOff>
                  </from>
                  <to>
                    <xdr:col>14</xdr:col>
                    <xdr:colOff>0</xdr:colOff>
                    <xdr:row>282</xdr:row>
                    <xdr:rowOff>447675</xdr:rowOff>
                  </to>
                </anchor>
              </controlPr>
            </control>
          </mc:Choice>
        </mc:AlternateContent>
        <mc:AlternateContent xmlns:mc="http://schemas.openxmlformats.org/markup-compatibility/2006">
          <mc:Choice Requires="x14">
            <control shapeId="12428" r:id="rId109" name="Drop Down 140">
              <controlPr defaultSize="0" autoLine="0" autoPict="0">
                <anchor moveWithCells="1" sizeWithCells="1">
                  <from>
                    <xdr:col>12</xdr:col>
                    <xdr:colOff>57150</xdr:colOff>
                    <xdr:row>286</xdr:row>
                    <xdr:rowOff>38100</xdr:rowOff>
                  </from>
                  <to>
                    <xdr:col>14</xdr:col>
                    <xdr:colOff>0</xdr:colOff>
                    <xdr:row>286</xdr:row>
                    <xdr:rowOff>447675</xdr:rowOff>
                  </to>
                </anchor>
              </controlPr>
            </control>
          </mc:Choice>
        </mc:AlternateContent>
        <mc:AlternateContent xmlns:mc="http://schemas.openxmlformats.org/markup-compatibility/2006">
          <mc:Choice Requires="x14">
            <control shapeId="12429" r:id="rId110" name="Drop Down 141">
              <controlPr defaultSize="0" autoLine="0" autoPict="0">
                <anchor moveWithCells="1" sizeWithCells="1">
                  <from>
                    <xdr:col>12</xdr:col>
                    <xdr:colOff>57150</xdr:colOff>
                    <xdr:row>287</xdr:row>
                    <xdr:rowOff>38100</xdr:rowOff>
                  </from>
                  <to>
                    <xdr:col>14</xdr:col>
                    <xdr:colOff>0</xdr:colOff>
                    <xdr:row>287</xdr:row>
                    <xdr:rowOff>447675</xdr:rowOff>
                  </to>
                </anchor>
              </controlPr>
            </control>
          </mc:Choice>
        </mc:AlternateContent>
        <mc:AlternateContent xmlns:mc="http://schemas.openxmlformats.org/markup-compatibility/2006">
          <mc:Choice Requires="x14">
            <control shapeId="12430" r:id="rId111" name="Drop Down 142">
              <controlPr defaultSize="0" autoLine="0" autoPict="0">
                <anchor moveWithCells="1" sizeWithCells="1">
                  <from>
                    <xdr:col>12</xdr:col>
                    <xdr:colOff>57150</xdr:colOff>
                    <xdr:row>288</xdr:row>
                    <xdr:rowOff>38100</xdr:rowOff>
                  </from>
                  <to>
                    <xdr:col>14</xdr:col>
                    <xdr:colOff>0</xdr:colOff>
                    <xdr:row>288</xdr:row>
                    <xdr:rowOff>447675</xdr:rowOff>
                  </to>
                </anchor>
              </controlPr>
            </control>
          </mc:Choice>
        </mc:AlternateContent>
        <mc:AlternateContent xmlns:mc="http://schemas.openxmlformats.org/markup-compatibility/2006">
          <mc:Choice Requires="x14">
            <control shapeId="12431" r:id="rId112" name="Drop Down 143">
              <controlPr defaultSize="0" autoLine="0" autoPict="0">
                <anchor moveWithCells="1" sizeWithCells="1">
                  <from>
                    <xdr:col>12</xdr:col>
                    <xdr:colOff>57150</xdr:colOff>
                    <xdr:row>289</xdr:row>
                    <xdr:rowOff>38100</xdr:rowOff>
                  </from>
                  <to>
                    <xdr:col>14</xdr:col>
                    <xdr:colOff>0</xdr:colOff>
                    <xdr:row>289</xdr:row>
                    <xdr:rowOff>447675</xdr:rowOff>
                  </to>
                </anchor>
              </controlPr>
            </control>
          </mc:Choice>
        </mc:AlternateContent>
        <mc:AlternateContent xmlns:mc="http://schemas.openxmlformats.org/markup-compatibility/2006">
          <mc:Choice Requires="x14">
            <control shapeId="12432" r:id="rId113" name="Drop Down 144">
              <controlPr defaultSize="0" autoLine="0" autoPict="0">
                <anchor moveWithCells="1" sizeWithCells="1">
                  <from>
                    <xdr:col>12</xdr:col>
                    <xdr:colOff>57150</xdr:colOff>
                    <xdr:row>290</xdr:row>
                    <xdr:rowOff>38100</xdr:rowOff>
                  </from>
                  <to>
                    <xdr:col>14</xdr:col>
                    <xdr:colOff>0</xdr:colOff>
                    <xdr:row>290</xdr:row>
                    <xdr:rowOff>447675</xdr:rowOff>
                  </to>
                </anchor>
              </controlPr>
            </control>
          </mc:Choice>
        </mc:AlternateContent>
        <mc:AlternateContent xmlns:mc="http://schemas.openxmlformats.org/markup-compatibility/2006">
          <mc:Choice Requires="x14">
            <control shapeId="12433" r:id="rId114" name="Drop Down 145">
              <controlPr defaultSize="0" autoLine="0" autoPict="0">
                <anchor moveWithCells="1" sizeWithCells="1">
                  <from>
                    <xdr:col>12</xdr:col>
                    <xdr:colOff>57150</xdr:colOff>
                    <xdr:row>291</xdr:row>
                    <xdr:rowOff>38100</xdr:rowOff>
                  </from>
                  <to>
                    <xdr:col>14</xdr:col>
                    <xdr:colOff>0</xdr:colOff>
                    <xdr:row>291</xdr:row>
                    <xdr:rowOff>447675</xdr:rowOff>
                  </to>
                </anchor>
              </controlPr>
            </control>
          </mc:Choice>
        </mc:AlternateContent>
        <mc:AlternateContent xmlns:mc="http://schemas.openxmlformats.org/markup-compatibility/2006">
          <mc:Choice Requires="x14">
            <control shapeId="12438" r:id="rId115" name="Drop Down 150">
              <controlPr defaultSize="0" autoLine="0" autoPict="0">
                <anchor moveWithCells="1" sizeWithCells="1">
                  <from>
                    <xdr:col>10</xdr:col>
                    <xdr:colOff>38100</xdr:colOff>
                    <xdr:row>279</xdr:row>
                    <xdr:rowOff>38100</xdr:rowOff>
                  </from>
                  <to>
                    <xdr:col>12</xdr:col>
                    <xdr:colOff>0</xdr:colOff>
                    <xdr:row>279</xdr:row>
                    <xdr:rowOff>447675</xdr:rowOff>
                  </to>
                </anchor>
              </controlPr>
            </control>
          </mc:Choice>
        </mc:AlternateContent>
        <mc:AlternateContent xmlns:mc="http://schemas.openxmlformats.org/markup-compatibility/2006">
          <mc:Choice Requires="x14">
            <control shapeId="12439" r:id="rId116" name="Drop Down 151">
              <controlPr defaultSize="0" autoLine="0" autoPict="0">
                <anchor moveWithCells="1" sizeWithCells="1">
                  <from>
                    <xdr:col>10</xdr:col>
                    <xdr:colOff>38100</xdr:colOff>
                    <xdr:row>280</xdr:row>
                    <xdr:rowOff>38100</xdr:rowOff>
                  </from>
                  <to>
                    <xdr:col>12</xdr:col>
                    <xdr:colOff>0</xdr:colOff>
                    <xdr:row>280</xdr:row>
                    <xdr:rowOff>447675</xdr:rowOff>
                  </to>
                </anchor>
              </controlPr>
            </control>
          </mc:Choice>
        </mc:AlternateContent>
        <mc:AlternateContent xmlns:mc="http://schemas.openxmlformats.org/markup-compatibility/2006">
          <mc:Choice Requires="x14">
            <control shapeId="12440" r:id="rId117" name="Drop Down 152">
              <controlPr defaultSize="0" autoLine="0" autoPict="0">
                <anchor moveWithCells="1" sizeWithCells="1">
                  <from>
                    <xdr:col>10</xdr:col>
                    <xdr:colOff>38100</xdr:colOff>
                    <xdr:row>281</xdr:row>
                    <xdr:rowOff>38100</xdr:rowOff>
                  </from>
                  <to>
                    <xdr:col>12</xdr:col>
                    <xdr:colOff>0</xdr:colOff>
                    <xdr:row>281</xdr:row>
                    <xdr:rowOff>447675</xdr:rowOff>
                  </to>
                </anchor>
              </controlPr>
            </control>
          </mc:Choice>
        </mc:AlternateContent>
        <mc:AlternateContent xmlns:mc="http://schemas.openxmlformats.org/markup-compatibility/2006">
          <mc:Choice Requires="x14">
            <control shapeId="12441" r:id="rId118" name="Drop Down 153">
              <controlPr defaultSize="0" autoLine="0" autoPict="0">
                <anchor moveWithCells="1" sizeWithCells="1">
                  <from>
                    <xdr:col>10</xdr:col>
                    <xdr:colOff>38100</xdr:colOff>
                    <xdr:row>282</xdr:row>
                    <xdr:rowOff>38100</xdr:rowOff>
                  </from>
                  <to>
                    <xdr:col>12</xdr:col>
                    <xdr:colOff>0</xdr:colOff>
                    <xdr:row>282</xdr:row>
                    <xdr:rowOff>447675</xdr:rowOff>
                  </to>
                </anchor>
              </controlPr>
            </control>
          </mc:Choice>
        </mc:AlternateContent>
        <mc:AlternateContent xmlns:mc="http://schemas.openxmlformats.org/markup-compatibility/2006">
          <mc:Choice Requires="x14">
            <control shapeId="12443" r:id="rId119" name="Drop Down 155">
              <controlPr defaultSize="0" autoLine="0" autoPict="0">
                <anchor moveWithCells="1" sizeWithCells="1">
                  <from>
                    <xdr:col>10</xdr:col>
                    <xdr:colOff>38100</xdr:colOff>
                    <xdr:row>286</xdr:row>
                    <xdr:rowOff>38100</xdr:rowOff>
                  </from>
                  <to>
                    <xdr:col>12</xdr:col>
                    <xdr:colOff>0</xdr:colOff>
                    <xdr:row>286</xdr:row>
                    <xdr:rowOff>447675</xdr:rowOff>
                  </to>
                </anchor>
              </controlPr>
            </control>
          </mc:Choice>
        </mc:AlternateContent>
        <mc:AlternateContent xmlns:mc="http://schemas.openxmlformats.org/markup-compatibility/2006">
          <mc:Choice Requires="x14">
            <control shapeId="12444" r:id="rId120" name="Drop Down 156">
              <controlPr defaultSize="0" autoLine="0" autoPict="0">
                <anchor moveWithCells="1" sizeWithCells="1">
                  <from>
                    <xdr:col>10</xdr:col>
                    <xdr:colOff>38100</xdr:colOff>
                    <xdr:row>287</xdr:row>
                    <xdr:rowOff>38100</xdr:rowOff>
                  </from>
                  <to>
                    <xdr:col>12</xdr:col>
                    <xdr:colOff>0</xdr:colOff>
                    <xdr:row>287</xdr:row>
                    <xdr:rowOff>447675</xdr:rowOff>
                  </to>
                </anchor>
              </controlPr>
            </control>
          </mc:Choice>
        </mc:AlternateContent>
        <mc:AlternateContent xmlns:mc="http://schemas.openxmlformats.org/markup-compatibility/2006">
          <mc:Choice Requires="x14">
            <control shapeId="12445" r:id="rId121" name="Drop Down 157">
              <controlPr defaultSize="0" autoLine="0" autoPict="0">
                <anchor moveWithCells="1" sizeWithCells="1">
                  <from>
                    <xdr:col>10</xdr:col>
                    <xdr:colOff>38100</xdr:colOff>
                    <xdr:row>288</xdr:row>
                    <xdr:rowOff>38100</xdr:rowOff>
                  </from>
                  <to>
                    <xdr:col>12</xdr:col>
                    <xdr:colOff>0</xdr:colOff>
                    <xdr:row>288</xdr:row>
                    <xdr:rowOff>447675</xdr:rowOff>
                  </to>
                </anchor>
              </controlPr>
            </control>
          </mc:Choice>
        </mc:AlternateContent>
        <mc:AlternateContent xmlns:mc="http://schemas.openxmlformats.org/markup-compatibility/2006">
          <mc:Choice Requires="x14">
            <control shapeId="12446" r:id="rId122" name="Drop Down 158">
              <controlPr defaultSize="0" autoLine="0" autoPict="0">
                <anchor moveWithCells="1" sizeWithCells="1">
                  <from>
                    <xdr:col>10</xdr:col>
                    <xdr:colOff>38100</xdr:colOff>
                    <xdr:row>289</xdr:row>
                    <xdr:rowOff>38100</xdr:rowOff>
                  </from>
                  <to>
                    <xdr:col>12</xdr:col>
                    <xdr:colOff>0</xdr:colOff>
                    <xdr:row>289</xdr:row>
                    <xdr:rowOff>447675</xdr:rowOff>
                  </to>
                </anchor>
              </controlPr>
            </control>
          </mc:Choice>
        </mc:AlternateContent>
        <mc:AlternateContent xmlns:mc="http://schemas.openxmlformats.org/markup-compatibility/2006">
          <mc:Choice Requires="x14">
            <control shapeId="12447" r:id="rId123" name="Drop Down 159">
              <controlPr defaultSize="0" autoLine="0" autoPict="0">
                <anchor moveWithCells="1" sizeWithCells="1">
                  <from>
                    <xdr:col>10</xdr:col>
                    <xdr:colOff>38100</xdr:colOff>
                    <xdr:row>290</xdr:row>
                    <xdr:rowOff>38100</xdr:rowOff>
                  </from>
                  <to>
                    <xdr:col>12</xdr:col>
                    <xdr:colOff>0</xdr:colOff>
                    <xdr:row>290</xdr:row>
                    <xdr:rowOff>447675</xdr:rowOff>
                  </to>
                </anchor>
              </controlPr>
            </control>
          </mc:Choice>
        </mc:AlternateContent>
        <mc:AlternateContent xmlns:mc="http://schemas.openxmlformats.org/markup-compatibility/2006">
          <mc:Choice Requires="x14">
            <control shapeId="12448" r:id="rId124" name="Drop Down 160">
              <controlPr defaultSize="0" autoLine="0" autoPict="0">
                <anchor moveWithCells="1" sizeWithCells="1">
                  <from>
                    <xdr:col>10</xdr:col>
                    <xdr:colOff>38100</xdr:colOff>
                    <xdr:row>291</xdr:row>
                    <xdr:rowOff>38100</xdr:rowOff>
                  </from>
                  <to>
                    <xdr:col>12</xdr:col>
                    <xdr:colOff>0</xdr:colOff>
                    <xdr:row>291</xdr:row>
                    <xdr:rowOff>447675</xdr:rowOff>
                  </to>
                </anchor>
              </controlPr>
            </control>
          </mc:Choice>
        </mc:AlternateContent>
        <mc:AlternateContent xmlns:mc="http://schemas.openxmlformats.org/markup-compatibility/2006">
          <mc:Choice Requires="x14">
            <control shapeId="12521" r:id="rId125" name="Drop Down 233">
              <controlPr defaultSize="0" autoLine="0" autoPict="0">
                <anchor moveWithCells="1" sizeWithCells="1">
                  <from>
                    <xdr:col>3</xdr:col>
                    <xdr:colOff>47625</xdr:colOff>
                    <xdr:row>379</xdr:row>
                    <xdr:rowOff>28575</xdr:rowOff>
                  </from>
                  <to>
                    <xdr:col>7</xdr:col>
                    <xdr:colOff>781050</xdr:colOff>
                    <xdr:row>379</xdr:row>
                    <xdr:rowOff>333375</xdr:rowOff>
                  </to>
                </anchor>
              </controlPr>
            </control>
          </mc:Choice>
        </mc:AlternateContent>
        <mc:AlternateContent xmlns:mc="http://schemas.openxmlformats.org/markup-compatibility/2006">
          <mc:Choice Requires="x14">
            <control shapeId="12522" r:id="rId126" name="Drop Down 234">
              <controlPr defaultSize="0" autoLine="0" autoPict="0">
                <anchor moveWithCells="1" sizeWithCells="1">
                  <from>
                    <xdr:col>3</xdr:col>
                    <xdr:colOff>47625</xdr:colOff>
                    <xdr:row>377</xdr:row>
                    <xdr:rowOff>28575</xdr:rowOff>
                  </from>
                  <to>
                    <xdr:col>7</xdr:col>
                    <xdr:colOff>781050</xdr:colOff>
                    <xdr:row>377</xdr:row>
                    <xdr:rowOff>333375</xdr:rowOff>
                  </to>
                </anchor>
              </controlPr>
            </control>
          </mc:Choice>
        </mc:AlternateContent>
        <mc:AlternateContent xmlns:mc="http://schemas.openxmlformats.org/markup-compatibility/2006">
          <mc:Choice Requires="x14">
            <control shapeId="12523" r:id="rId127" name="Drop Down 235">
              <controlPr defaultSize="0" autoLine="0" autoPict="0">
                <anchor moveWithCells="1" sizeWithCells="1">
                  <from>
                    <xdr:col>3</xdr:col>
                    <xdr:colOff>47625</xdr:colOff>
                    <xdr:row>380</xdr:row>
                    <xdr:rowOff>28575</xdr:rowOff>
                  </from>
                  <to>
                    <xdr:col>7</xdr:col>
                    <xdr:colOff>781050</xdr:colOff>
                    <xdr:row>380</xdr:row>
                    <xdr:rowOff>333375</xdr:rowOff>
                  </to>
                </anchor>
              </controlPr>
            </control>
          </mc:Choice>
        </mc:AlternateContent>
        <mc:AlternateContent xmlns:mc="http://schemas.openxmlformats.org/markup-compatibility/2006">
          <mc:Choice Requires="x14">
            <control shapeId="12524" r:id="rId128" name="Drop Down 236">
              <controlPr defaultSize="0" autoLine="0" autoPict="0">
                <anchor moveWithCells="1" sizeWithCells="1">
                  <from>
                    <xdr:col>3</xdr:col>
                    <xdr:colOff>47625</xdr:colOff>
                    <xdr:row>381</xdr:row>
                    <xdr:rowOff>28575</xdr:rowOff>
                  </from>
                  <to>
                    <xdr:col>7</xdr:col>
                    <xdr:colOff>781050</xdr:colOff>
                    <xdr:row>381</xdr:row>
                    <xdr:rowOff>333375</xdr:rowOff>
                  </to>
                </anchor>
              </controlPr>
            </control>
          </mc:Choice>
        </mc:AlternateContent>
        <mc:AlternateContent xmlns:mc="http://schemas.openxmlformats.org/markup-compatibility/2006">
          <mc:Choice Requires="x14">
            <control shapeId="12525" r:id="rId129" name="Drop Down 237">
              <controlPr defaultSize="0" autoLine="0" autoPict="0">
                <anchor moveWithCells="1" sizeWithCells="1">
                  <from>
                    <xdr:col>3</xdr:col>
                    <xdr:colOff>47625</xdr:colOff>
                    <xdr:row>382</xdr:row>
                    <xdr:rowOff>28575</xdr:rowOff>
                  </from>
                  <to>
                    <xdr:col>7</xdr:col>
                    <xdr:colOff>781050</xdr:colOff>
                    <xdr:row>382</xdr:row>
                    <xdr:rowOff>333375</xdr:rowOff>
                  </to>
                </anchor>
              </controlPr>
            </control>
          </mc:Choice>
        </mc:AlternateContent>
        <mc:AlternateContent xmlns:mc="http://schemas.openxmlformats.org/markup-compatibility/2006">
          <mc:Choice Requires="x14">
            <control shapeId="12526" r:id="rId130" name="Drop Down 238">
              <controlPr defaultSize="0" autoLine="0" autoPict="0">
                <anchor moveWithCells="1" sizeWithCells="1">
                  <from>
                    <xdr:col>3</xdr:col>
                    <xdr:colOff>47625</xdr:colOff>
                    <xdr:row>383</xdr:row>
                    <xdr:rowOff>28575</xdr:rowOff>
                  </from>
                  <to>
                    <xdr:col>7</xdr:col>
                    <xdr:colOff>781050</xdr:colOff>
                    <xdr:row>383</xdr:row>
                    <xdr:rowOff>333375</xdr:rowOff>
                  </to>
                </anchor>
              </controlPr>
            </control>
          </mc:Choice>
        </mc:AlternateContent>
        <mc:AlternateContent xmlns:mc="http://schemas.openxmlformats.org/markup-compatibility/2006">
          <mc:Choice Requires="x14">
            <control shapeId="12527" r:id="rId131" name="Drop Down 239">
              <controlPr defaultSize="0" autoLine="0" autoPict="0">
                <anchor moveWithCells="1" sizeWithCells="1">
                  <from>
                    <xdr:col>3</xdr:col>
                    <xdr:colOff>47625</xdr:colOff>
                    <xdr:row>378</xdr:row>
                    <xdr:rowOff>28575</xdr:rowOff>
                  </from>
                  <to>
                    <xdr:col>7</xdr:col>
                    <xdr:colOff>781050</xdr:colOff>
                    <xdr:row>378</xdr:row>
                    <xdr:rowOff>333375</xdr:rowOff>
                  </to>
                </anchor>
              </controlPr>
            </control>
          </mc:Choice>
        </mc:AlternateContent>
        <mc:AlternateContent xmlns:mc="http://schemas.openxmlformats.org/markup-compatibility/2006">
          <mc:Choice Requires="x14">
            <control shapeId="12528" r:id="rId132" name="Drop Down 240">
              <controlPr defaultSize="0" autoLine="0" autoPict="0">
                <anchor moveWithCells="1" sizeWithCells="1">
                  <from>
                    <xdr:col>3</xdr:col>
                    <xdr:colOff>47625</xdr:colOff>
                    <xdr:row>366</xdr:row>
                    <xdr:rowOff>28575</xdr:rowOff>
                  </from>
                  <to>
                    <xdr:col>7</xdr:col>
                    <xdr:colOff>781050</xdr:colOff>
                    <xdr:row>366</xdr:row>
                    <xdr:rowOff>333375</xdr:rowOff>
                  </to>
                </anchor>
              </controlPr>
            </control>
          </mc:Choice>
        </mc:AlternateContent>
        <mc:AlternateContent xmlns:mc="http://schemas.openxmlformats.org/markup-compatibility/2006">
          <mc:Choice Requires="x14">
            <control shapeId="12529" r:id="rId133" name="Drop Down 241">
              <controlPr defaultSize="0" autoLine="0" autoPict="0">
                <anchor moveWithCells="1" sizeWithCells="1">
                  <from>
                    <xdr:col>3</xdr:col>
                    <xdr:colOff>47625</xdr:colOff>
                    <xdr:row>364</xdr:row>
                    <xdr:rowOff>28575</xdr:rowOff>
                  </from>
                  <to>
                    <xdr:col>7</xdr:col>
                    <xdr:colOff>781050</xdr:colOff>
                    <xdr:row>364</xdr:row>
                    <xdr:rowOff>333375</xdr:rowOff>
                  </to>
                </anchor>
              </controlPr>
            </control>
          </mc:Choice>
        </mc:AlternateContent>
        <mc:AlternateContent xmlns:mc="http://schemas.openxmlformats.org/markup-compatibility/2006">
          <mc:Choice Requires="x14">
            <control shapeId="12530" r:id="rId134" name="Drop Down 242">
              <controlPr defaultSize="0" autoLine="0" autoPict="0">
                <anchor moveWithCells="1" sizeWithCells="1">
                  <from>
                    <xdr:col>3</xdr:col>
                    <xdr:colOff>47625</xdr:colOff>
                    <xdr:row>367</xdr:row>
                    <xdr:rowOff>28575</xdr:rowOff>
                  </from>
                  <to>
                    <xdr:col>7</xdr:col>
                    <xdr:colOff>781050</xdr:colOff>
                    <xdr:row>367</xdr:row>
                    <xdr:rowOff>333375</xdr:rowOff>
                  </to>
                </anchor>
              </controlPr>
            </control>
          </mc:Choice>
        </mc:AlternateContent>
        <mc:AlternateContent xmlns:mc="http://schemas.openxmlformats.org/markup-compatibility/2006">
          <mc:Choice Requires="x14">
            <control shapeId="12531" r:id="rId135" name="Drop Down 243">
              <controlPr defaultSize="0" autoLine="0" autoPict="0">
                <anchor moveWithCells="1" sizeWithCells="1">
                  <from>
                    <xdr:col>3</xdr:col>
                    <xdr:colOff>47625</xdr:colOff>
                    <xdr:row>368</xdr:row>
                    <xdr:rowOff>28575</xdr:rowOff>
                  </from>
                  <to>
                    <xdr:col>7</xdr:col>
                    <xdr:colOff>781050</xdr:colOff>
                    <xdr:row>368</xdr:row>
                    <xdr:rowOff>333375</xdr:rowOff>
                  </to>
                </anchor>
              </controlPr>
            </control>
          </mc:Choice>
        </mc:AlternateContent>
        <mc:AlternateContent xmlns:mc="http://schemas.openxmlformats.org/markup-compatibility/2006">
          <mc:Choice Requires="x14">
            <control shapeId="12532" r:id="rId136" name="Drop Down 244">
              <controlPr defaultSize="0" autoLine="0" autoPict="0">
                <anchor moveWithCells="1" sizeWithCells="1">
                  <from>
                    <xdr:col>3</xdr:col>
                    <xdr:colOff>47625</xdr:colOff>
                    <xdr:row>369</xdr:row>
                    <xdr:rowOff>28575</xdr:rowOff>
                  </from>
                  <to>
                    <xdr:col>7</xdr:col>
                    <xdr:colOff>781050</xdr:colOff>
                    <xdr:row>369</xdr:row>
                    <xdr:rowOff>333375</xdr:rowOff>
                  </to>
                </anchor>
              </controlPr>
            </control>
          </mc:Choice>
        </mc:AlternateContent>
        <mc:AlternateContent xmlns:mc="http://schemas.openxmlformats.org/markup-compatibility/2006">
          <mc:Choice Requires="x14">
            <control shapeId="12533" r:id="rId137" name="Drop Down 245">
              <controlPr defaultSize="0" autoLine="0" autoPict="0">
                <anchor moveWithCells="1" sizeWithCells="1">
                  <from>
                    <xdr:col>3</xdr:col>
                    <xdr:colOff>47625</xdr:colOff>
                    <xdr:row>370</xdr:row>
                    <xdr:rowOff>28575</xdr:rowOff>
                  </from>
                  <to>
                    <xdr:col>7</xdr:col>
                    <xdr:colOff>781050</xdr:colOff>
                    <xdr:row>370</xdr:row>
                    <xdr:rowOff>333375</xdr:rowOff>
                  </to>
                </anchor>
              </controlPr>
            </control>
          </mc:Choice>
        </mc:AlternateContent>
        <mc:AlternateContent xmlns:mc="http://schemas.openxmlformats.org/markup-compatibility/2006">
          <mc:Choice Requires="x14">
            <control shapeId="12534" r:id="rId138" name="Drop Down 246">
              <controlPr defaultSize="0" autoLine="0" autoPict="0">
                <anchor moveWithCells="1" sizeWithCells="1">
                  <from>
                    <xdr:col>3</xdr:col>
                    <xdr:colOff>47625</xdr:colOff>
                    <xdr:row>365</xdr:row>
                    <xdr:rowOff>28575</xdr:rowOff>
                  </from>
                  <to>
                    <xdr:col>7</xdr:col>
                    <xdr:colOff>781050</xdr:colOff>
                    <xdr:row>365</xdr:row>
                    <xdr:rowOff>342900</xdr:rowOff>
                  </to>
                </anchor>
              </controlPr>
            </control>
          </mc:Choice>
        </mc:AlternateContent>
        <mc:AlternateContent xmlns:mc="http://schemas.openxmlformats.org/markup-compatibility/2006">
          <mc:Choice Requires="x14">
            <control shapeId="12535" r:id="rId139" name="Drop Down 247">
              <controlPr defaultSize="0" autoLine="0" autoPict="0">
                <anchor moveWithCells="1" sizeWithCells="1">
                  <from>
                    <xdr:col>12</xdr:col>
                    <xdr:colOff>57150</xdr:colOff>
                    <xdr:row>365</xdr:row>
                    <xdr:rowOff>38100</xdr:rowOff>
                  </from>
                  <to>
                    <xdr:col>14</xdr:col>
                    <xdr:colOff>0</xdr:colOff>
                    <xdr:row>365</xdr:row>
                    <xdr:rowOff>447675</xdr:rowOff>
                  </to>
                </anchor>
              </controlPr>
            </control>
          </mc:Choice>
        </mc:AlternateContent>
        <mc:AlternateContent xmlns:mc="http://schemas.openxmlformats.org/markup-compatibility/2006">
          <mc:Choice Requires="x14">
            <control shapeId="12536" r:id="rId140" name="Drop Down 248">
              <controlPr defaultSize="0" autoLine="0" autoPict="0">
                <anchor moveWithCells="1" sizeWithCells="1">
                  <from>
                    <xdr:col>12</xdr:col>
                    <xdr:colOff>57150</xdr:colOff>
                    <xdr:row>366</xdr:row>
                    <xdr:rowOff>38100</xdr:rowOff>
                  </from>
                  <to>
                    <xdr:col>14</xdr:col>
                    <xdr:colOff>0</xdr:colOff>
                    <xdr:row>366</xdr:row>
                    <xdr:rowOff>447675</xdr:rowOff>
                  </to>
                </anchor>
              </controlPr>
            </control>
          </mc:Choice>
        </mc:AlternateContent>
        <mc:AlternateContent xmlns:mc="http://schemas.openxmlformats.org/markup-compatibility/2006">
          <mc:Choice Requires="x14">
            <control shapeId="12537" r:id="rId141" name="Drop Down 249">
              <controlPr defaultSize="0" autoLine="0" autoPict="0">
                <anchor moveWithCells="1" sizeWithCells="1">
                  <from>
                    <xdr:col>12</xdr:col>
                    <xdr:colOff>57150</xdr:colOff>
                    <xdr:row>367</xdr:row>
                    <xdr:rowOff>38100</xdr:rowOff>
                  </from>
                  <to>
                    <xdr:col>14</xdr:col>
                    <xdr:colOff>0</xdr:colOff>
                    <xdr:row>367</xdr:row>
                    <xdr:rowOff>447675</xdr:rowOff>
                  </to>
                </anchor>
              </controlPr>
            </control>
          </mc:Choice>
        </mc:AlternateContent>
        <mc:AlternateContent xmlns:mc="http://schemas.openxmlformats.org/markup-compatibility/2006">
          <mc:Choice Requires="x14">
            <control shapeId="12538" r:id="rId142" name="Drop Down 250">
              <controlPr defaultSize="0" autoLine="0" autoPict="0">
                <anchor moveWithCells="1" sizeWithCells="1">
                  <from>
                    <xdr:col>12</xdr:col>
                    <xdr:colOff>57150</xdr:colOff>
                    <xdr:row>368</xdr:row>
                    <xdr:rowOff>38100</xdr:rowOff>
                  </from>
                  <to>
                    <xdr:col>14</xdr:col>
                    <xdr:colOff>0</xdr:colOff>
                    <xdr:row>368</xdr:row>
                    <xdr:rowOff>447675</xdr:rowOff>
                  </to>
                </anchor>
              </controlPr>
            </control>
          </mc:Choice>
        </mc:AlternateContent>
        <mc:AlternateContent xmlns:mc="http://schemas.openxmlformats.org/markup-compatibility/2006">
          <mc:Choice Requires="x14">
            <control shapeId="12539" r:id="rId143" name="Drop Down 251">
              <controlPr defaultSize="0" autoLine="0" autoPict="0">
                <anchor moveWithCells="1" sizeWithCells="1">
                  <from>
                    <xdr:col>12</xdr:col>
                    <xdr:colOff>57150</xdr:colOff>
                    <xdr:row>369</xdr:row>
                    <xdr:rowOff>38100</xdr:rowOff>
                  </from>
                  <to>
                    <xdr:col>14</xdr:col>
                    <xdr:colOff>0</xdr:colOff>
                    <xdr:row>369</xdr:row>
                    <xdr:rowOff>447675</xdr:rowOff>
                  </to>
                </anchor>
              </controlPr>
            </control>
          </mc:Choice>
        </mc:AlternateContent>
        <mc:AlternateContent xmlns:mc="http://schemas.openxmlformats.org/markup-compatibility/2006">
          <mc:Choice Requires="x14">
            <control shapeId="12540" r:id="rId144" name="Drop Down 252">
              <controlPr defaultSize="0" autoLine="0" autoPict="0">
                <anchor moveWithCells="1" sizeWithCells="1">
                  <from>
                    <xdr:col>12</xdr:col>
                    <xdr:colOff>57150</xdr:colOff>
                    <xdr:row>370</xdr:row>
                    <xdr:rowOff>38100</xdr:rowOff>
                  </from>
                  <to>
                    <xdr:col>14</xdr:col>
                    <xdr:colOff>0</xdr:colOff>
                    <xdr:row>370</xdr:row>
                    <xdr:rowOff>447675</xdr:rowOff>
                  </to>
                </anchor>
              </controlPr>
            </control>
          </mc:Choice>
        </mc:AlternateContent>
        <mc:AlternateContent xmlns:mc="http://schemas.openxmlformats.org/markup-compatibility/2006">
          <mc:Choice Requires="x14">
            <control shapeId="12541" r:id="rId145" name="Drop Down 253">
              <controlPr defaultSize="0" autoLine="0" autoPict="0">
                <anchor moveWithCells="1" sizeWithCells="1">
                  <from>
                    <xdr:col>12</xdr:col>
                    <xdr:colOff>57150</xdr:colOff>
                    <xdr:row>378</xdr:row>
                    <xdr:rowOff>38100</xdr:rowOff>
                  </from>
                  <to>
                    <xdr:col>14</xdr:col>
                    <xdr:colOff>0</xdr:colOff>
                    <xdr:row>378</xdr:row>
                    <xdr:rowOff>447675</xdr:rowOff>
                  </to>
                </anchor>
              </controlPr>
            </control>
          </mc:Choice>
        </mc:AlternateContent>
        <mc:AlternateContent xmlns:mc="http://schemas.openxmlformats.org/markup-compatibility/2006">
          <mc:Choice Requires="x14">
            <control shapeId="12542" r:id="rId146" name="Drop Down 254">
              <controlPr defaultSize="0" autoLine="0" autoPict="0">
                <anchor moveWithCells="1" sizeWithCells="1">
                  <from>
                    <xdr:col>12</xdr:col>
                    <xdr:colOff>57150</xdr:colOff>
                    <xdr:row>379</xdr:row>
                    <xdr:rowOff>38100</xdr:rowOff>
                  </from>
                  <to>
                    <xdr:col>14</xdr:col>
                    <xdr:colOff>0</xdr:colOff>
                    <xdr:row>379</xdr:row>
                    <xdr:rowOff>447675</xdr:rowOff>
                  </to>
                </anchor>
              </controlPr>
            </control>
          </mc:Choice>
        </mc:AlternateContent>
        <mc:AlternateContent xmlns:mc="http://schemas.openxmlformats.org/markup-compatibility/2006">
          <mc:Choice Requires="x14">
            <control shapeId="12543" r:id="rId147" name="Drop Down 255">
              <controlPr defaultSize="0" autoLine="0" autoPict="0">
                <anchor moveWithCells="1" sizeWithCells="1">
                  <from>
                    <xdr:col>12</xdr:col>
                    <xdr:colOff>57150</xdr:colOff>
                    <xdr:row>380</xdr:row>
                    <xdr:rowOff>38100</xdr:rowOff>
                  </from>
                  <to>
                    <xdr:col>14</xdr:col>
                    <xdr:colOff>0</xdr:colOff>
                    <xdr:row>380</xdr:row>
                    <xdr:rowOff>447675</xdr:rowOff>
                  </to>
                </anchor>
              </controlPr>
            </control>
          </mc:Choice>
        </mc:AlternateContent>
        <mc:AlternateContent xmlns:mc="http://schemas.openxmlformats.org/markup-compatibility/2006">
          <mc:Choice Requires="x14">
            <control shapeId="12544" r:id="rId148" name="Drop Down 256">
              <controlPr defaultSize="0" autoLine="0" autoPict="0">
                <anchor moveWithCells="1" sizeWithCells="1">
                  <from>
                    <xdr:col>12</xdr:col>
                    <xdr:colOff>57150</xdr:colOff>
                    <xdr:row>381</xdr:row>
                    <xdr:rowOff>38100</xdr:rowOff>
                  </from>
                  <to>
                    <xdr:col>14</xdr:col>
                    <xdr:colOff>0</xdr:colOff>
                    <xdr:row>381</xdr:row>
                    <xdr:rowOff>447675</xdr:rowOff>
                  </to>
                </anchor>
              </controlPr>
            </control>
          </mc:Choice>
        </mc:AlternateContent>
        <mc:AlternateContent xmlns:mc="http://schemas.openxmlformats.org/markup-compatibility/2006">
          <mc:Choice Requires="x14">
            <control shapeId="12545" r:id="rId149" name="Drop Down 257">
              <controlPr defaultSize="0" autoLine="0" autoPict="0">
                <anchor moveWithCells="1" sizeWithCells="1">
                  <from>
                    <xdr:col>12</xdr:col>
                    <xdr:colOff>57150</xdr:colOff>
                    <xdr:row>382</xdr:row>
                    <xdr:rowOff>38100</xdr:rowOff>
                  </from>
                  <to>
                    <xdr:col>14</xdr:col>
                    <xdr:colOff>0</xdr:colOff>
                    <xdr:row>382</xdr:row>
                    <xdr:rowOff>447675</xdr:rowOff>
                  </to>
                </anchor>
              </controlPr>
            </control>
          </mc:Choice>
        </mc:AlternateContent>
        <mc:AlternateContent xmlns:mc="http://schemas.openxmlformats.org/markup-compatibility/2006">
          <mc:Choice Requires="x14">
            <control shapeId="12546" r:id="rId150" name="Drop Down 258">
              <controlPr defaultSize="0" autoLine="0" autoPict="0">
                <anchor moveWithCells="1" sizeWithCells="1">
                  <from>
                    <xdr:col>12</xdr:col>
                    <xdr:colOff>57150</xdr:colOff>
                    <xdr:row>383</xdr:row>
                    <xdr:rowOff>38100</xdr:rowOff>
                  </from>
                  <to>
                    <xdr:col>14</xdr:col>
                    <xdr:colOff>0</xdr:colOff>
                    <xdr:row>383</xdr:row>
                    <xdr:rowOff>447675</xdr:rowOff>
                  </to>
                </anchor>
              </controlPr>
            </control>
          </mc:Choice>
        </mc:AlternateContent>
        <mc:AlternateContent xmlns:mc="http://schemas.openxmlformats.org/markup-compatibility/2006">
          <mc:Choice Requires="x14">
            <control shapeId="12548" r:id="rId151" name="Drop Down 260">
              <controlPr defaultSize="0" autoLine="0" autoPict="0">
                <anchor moveWithCells="1" sizeWithCells="1">
                  <from>
                    <xdr:col>10</xdr:col>
                    <xdr:colOff>38100</xdr:colOff>
                    <xdr:row>365</xdr:row>
                    <xdr:rowOff>38100</xdr:rowOff>
                  </from>
                  <to>
                    <xdr:col>12</xdr:col>
                    <xdr:colOff>0</xdr:colOff>
                    <xdr:row>365</xdr:row>
                    <xdr:rowOff>447675</xdr:rowOff>
                  </to>
                </anchor>
              </controlPr>
            </control>
          </mc:Choice>
        </mc:AlternateContent>
        <mc:AlternateContent xmlns:mc="http://schemas.openxmlformats.org/markup-compatibility/2006">
          <mc:Choice Requires="x14">
            <control shapeId="12549" r:id="rId152" name="Drop Down 261">
              <controlPr defaultSize="0" autoLine="0" autoPict="0">
                <anchor moveWithCells="1" sizeWithCells="1">
                  <from>
                    <xdr:col>10</xdr:col>
                    <xdr:colOff>38100</xdr:colOff>
                    <xdr:row>366</xdr:row>
                    <xdr:rowOff>38100</xdr:rowOff>
                  </from>
                  <to>
                    <xdr:col>12</xdr:col>
                    <xdr:colOff>0</xdr:colOff>
                    <xdr:row>366</xdr:row>
                    <xdr:rowOff>447675</xdr:rowOff>
                  </to>
                </anchor>
              </controlPr>
            </control>
          </mc:Choice>
        </mc:AlternateContent>
        <mc:AlternateContent xmlns:mc="http://schemas.openxmlformats.org/markup-compatibility/2006">
          <mc:Choice Requires="x14">
            <control shapeId="12550" r:id="rId153" name="Drop Down 262">
              <controlPr defaultSize="0" autoLine="0" autoPict="0">
                <anchor moveWithCells="1" sizeWithCells="1">
                  <from>
                    <xdr:col>10</xdr:col>
                    <xdr:colOff>38100</xdr:colOff>
                    <xdr:row>367</xdr:row>
                    <xdr:rowOff>38100</xdr:rowOff>
                  </from>
                  <to>
                    <xdr:col>12</xdr:col>
                    <xdr:colOff>0</xdr:colOff>
                    <xdr:row>367</xdr:row>
                    <xdr:rowOff>447675</xdr:rowOff>
                  </to>
                </anchor>
              </controlPr>
            </control>
          </mc:Choice>
        </mc:AlternateContent>
        <mc:AlternateContent xmlns:mc="http://schemas.openxmlformats.org/markup-compatibility/2006">
          <mc:Choice Requires="x14">
            <control shapeId="12551" r:id="rId154" name="Drop Down 263">
              <controlPr defaultSize="0" autoLine="0" autoPict="0">
                <anchor moveWithCells="1" sizeWithCells="1">
                  <from>
                    <xdr:col>10</xdr:col>
                    <xdr:colOff>38100</xdr:colOff>
                    <xdr:row>368</xdr:row>
                    <xdr:rowOff>38100</xdr:rowOff>
                  </from>
                  <to>
                    <xdr:col>12</xdr:col>
                    <xdr:colOff>0</xdr:colOff>
                    <xdr:row>368</xdr:row>
                    <xdr:rowOff>447675</xdr:rowOff>
                  </to>
                </anchor>
              </controlPr>
            </control>
          </mc:Choice>
        </mc:AlternateContent>
        <mc:AlternateContent xmlns:mc="http://schemas.openxmlformats.org/markup-compatibility/2006">
          <mc:Choice Requires="x14">
            <control shapeId="12552" r:id="rId155" name="Drop Down 264">
              <controlPr defaultSize="0" autoLine="0" autoPict="0">
                <anchor moveWithCells="1" sizeWithCells="1">
                  <from>
                    <xdr:col>10</xdr:col>
                    <xdr:colOff>38100</xdr:colOff>
                    <xdr:row>370</xdr:row>
                    <xdr:rowOff>38100</xdr:rowOff>
                  </from>
                  <to>
                    <xdr:col>12</xdr:col>
                    <xdr:colOff>0</xdr:colOff>
                    <xdr:row>370</xdr:row>
                    <xdr:rowOff>447675</xdr:rowOff>
                  </to>
                </anchor>
              </controlPr>
            </control>
          </mc:Choice>
        </mc:AlternateContent>
        <mc:AlternateContent xmlns:mc="http://schemas.openxmlformats.org/markup-compatibility/2006">
          <mc:Choice Requires="x14">
            <control shapeId="12553" r:id="rId156" name="Drop Down 265">
              <controlPr defaultSize="0" autoLine="0" autoPict="0">
                <anchor moveWithCells="1" sizeWithCells="1">
                  <from>
                    <xdr:col>10</xdr:col>
                    <xdr:colOff>38100</xdr:colOff>
                    <xdr:row>378</xdr:row>
                    <xdr:rowOff>38100</xdr:rowOff>
                  </from>
                  <to>
                    <xdr:col>12</xdr:col>
                    <xdr:colOff>0</xdr:colOff>
                    <xdr:row>378</xdr:row>
                    <xdr:rowOff>447675</xdr:rowOff>
                  </to>
                </anchor>
              </controlPr>
            </control>
          </mc:Choice>
        </mc:AlternateContent>
        <mc:AlternateContent xmlns:mc="http://schemas.openxmlformats.org/markup-compatibility/2006">
          <mc:Choice Requires="x14">
            <control shapeId="12554" r:id="rId157" name="Drop Down 266">
              <controlPr defaultSize="0" autoLine="0" autoPict="0">
                <anchor moveWithCells="1" sizeWithCells="1">
                  <from>
                    <xdr:col>10</xdr:col>
                    <xdr:colOff>38100</xdr:colOff>
                    <xdr:row>379</xdr:row>
                    <xdr:rowOff>38100</xdr:rowOff>
                  </from>
                  <to>
                    <xdr:col>12</xdr:col>
                    <xdr:colOff>0</xdr:colOff>
                    <xdr:row>379</xdr:row>
                    <xdr:rowOff>447675</xdr:rowOff>
                  </to>
                </anchor>
              </controlPr>
            </control>
          </mc:Choice>
        </mc:AlternateContent>
        <mc:AlternateContent xmlns:mc="http://schemas.openxmlformats.org/markup-compatibility/2006">
          <mc:Choice Requires="x14">
            <control shapeId="12555" r:id="rId158" name="Drop Down 267">
              <controlPr defaultSize="0" autoLine="0" autoPict="0">
                <anchor moveWithCells="1" sizeWithCells="1">
                  <from>
                    <xdr:col>10</xdr:col>
                    <xdr:colOff>38100</xdr:colOff>
                    <xdr:row>380</xdr:row>
                    <xdr:rowOff>38100</xdr:rowOff>
                  </from>
                  <to>
                    <xdr:col>12</xdr:col>
                    <xdr:colOff>0</xdr:colOff>
                    <xdr:row>380</xdr:row>
                    <xdr:rowOff>447675</xdr:rowOff>
                  </to>
                </anchor>
              </controlPr>
            </control>
          </mc:Choice>
        </mc:AlternateContent>
        <mc:AlternateContent xmlns:mc="http://schemas.openxmlformats.org/markup-compatibility/2006">
          <mc:Choice Requires="x14">
            <control shapeId="12556" r:id="rId159" name="Drop Down 268">
              <controlPr defaultSize="0" autoLine="0" autoPict="0">
                <anchor moveWithCells="1" sizeWithCells="1">
                  <from>
                    <xdr:col>10</xdr:col>
                    <xdr:colOff>38100</xdr:colOff>
                    <xdr:row>381</xdr:row>
                    <xdr:rowOff>38100</xdr:rowOff>
                  </from>
                  <to>
                    <xdr:col>12</xdr:col>
                    <xdr:colOff>0</xdr:colOff>
                    <xdr:row>381</xdr:row>
                    <xdr:rowOff>447675</xdr:rowOff>
                  </to>
                </anchor>
              </controlPr>
            </control>
          </mc:Choice>
        </mc:AlternateContent>
        <mc:AlternateContent xmlns:mc="http://schemas.openxmlformats.org/markup-compatibility/2006">
          <mc:Choice Requires="x14">
            <control shapeId="12557" r:id="rId160" name="Drop Down 269">
              <controlPr defaultSize="0" autoLine="0" autoPict="0">
                <anchor moveWithCells="1" sizeWithCells="1">
                  <from>
                    <xdr:col>10</xdr:col>
                    <xdr:colOff>38100</xdr:colOff>
                    <xdr:row>382</xdr:row>
                    <xdr:rowOff>38100</xdr:rowOff>
                  </from>
                  <to>
                    <xdr:col>12</xdr:col>
                    <xdr:colOff>0</xdr:colOff>
                    <xdr:row>382</xdr:row>
                    <xdr:rowOff>447675</xdr:rowOff>
                  </to>
                </anchor>
              </controlPr>
            </control>
          </mc:Choice>
        </mc:AlternateContent>
        <mc:AlternateContent xmlns:mc="http://schemas.openxmlformats.org/markup-compatibility/2006">
          <mc:Choice Requires="x14">
            <control shapeId="12558" r:id="rId161" name="Drop Down 270">
              <controlPr defaultSize="0" autoLine="0" autoPict="0">
                <anchor moveWithCells="1" sizeWithCells="1">
                  <from>
                    <xdr:col>10</xdr:col>
                    <xdr:colOff>38100</xdr:colOff>
                    <xdr:row>383</xdr:row>
                    <xdr:rowOff>38100</xdr:rowOff>
                  </from>
                  <to>
                    <xdr:col>12</xdr:col>
                    <xdr:colOff>0</xdr:colOff>
                    <xdr:row>383</xdr:row>
                    <xdr:rowOff>447675</xdr:rowOff>
                  </to>
                </anchor>
              </controlPr>
            </control>
          </mc:Choice>
        </mc:AlternateContent>
        <mc:AlternateContent xmlns:mc="http://schemas.openxmlformats.org/markup-compatibility/2006">
          <mc:Choice Requires="x14">
            <control shapeId="12559" r:id="rId162" name="Drop Down 271">
              <controlPr defaultSize="0" autoLine="0" autoPict="0">
                <anchor moveWithCells="1" sizeWithCells="1">
                  <from>
                    <xdr:col>10</xdr:col>
                    <xdr:colOff>38100</xdr:colOff>
                    <xdr:row>369</xdr:row>
                    <xdr:rowOff>38100</xdr:rowOff>
                  </from>
                  <to>
                    <xdr:col>12</xdr:col>
                    <xdr:colOff>0</xdr:colOff>
                    <xdr:row>369</xdr:row>
                    <xdr:rowOff>447675</xdr:rowOff>
                  </to>
                </anchor>
              </controlPr>
            </control>
          </mc:Choice>
        </mc:AlternateContent>
        <mc:AlternateContent xmlns:mc="http://schemas.openxmlformats.org/markup-compatibility/2006">
          <mc:Choice Requires="x14">
            <control shapeId="12644" r:id="rId163" name="Drop Down 356">
              <controlPr defaultSize="0" autoLine="0" autoPict="0">
                <anchor moveWithCells="1" sizeWithCells="1">
                  <from>
                    <xdr:col>3</xdr:col>
                    <xdr:colOff>47625</xdr:colOff>
                    <xdr:row>491</xdr:row>
                    <xdr:rowOff>28575</xdr:rowOff>
                  </from>
                  <to>
                    <xdr:col>7</xdr:col>
                    <xdr:colOff>781050</xdr:colOff>
                    <xdr:row>491</xdr:row>
                    <xdr:rowOff>333375</xdr:rowOff>
                  </to>
                </anchor>
              </controlPr>
            </control>
          </mc:Choice>
        </mc:AlternateContent>
        <mc:AlternateContent xmlns:mc="http://schemas.openxmlformats.org/markup-compatibility/2006">
          <mc:Choice Requires="x14">
            <control shapeId="12645" r:id="rId164" name="Drop Down 357">
              <controlPr defaultSize="0" autoLine="0" autoPict="0">
                <anchor moveWithCells="1" sizeWithCells="1">
                  <from>
                    <xdr:col>3</xdr:col>
                    <xdr:colOff>47625</xdr:colOff>
                    <xdr:row>489</xdr:row>
                    <xdr:rowOff>28575</xdr:rowOff>
                  </from>
                  <to>
                    <xdr:col>7</xdr:col>
                    <xdr:colOff>781050</xdr:colOff>
                    <xdr:row>489</xdr:row>
                    <xdr:rowOff>333375</xdr:rowOff>
                  </to>
                </anchor>
              </controlPr>
            </control>
          </mc:Choice>
        </mc:AlternateContent>
        <mc:AlternateContent xmlns:mc="http://schemas.openxmlformats.org/markup-compatibility/2006">
          <mc:Choice Requires="x14">
            <control shapeId="12646" r:id="rId165" name="Drop Down 358">
              <controlPr defaultSize="0" autoLine="0" autoPict="0">
                <anchor moveWithCells="1" sizeWithCells="1">
                  <from>
                    <xdr:col>3</xdr:col>
                    <xdr:colOff>47625</xdr:colOff>
                    <xdr:row>492</xdr:row>
                    <xdr:rowOff>28575</xdr:rowOff>
                  </from>
                  <to>
                    <xdr:col>7</xdr:col>
                    <xdr:colOff>781050</xdr:colOff>
                    <xdr:row>492</xdr:row>
                    <xdr:rowOff>333375</xdr:rowOff>
                  </to>
                </anchor>
              </controlPr>
            </control>
          </mc:Choice>
        </mc:AlternateContent>
        <mc:AlternateContent xmlns:mc="http://schemas.openxmlformats.org/markup-compatibility/2006">
          <mc:Choice Requires="x14">
            <control shapeId="12647" r:id="rId166" name="Drop Down 359">
              <controlPr defaultSize="0" autoLine="0" autoPict="0">
                <anchor moveWithCells="1" sizeWithCells="1">
                  <from>
                    <xdr:col>3</xdr:col>
                    <xdr:colOff>47625</xdr:colOff>
                    <xdr:row>493</xdr:row>
                    <xdr:rowOff>28575</xdr:rowOff>
                  </from>
                  <to>
                    <xdr:col>7</xdr:col>
                    <xdr:colOff>781050</xdr:colOff>
                    <xdr:row>493</xdr:row>
                    <xdr:rowOff>333375</xdr:rowOff>
                  </to>
                </anchor>
              </controlPr>
            </control>
          </mc:Choice>
        </mc:AlternateContent>
        <mc:AlternateContent xmlns:mc="http://schemas.openxmlformats.org/markup-compatibility/2006">
          <mc:Choice Requires="x14">
            <control shapeId="12648" r:id="rId167" name="Drop Down 360">
              <controlPr defaultSize="0" autoLine="0" autoPict="0">
                <anchor moveWithCells="1" sizeWithCells="1">
                  <from>
                    <xdr:col>3</xdr:col>
                    <xdr:colOff>47625</xdr:colOff>
                    <xdr:row>494</xdr:row>
                    <xdr:rowOff>28575</xdr:rowOff>
                  </from>
                  <to>
                    <xdr:col>7</xdr:col>
                    <xdr:colOff>781050</xdr:colOff>
                    <xdr:row>494</xdr:row>
                    <xdr:rowOff>333375</xdr:rowOff>
                  </to>
                </anchor>
              </controlPr>
            </control>
          </mc:Choice>
        </mc:AlternateContent>
        <mc:AlternateContent xmlns:mc="http://schemas.openxmlformats.org/markup-compatibility/2006">
          <mc:Choice Requires="x14">
            <control shapeId="12649" r:id="rId168" name="Drop Down 361">
              <controlPr defaultSize="0" autoLine="0" autoPict="0">
                <anchor moveWithCells="1" sizeWithCells="1">
                  <from>
                    <xdr:col>3</xdr:col>
                    <xdr:colOff>47625</xdr:colOff>
                    <xdr:row>495</xdr:row>
                    <xdr:rowOff>28575</xdr:rowOff>
                  </from>
                  <to>
                    <xdr:col>7</xdr:col>
                    <xdr:colOff>781050</xdr:colOff>
                    <xdr:row>495</xdr:row>
                    <xdr:rowOff>333375</xdr:rowOff>
                  </to>
                </anchor>
              </controlPr>
            </control>
          </mc:Choice>
        </mc:AlternateContent>
        <mc:AlternateContent xmlns:mc="http://schemas.openxmlformats.org/markup-compatibility/2006">
          <mc:Choice Requires="x14">
            <control shapeId="12650" r:id="rId169" name="Drop Down 362">
              <controlPr defaultSize="0" autoLine="0" autoPict="0">
                <anchor moveWithCells="1" sizeWithCells="1">
                  <from>
                    <xdr:col>3</xdr:col>
                    <xdr:colOff>47625</xdr:colOff>
                    <xdr:row>490</xdr:row>
                    <xdr:rowOff>28575</xdr:rowOff>
                  </from>
                  <to>
                    <xdr:col>7</xdr:col>
                    <xdr:colOff>781050</xdr:colOff>
                    <xdr:row>490</xdr:row>
                    <xdr:rowOff>333375</xdr:rowOff>
                  </to>
                </anchor>
              </controlPr>
            </control>
          </mc:Choice>
        </mc:AlternateContent>
        <mc:AlternateContent xmlns:mc="http://schemas.openxmlformats.org/markup-compatibility/2006">
          <mc:Choice Requires="x14">
            <control shapeId="12651" r:id="rId170" name="Drop Down 363">
              <controlPr defaultSize="0" autoLine="0" autoPict="0">
                <anchor moveWithCells="1" sizeWithCells="1">
                  <from>
                    <xdr:col>3</xdr:col>
                    <xdr:colOff>47625</xdr:colOff>
                    <xdr:row>474</xdr:row>
                    <xdr:rowOff>28575</xdr:rowOff>
                  </from>
                  <to>
                    <xdr:col>7</xdr:col>
                    <xdr:colOff>781050</xdr:colOff>
                    <xdr:row>474</xdr:row>
                    <xdr:rowOff>333375</xdr:rowOff>
                  </to>
                </anchor>
              </controlPr>
            </control>
          </mc:Choice>
        </mc:AlternateContent>
        <mc:AlternateContent xmlns:mc="http://schemas.openxmlformats.org/markup-compatibility/2006">
          <mc:Choice Requires="x14">
            <control shapeId="12652" r:id="rId171" name="Drop Down 364">
              <controlPr defaultSize="0" autoLine="0" autoPict="0">
                <anchor moveWithCells="1" sizeWithCells="1">
                  <from>
                    <xdr:col>3</xdr:col>
                    <xdr:colOff>47625</xdr:colOff>
                    <xdr:row>472</xdr:row>
                    <xdr:rowOff>28575</xdr:rowOff>
                  </from>
                  <to>
                    <xdr:col>7</xdr:col>
                    <xdr:colOff>781050</xdr:colOff>
                    <xdr:row>472</xdr:row>
                    <xdr:rowOff>333375</xdr:rowOff>
                  </to>
                </anchor>
              </controlPr>
            </control>
          </mc:Choice>
        </mc:AlternateContent>
        <mc:AlternateContent xmlns:mc="http://schemas.openxmlformats.org/markup-compatibility/2006">
          <mc:Choice Requires="x14">
            <control shapeId="12653" r:id="rId172" name="Drop Down 365">
              <controlPr defaultSize="0" autoLine="0" autoPict="0">
                <anchor moveWithCells="1" sizeWithCells="1">
                  <from>
                    <xdr:col>3</xdr:col>
                    <xdr:colOff>47625</xdr:colOff>
                    <xdr:row>475</xdr:row>
                    <xdr:rowOff>28575</xdr:rowOff>
                  </from>
                  <to>
                    <xdr:col>7</xdr:col>
                    <xdr:colOff>781050</xdr:colOff>
                    <xdr:row>475</xdr:row>
                    <xdr:rowOff>333375</xdr:rowOff>
                  </to>
                </anchor>
              </controlPr>
            </control>
          </mc:Choice>
        </mc:AlternateContent>
        <mc:AlternateContent xmlns:mc="http://schemas.openxmlformats.org/markup-compatibility/2006">
          <mc:Choice Requires="x14">
            <control shapeId="12654" r:id="rId173" name="Drop Down 366">
              <controlPr defaultSize="0" autoLine="0" autoPict="0">
                <anchor moveWithCells="1" sizeWithCells="1">
                  <from>
                    <xdr:col>3</xdr:col>
                    <xdr:colOff>47625</xdr:colOff>
                    <xdr:row>476</xdr:row>
                    <xdr:rowOff>28575</xdr:rowOff>
                  </from>
                  <to>
                    <xdr:col>7</xdr:col>
                    <xdr:colOff>781050</xdr:colOff>
                    <xdr:row>476</xdr:row>
                    <xdr:rowOff>333375</xdr:rowOff>
                  </to>
                </anchor>
              </controlPr>
            </control>
          </mc:Choice>
        </mc:AlternateContent>
        <mc:AlternateContent xmlns:mc="http://schemas.openxmlformats.org/markup-compatibility/2006">
          <mc:Choice Requires="x14">
            <control shapeId="12655" r:id="rId174" name="Drop Down 367">
              <controlPr defaultSize="0" autoLine="0" autoPict="0">
                <anchor moveWithCells="1" sizeWithCells="1">
                  <from>
                    <xdr:col>3</xdr:col>
                    <xdr:colOff>47625</xdr:colOff>
                    <xdr:row>477</xdr:row>
                    <xdr:rowOff>28575</xdr:rowOff>
                  </from>
                  <to>
                    <xdr:col>7</xdr:col>
                    <xdr:colOff>781050</xdr:colOff>
                    <xdr:row>477</xdr:row>
                    <xdr:rowOff>333375</xdr:rowOff>
                  </to>
                </anchor>
              </controlPr>
            </control>
          </mc:Choice>
        </mc:AlternateContent>
        <mc:AlternateContent xmlns:mc="http://schemas.openxmlformats.org/markup-compatibility/2006">
          <mc:Choice Requires="x14">
            <control shapeId="12656" r:id="rId175" name="Drop Down 368">
              <controlPr defaultSize="0" autoLine="0" autoPict="0">
                <anchor moveWithCells="1" sizeWithCells="1">
                  <from>
                    <xdr:col>3</xdr:col>
                    <xdr:colOff>47625</xdr:colOff>
                    <xdr:row>478</xdr:row>
                    <xdr:rowOff>28575</xdr:rowOff>
                  </from>
                  <to>
                    <xdr:col>7</xdr:col>
                    <xdr:colOff>781050</xdr:colOff>
                    <xdr:row>478</xdr:row>
                    <xdr:rowOff>333375</xdr:rowOff>
                  </to>
                </anchor>
              </controlPr>
            </control>
          </mc:Choice>
        </mc:AlternateContent>
        <mc:AlternateContent xmlns:mc="http://schemas.openxmlformats.org/markup-compatibility/2006">
          <mc:Choice Requires="x14">
            <control shapeId="12657" r:id="rId176" name="Drop Down 369">
              <controlPr defaultSize="0" autoLine="0" autoPict="0">
                <anchor moveWithCells="1" sizeWithCells="1">
                  <from>
                    <xdr:col>3</xdr:col>
                    <xdr:colOff>47625</xdr:colOff>
                    <xdr:row>473</xdr:row>
                    <xdr:rowOff>28575</xdr:rowOff>
                  </from>
                  <to>
                    <xdr:col>7</xdr:col>
                    <xdr:colOff>781050</xdr:colOff>
                    <xdr:row>473</xdr:row>
                    <xdr:rowOff>342900</xdr:rowOff>
                  </to>
                </anchor>
              </controlPr>
            </control>
          </mc:Choice>
        </mc:AlternateContent>
        <mc:AlternateContent xmlns:mc="http://schemas.openxmlformats.org/markup-compatibility/2006">
          <mc:Choice Requires="x14">
            <control shapeId="12658" r:id="rId177" name="Drop Down 370">
              <controlPr defaultSize="0" autoLine="0" autoPict="0">
                <anchor moveWithCells="1" sizeWithCells="1">
                  <from>
                    <xdr:col>12</xdr:col>
                    <xdr:colOff>57150</xdr:colOff>
                    <xdr:row>473</xdr:row>
                    <xdr:rowOff>38100</xdr:rowOff>
                  </from>
                  <to>
                    <xdr:col>14</xdr:col>
                    <xdr:colOff>0</xdr:colOff>
                    <xdr:row>473</xdr:row>
                    <xdr:rowOff>447675</xdr:rowOff>
                  </to>
                </anchor>
              </controlPr>
            </control>
          </mc:Choice>
        </mc:AlternateContent>
        <mc:AlternateContent xmlns:mc="http://schemas.openxmlformats.org/markup-compatibility/2006">
          <mc:Choice Requires="x14">
            <control shapeId="12659" r:id="rId178" name="Drop Down 371">
              <controlPr defaultSize="0" autoLine="0" autoPict="0">
                <anchor moveWithCells="1" sizeWithCells="1">
                  <from>
                    <xdr:col>12</xdr:col>
                    <xdr:colOff>57150</xdr:colOff>
                    <xdr:row>474</xdr:row>
                    <xdr:rowOff>38100</xdr:rowOff>
                  </from>
                  <to>
                    <xdr:col>14</xdr:col>
                    <xdr:colOff>0</xdr:colOff>
                    <xdr:row>474</xdr:row>
                    <xdr:rowOff>447675</xdr:rowOff>
                  </to>
                </anchor>
              </controlPr>
            </control>
          </mc:Choice>
        </mc:AlternateContent>
        <mc:AlternateContent xmlns:mc="http://schemas.openxmlformats.org/markup-compatibility/2006">
          <mc:Choice Requires="x14">
            <control shapeId="12660" r:id="rId179" name="Drop Down 372">
              <controlPr defaultSize="0" autoLine="0" autoPict="0">
                <anchor moveWithCells="1" sizeWithCells="1">
                  <from>
                    <xdr:col>12</xdr:col>
                    <xdr:colOff>57150</xdr:colOff>
                    <xdr:row>475</xdr:row>
                    <xdr:rowOff>38100</xdr:rowOff>
                  </from>
                  <to>
                    <xdr:col>14</xdr:col>
                    <xdr:colOff>0</xdr:colOff>
                    <xdr:row>475</xdr:row>
                    <xdr:rowOff>447675</xdr:rowOff>
                  </to>
                </anchor>
              </controlPr>
            </control>
          </mc:Choice>
        </mc:AlternateContent>
        <mc:AlternateContent xmlns:mc="http://schemas.openxmlformats.org/markup-compatibility/2006">
          <mc:Choice Requires="x14">
            <control shapeId="12661" r:id="rId180" name="Drop Down 373">
              <controlPr defaultSize="0" autoLine="0" autoPict="0">
                <anchor moveWithCells="1" sizeWithCells="1">
                  <from>
                    <xdr:col>12</xdr:col>
                    <xdr:colOff>57150</xdr:colOff>
                    <xdr:row>476</xdr:row>
                    <xdr:rowOff>38100</xdr:rowOff>
                  </from>
                  <to>
                    <xdr:col>14</xdr:col>
                    <xdr:colOff>0</xdr:colOff>
                    <xdr:row>476</xdr:row>
                    <xdr:rowOff>447675</xdr:rowOff>
                  </to>
                </anchor>
              </controlPr>
            </control>
          </mc:Choice>
        </mc:AlternateContent>
        <mc:AlternateContent xmlns:mc="http://schemas.openxmlformats.org/markup-compatibility/2006">
          <mc:Choice Requires="x14">
            <control shapeId="12662" r:id="rId181" name="Drop Down 374">
              <controlPr defaultSize="0" autoLine="0" autoPict="0">
                <anchor moveWithCells="1" sizeWithCells="1">
                  <from>
                    <xdr:col>12</xdr:col>
                    <xdr:colOff>57150</xdr:colOff>
                    <xdr:row>477</xdr:row>
                    <xdr:rowOff>38100</xdr:rowOff>
                  </from>
                  <to>
                    <xdr:col>14</xdr:col>
                    <xdr:colOff>0</xdr:colOff>
                    <xdr:row>477</xdr:row>
                    <xdr:rowOff>447675</xdr:rowOff>
                  </to>
                </anchor>
              </controlPr>
            </control>
          </mc:Choice>
        </mc:AlternateContent>
        <mc:AlternateContent xmlns:mc="http://schemas.openxmlformats.org/markup-compatibility/2006">
          <mc:Choice Requires="x14">
            <control shapeId="12663" r:id="rId182" name="Drop Down 375">
              <controlPr defaultSize="0" autoLine="0" autoPict="0">
                <anchor moveWithCells="1" sizeWithCells="1">
                  <from>
                    <xdr:col>12</xdr:col>
                    <xdr:colOff>57150</xdr:colOff>
                    <xdr:row>478</xdr:row>
                    <xdr:rowOff>38100</xdr:rowOff>
                  </from>
                  <to>
                    <xdr:col>14</xdr:col>
                    <xdr:colOff>0</xdr:colOff>
                    <xdr:row>478</xdr:row>
                    <xdr:rowOff>447675</xdr:rowOff>
                  </to>
                </anchor>
              </controlPr>
            </control>
          </mc:Choice>
        </mc:AlternateContent>
        <mc:AlternateContent xmlns:mc="http://schemas.openxmlformats.org/markup-compatibility/2006">
          <mc:Choice Requires="x14">
            <control shapeId="12664" r:id="rId183" name="Drop Down 376">
              <controlPr defaultSize="0" autoLine="0" autoPict="0">
                <anchor moveWithCells="1" sizeWithCells="1">
                  <from>
                    <xdr:col>12</xdr:col>
                    <xdr:colOff>57150</xdr:colOff>
                    <xdr:row>490</xdr:row>
                    <xdr:rowOff>38100</xdr:rowOff>
                  </from>
                  <to>
                    <xdr:col>14</xdr:col>
                    <xdr:colOff>0</xdr:colOff>
                    <xdr:row>490</xdr:row>
                    <xdr:rowOff>447675</xdr:rowOff>
                  </to>
                </anchor>
              </controlPr>
            </control>
          </mc:Choice>
        </mc:AlternateContent>
        <mc:AlternateContent xmlns:mc="http://schemas.openxmlformats.org/markup-compatibility/2006">
          <mc:Choice Requires="x14">
            <control shapeId="12665" r:id="rId184" name="Drop Down 377">
              <controlPr defaultSize="0" autoLine="0" autoPict="0">
                <anchor moveWithCells="1" sizeWithCells="1">
                  <from>
                    <xdr:col>12</xdr:col>
                    <xdr:colOff>57150</xdr:colOff>
                    <xdr:row>491</xdr:row>
                    <xdr:rowOff>38100</xdr:rowOff>
                  </from>
                  <to>
                    <xdr:col>14</xdr:col>
                    <xdr:colOff>0</xdr:colOff>
                    <xdr:row>491</xdr:row>
                    <xdr:rowOff>447675</xdr:rowOff>
                  </to>
                </anchor>
              </controlPr>
            </control>
          </mc:Choice>
        </mc:AlternateContent>
        <mc:AlternateContent xmlns:mc="http://schemas.openxmlformats.org/markup-compatibility/2006">
          <mc:Choice Requires="x14">
            <control shapeId="12666" r:id="rId185" name="Drop Down 378">
              <controlPr defaultSize="0" autoLine="0" autoPict="0">
                <anchor moveWithCells="1" sizeWithCells="1">
                  <from>
                    <xdr:col>12</xdr:col>
                    <xdr:colOff>57150</xdr:colOff>
                    <xdr:row>492</xdr:row>
                    <xdr:rowOff>38100</xdr:rowOff>
                  </from>
                  <to>
                    <xdr:col>14</xdr:col>
                    <xdr:colOff>0</xdr:colOff>
                    <xdr:row>492</xdr:row>
                    <xdr:rowOff>447675</xdr:rowOff>
                  </to>
                </anchor>
              </controlPr>
            </control>
          </mc:Choice>
        </mc:AlternateContent>
        <mc:AlternateContent xmlns:mc="http://schemas.openxmlformats.org/markup-compatibility/2006">
          <mc:Choice Requires="x14">
            <control shapeId="12667" r:id="rId186" name="Drop Down 379">
              <controlPr defaultSize="0" autoLine="0" autoPict="0">
                <anchor moveWithCells="1" sizeWithCells="1">
                  <from>
                    <xdr:col>12</xdr:col>
                    <xdr:colOff>57150</xdr:colOff>
                    <xdr:row>493</xdr:row>
                    <xdr:rowOff>38100</xdr:rowOff>
                  </from>
                  <to>
                    <xdr:col>14</xdr:col>
                    <xdr:colOff>0</xdr:colOff>
                    <xdr:row>493</xdr:row>
                    <xdr:rowOff>447675</xdr:rowOff>
                  </to>
                </anchor>
              </controlPr>
            </control>
          </mc:Choice>
        </mc:AlternateContent>
        <mc:AlternateContent xmlns:mc="http://schemas.openxmlformats.org/markup-compatibility/2006">
          <mc:Choice Requires="x14">
            <control shapeId="12668" r:id="rId187" name="Drop Down 380">
              <controlPr defaultSize="0" autoLine="0" autoPict="0">
                <anchor moveWithCells="1" sizeWithCells="1">
                  <from>
                    <xdr:col>12</xdr:col>
                    <xdr:colOff>57150</xdr:colOff>
                    <xdr:row>494</xdr:row>
                    <xdr:rowOff>38100</xdr:rowOff>
                  </from>
                  <to>
                    <xdr:col>14</xdr:col>
                    <xdr:colOff>0</xdr:colOff>
                    <xdr:row>494</xdr:row>
                    <xdr:rowOff>447675</xdr:rowOff>
                  </to>
                </anchor>
              </controlPr>
            </control>
          </mc:Choice>
        </mc:AlternateContent>
        <mc:AlternateContent xmlns:mc="http://schemas.openxmlformats.org/markup-compatibility/2006">
          <mc:Choice Requires="x14">
            <control shapeId="12669" r:id="rId188" name="Drop Down 381">
              <controlPr defaultSize="0" autoLine="0" autoPict="0">
                <anchor moveWithCells="1" sizeWithCells="1">
                  <from>
                    <xdr:col>12</xdr:col>
                    <xdr:colOff>57150</xdr:colOff>
                    <xdr:row>495</xdr:row>
                    <xdr:rowOff>38100</xdr:rowOff>
                  </from>
                  <to>
                    <xdr:col>14</xdr:col>
                    <xdr:colOff>0</xdr:colOff>
                    <xdr:row>495</xdr:row>
                    <xdr:rowOff>447675</xdr:rowOff>
                  </to>
                </anchor>
              </controlPr>
            </control>
          </mc:Choice>
        </mc:AlternateContent>
        <mc:AlternateContent xmlns:mc="http://schemas.openxmlformats.org/markup-compatibility/2006">
          <mc:Choice Requires="x14">
            <control shapeId="12670" r:id="rId189" name="Drop Down 382">
              <controlPr defaultSize="0" autoLine="0" autoPict="0">
                <anchor moveWithCells="1" sizeWithCells="1">
                  <from>
                    <xdr:col>10</xdr:col>
                    <xdr:colOff>38100</xdr:colOff>
                    <xdr:row>473</xdr:row>
                    <xdr:rowOff>38100</xdr:rowOff>
                  </from>
                  <to>
                    <xdr:col>12</xdr:col>
                    <xdr:colOff>0</xdr:colOff>
                    <xdr:row>473</xdr:row>
                    <xdr:rowOff>447675</xdr:rowOff>
                  </to>
                </anchor>
              </controlPr>
            </control>
          </mc:Choice>
        </mc:AlternateContent>
        <mc:AlternateContent xmlns:mc="http://schemas.openxmlformats.org/markup-compatibility/2006">
          <mc:Choice Requires="x14">
            <control shapeId="12671" r:id="rId190" name="Drop Down 383">
              <controlPr defaultSize="0" autoLine="0" autoPict="0">
                <anchor moveWithCells="1" sizeWithCells="1">
                  <from>
                    <xdr:col>10</xdr:col>
                    <xdr:colOff>38100</xdr:colOff>
                    <xdr:row>474</xdr:row>
                    <xdr:rowOff>38100</xdr:rowOff>
                  </from>
                  <to>
                    <xdr:col>12</xdr:col>
                    <xdr:colOff>0</xdr:colOff>
                    <xdr:row>474</xdr:row>
                    <xdr:rowOff>447675</xdr:rowOff>
                  </to>
                </anchor>
              </controlPr>
            </control>
          </mc:Choice>
        </mc:AlternateContent>
        <mc:AlternateContent xmlns:mc="http://schemas.openxmlformats.org/markup-compatibility/2006">
          <mc:Choice Requires="x14">
            <control shapeId="12672" r:id="rId191" name="Drop Down 384">
              <controlPr defaultSize="0" autoLine="0" autoPict="0">
                <anchor moveWithCells="1" sizeWithCells="1">
                  <from>
                    <xdr:col>10</xdr:col>
                    <xdr:colOff>38100</xdr:colOff>
                    <xdr:row>475</xdr:row>
                    <xdr:rowOff>38100</xdr:rowOff>
                  </from>
                  <to>
                    <xdr:col>12</xdr:col>
                    <xdr:colOff>0</xdr:colOff>
                    <xdr:row>475</xdr:row>
                    <xdr:rowOff>447675</xdr:rowOff>
                  </to>
                </anchor>
              </controlPr>
            </control>
          </mc:Choice>
        </mc:AlternateContent>
        <mc:AlternateContent xmlns:mc="http://schemas.openxmlformats.org/markup-compatibility/2006">
          <mc:Choice Requires="x14">
            <control shapeId="12673" r:id="rId192" name="Drop Down 385">
              <controlPr defaultSize="0" autoLine="0" autoPict="0">
                <anchor moveWithCells="1" sizeWithCells="1">
                  <from>
                    <xdr:col>10</xdr:col>
                    <xdr:colOff>38100</xdr:colOff>
                    <xdr:row>476</xdr:row>
                    <xdr:rowOff>38100</xdr:rowOff>
                  </from>
                  <to>
                    <xdr:col>12</xdr:col>
                    <xdr:colOff>0</xdr:colOff>
                    <xdr:row>476</xdr:row>
                    <xdr:rowOff>447675</xdr:rowOff>
                  </to>
                </anchor>
              </controlPr>
            </control>
          </mc:Choice>
        </mc:AlternateContent>
        <mc:AlternateContent xmlns:mc="http://schemas.openxmlformats.org/markup-compatibility/2006">
          <mc:Choice Requires="x14">
            <control shapeId="12674" r:id="rId193" name="Drop Down 386">
              <controlPr defaultSize="0" autoLine="0" autoPict="0">
                <anchor moveWithCells="1" sizeWithCells="1">
                  <from>
                    <xdr:col>10</xdr:col>
                    <xdr:colOff>38100</xdr:colOff>
                    <xdr:row>478</xdr:row>
                    <xdr:rowOff>38100</xdr:rowOff>
                  </from>
                  <to>
                    <xdr:col>12</xdr:col>
                    <xdr:colOff>0</xdr:colOff>
                    <xdr:row>478</xdr:row>
                    <xdr:rowOff>447675</xdr:rowOff>
                  </to>
                </anchor>
              </controlPr>
            </control>
          </mc:Choice>
        </mc:AlternateContent>
        <mc:AlternateContent xmlns:mc="http://schemas.openxmlformats.org/markup-compatibility/2006">
          <mc:Choice Requires="x14">
            <control shapeId="12675" r:id="rId194" name="Drop Down 387">
              <controlPr defaultSize="0" autoLine="0" autoPict="0">
                <anchor moveWithCells="1" sizeWithCells="1">
                  <from>
                    <xdr:col>10</xdr:col>
                    <xdr:colOff>38100</xdr:colOff>
                    <xdr:row>490</xdr:row>
                    <xdr:rowOff>38100</xdr:rowOff>
                  </from>
                  <to>
                    <xdr:col>12</xdr:col>
                    <xdr:colOff>0</xdr:colOff>
                    <xdr:row>490</xdr:row>
                    <xdr:rowOff>447675</xdr:rowOff>
                  </to>
                </anchor>
              </controlPr>
            </control>
          </mc:Choice>
        </mc:AlternateContent>
        <mc:AlternateContent xmlns:mc="http://schemas.openxmlformats.org/markup-compatibility/2006">
          <mc:Choice Requires="x14">
            <control shapeId="12676" r:id="rId195" name="Drop Down 388">
              <controlPr defaultSize="0" autoLine="0" autoPict="0">
                <anchor moveWithCells="1" sizeWithCells="1">
                  <from>
                    <xdr:col>10</xdr:col>
                    <xdr:colOff>38100</xdr:colOff>
                    <xdr:row>491</xdr:row>
                    <xdr:rowOff>38100</xdr:rowOff>
                  </from>
                  <to>
                    <xdr:col>12</xdr:col>
                    <xdr:colOff>0</xdr:colOff>
                    <xdr:row>491</xdr:row>
                    <xdr:rowOff>447675</xdr:rowOff>
                  </to>
                </anchor>
              </controlPr>
            </control>
          </mc:Choice>
        </mc:AlternateContent>
        <mc:AlternateContent xmlns:mc="http://schemas.openxmlformats.org/markup-compatibility/2006">
          <mc:Choice Requires="x14">
            <control shapeId="12677" r:id="rId196" name="Drop Down 389">
              <controlPr defaultSize="0" autoLine="0" autoPict="0">
                <anchor moveWithCells="1" sizeWithCells="1">
                  <from>
                    <xdr:col>10</xdr:col>
                    <xdr:colOff>38100</xdr:colOff>
                    <xdr:row>492</xdr:row>
                    <xdr:rowOff>38100</xdr:rowOff>
                  </from>
                  <to>
                    <xdr:col>12</xdr:col>
                    <xdr:colOff>0</xdr:colOff>
                    <xdr:row>492</xdr:row>
                    <xdr:rowOff>447675</xdr:rowOff>
                  </to>
                </anchor>
              </controlPr>
            </control>
          </mc:Choice>
        </mc:AlternateContent>
        <mc:AlternateContent xmlns:mc="http://schemas.openxmlformats.org/markup-compatibility/2006">
          <mc:Choice Requires="x14">
            <control shapeId="12678" r:id="rId197" name="Drop Down 390">
              <controlPr defaultSize="0" autoLine="0" autoPict="0">
                <anchor moveWithCells="1" sizeWithCells="1">
                  <from>
                    <xdr:col>10</xdr:col>
                    <xdr:colOff>38100</xdr:colOff>
                    <xdr:row>493</xdr:row>
                    <xdr:rowOff>38100</xdr:rowOff>
                  </from>
                  <to>
                    <xdr:col>12</xdr:col>
                    <xdr:colOff>0</xdr:colOff>
                    <xdr:row>493</xdr:row>
                    <xdr:rowOff>447675</xdr:rowOff>
                  </to>
                </anchor>
              </controlPr>
            </control>
          </mc:Choice>
        </mc:AlternateContent>
        <mc:AlternateContent xmlns:mc="http://schemas.openxmlformats.org/markup-compatibility/2006">
          <mc:Choice Requires="x14">
            <control shapeId="12679" r:id="rId198" name="Drop Down 391">
              <controlPr defaultSize="0" autoLine="0" autoPict="0">
                <anchor moveWithCells="1" sizeWithCells="1">
                  <from>
                    <xdr:col>10</xdr:col>
                    <xdr:colOff>38100</xdr:colOff>
                    <xdr:row>494</xdr:row>
                    <xdr:rowOff>38100</xdr:rowOff>
                  </from>
                  <to>
                    <xdr:col>12</xdr:col>
                    <xdr:colOff>0</xdr:colOff>
                    <xdr:row>494</xdr:row>
                    <xdr:rowOff>447675</xdr:rowOff>
                  </to>
                </anchor>
              </controlPr>
            </control>
          </mc:Choice>
        </mc:AlternateContent>
        <mc:AlternateContent xmlns:mc="http://schemas.openxmlformats.org/markup-compatibility/2006">
          <mc:Choice Requires="x14">
            <control shapeId="12680" r:id="rId199" name="Drop Down 392">
              <controlPr defaultSize="0" autoLine="0" autoPict="0">
                <anchor moveWithCells="1" sizeWithCells="1">
                  <from>
                    <xdr:col>10</xdr:col>
                    <xdr:colOff>38100</xdr:colOff>
                    <xdr:row>495</xdr:row>
                    <xdr:rowOff>38100</xdr:rowOff>
                  </from>
                  <to>
                    <xdr:col>12</xdr:col>
                    <xdr:colOff>0</xdr:colOff>
                    <xdr:row>495</xdr:row>
                    <xdr:rowOff>447675</xdr:rowOff>
                  </to>
                </anchor>
              </controlPr>
            </control>
          </mc:Choice>
        </mc:AlternateContent>
        <mc:AlternateContent xmlns:mc="http://schemas.openxmlformats.org/markup-compatibility/2006">
          <mc:Choice Requires="x14">
            <control shapeId="12681" r:id="rId200" name="Drop Down 393">
              <controlPr defaultSize="0" autoLine="0" autoPict="0">
                <anchor moveWithCells="1" sizeWithCells="1">
                  <from>
                    <xdr:col>10</xdr:col>
                    <xdr:colOff>38100</xdr:colOff>
                    <xdr:row>477</xdr:row>
                    <xdr:rowOff>38100</xdr:rowOff>
                  </from>
                  <to>
                    <xdr:col>12</xdr:col>
                    <xdr:colOff>0</xdr:colOff>
                    <xdr:row>477</xdr:row>
                    <xdr:rowOff>447675</xdr:rowOff>
                  </to>
                </anchor>
              </controlPr>
            </control>
          </mc:Choice>
        </mc:AlternateContent>
        <mc:AlternateContent xmlns:mc="http://schemas.openxmlformats.org/markup-compatibility/2006">
          <mc:Choice Requires="x14">
            <control shapeId="12698" r:id="rId201" name="Drop Down 410">
              <controlPr defaultSize="0" autoLine="0" autoPict="0">
                <anchor moveWithCells="1" sizeWithCells="1">
                  <from>
                    <xdr:col>3</xdr:col>
                    <xdr:colOff>47625</xdr:colOff>
                    <xdr:row>573</xdr:row>
                    <xdr:rowOff>28575</xdr:rowOff>
                  </from>
                  <to>
                    <xdr:col>7</xdr:col>
                    <xdr:colOff>781050</xdr:colOff>
                    <xdr:row>573</xdr:row>
                    <xdr:rowOff>333375</xdr:rowOff>
                  </to>
                </anchor>
              </controlPr>
            </control>
          </mc:Choice>
        </mc:AlternateContent>
        <mc:AlternateContent xmlns:mc="http://schemas.openxmlformats.org/markup-compatibility/2006">
          <mc:Choice Requires="x14">
            <control shapeId="12699" r:id="rId202" name="Drop Down 411">
              <controlPr defaultSize="0" autoLine="0" autoPict="0">
                <anchor moveWithCells="1" sizeWithCells="1">
                  <from>
                    <xdr:col>3</xdr:col>
                    <xdr:colOff>47625</xdr:colOff>
                    <xdr:row>571</xdr:row>
                    <xdr:rowOff>28575</xdr:rowOff>
                  </from>
                  <to>
                    <xdr:col>7</xdr:col>
                    <xdr:colOff>781050</xdr:colOff>
                    <xdr:row>571</xdr:row>
                    <xdr:rowOff>333375</xdr:rowOff>
                  </to>
                </anchor>
              </controlPr>
            </control>
          </mc:Choice>
        </mc:AlternateContent>
        <mc:AlternateContent xmlns:mc="http://schemas.openxmlformats.org/markup-compatibility/2006">
          <mc:Choice Requires="x14">
            <control shapeId="12700" r:id="rId203" name="Drop Down 412">
              <controlPr defaultSize="0" autoLine="0" autoPict="0">
                <anchor moveWithCells="1" sizeWithCells="1">
                  <from>
                    <xdr:col>3</xdr:col>
                    <xdr:colOff>47625</xdr:colOff>
                    <xdr:row>574</xdr:row>
                    <xdr:rowOff>28575</xdr:rowOff>
                  </from>
                  <to>
                    <xdr:col>7</xdr:col>
                    <xdr:colOff>781050</xdr:colOff>
                    <xdr:row>574</xdr:row>
                    <xdr:rowOff>333375</xdr:rowOff>
                  </to>
                </anchor>
              </controlPr>
            </control>
          </mc:Choice>
        </mc:AlternateContent>
        <mc:AlternateContent xmlns:mc="http://schemas.openxmlformats.org/markup-compatibility/2006">
          <mc:Choice Requires="x14">
            <control shapeId="12701" r:id="rId204" name="Drop Down 413">
              <controlPr defaultSize="0" autoLine="0" autoPict="0">
                <anchor moveWithCells="1" sizeWithCells="1">
                  <from>
                    <xdr:col>3</xdr:col>
                    <xdr:colOff>47625</xdr:colOff>
                    <xdr:row>575</xdr:row>
                    <xdr:rowOff>28575</xdr:rowOff>
                  </from>
                  <to>
                    <xdr:col>7</xdr:col>
                    <xdr:colOff>781050</xdr:colOff>
                    <xdr:row>575</xdr:row>
                    <xdr:rowOff>333375</xdr:rowOff>
                  </to>
                </anchor>
              </controlPr>
            </control>
          </mc:Choice>
        </mc:AlternateContent>
        <mc:AlternateContent xmlns:mc="http://schemas.openxmlformats.org/markup-compatibility/2006">
          <mc:Choice Requires="x14">
            <control shapeId="12702" r:id="rId205" name="Drop Down 414">
              <controlPr defaultSize="0" autoLine="0" autoPict="0">
                <anchor moveWithCells="1" sizeWithCells="1">
                  <from>
                    <xdr:col>3</xdr:col>
                    <xdr:colOff>47625</xdr:colOff>
                    <xdr:row>576</xdr:row>
                    <xdr:rowOff>28575</xdr:rowOff>
                  </from>
                  <to>
                    <xdr:col>7</xdr:col>
                    <xdr:colOff>781050</xdr:colOff>
                    <xdr:row>576</xdr:row>
                    <xdr:rowOff>333375</xdr:rowOff>
                  </to>
                </anchor>
              </controlPr>
            </control>
          </mc:Choice>
        </mc:AlternateContent>
        <mc:AlternateContent xmlns:mc="http://schemas.openxmlformats.org/markup-compatibility/2006">
          <mc:Choice Requires="x14">
            <control shapeId="12703" r:id="rId206" name="Drop Down 415">
              <controlPr defaultSize="0" autoLine="0" autoPict="0">
                <anchor moveWithCells="1" sizeWithCells="1">
                  <from>
                    <xdr:col>3</xdr:col>
                    <xdr:colOff>47625</xdr:colOff>
                    <xdr:row>577</xdr:row>
                    <xdr:rowOff>28575</xdr:rowOff>
                  </from>
                  <to>
                    <xdr:col>7</xdr:col>
                    <xdr:colOff>781050</xdr:colOff>
                    <xdr:row>577</xdr:row>
                    <xdr:rowOff>333375</xdr:rowOff>
                  </to>
                </anchor>
              </controlPr>
            </control>
          </mc:Choice>
        </mc:AlternateContent>
        <mc:AlternateContent xmlns:mc="http://schemas.openxmlformats.org/markup-compatibility/2006">
          <mc:Choice Requires="x14">
            <control shapeId="12704" r:id="rId207" name="Drop Down 416">
              <controlPr defaultSize="0" autoLine="0" autoPict="0">
                <anchor moveWithCells="1" sizeWithCells="1">
                  <from>
                    <xdr:col>3</xdr:col>
                    <xdr:colOff>47625</xdr:colOff>
                    <xdr:row>572</xdr:row>
                    <xdr:rowOff>28575</xdr:rowOff>
                  </from>
                  <to>
                    <xdr:col>7</xdr:col>
                    <xdr:colOff>781050</xdr:colOff>
                    <xdr:row>572</xdr:row>
                    <xdr:rowOff>333375</xdr:rowOff>
                  </to>
                </anchor>
              </controlPr>
            </control>
          </mc:Choice>
        </mc:AlternateContent>
        <mc:AlternateContent xmlns:mc="http://schemas.openxmlformats.org/markup-compatibility/2006">
          <mc:Choice Requires="x14">
            <control shapeId="12718" r:id="rId208" name="Drop Down 430">
              <controlPr defaultSize="0" autoLine="0" autoPict="0">
                <anchor moveWithCells="1" sizeWithCells="1">
                  <from>
                    <xdr:col>12</xdr:col>
                    <xdr:colOff>57150</xdr:colOff>
                    <xdr:row>572</xdr:row>
                    <xdr:rowOff>38100</xdr:rowOff>
                  </from>
                  <to>
                    <xdr:col>14</xdr:col>
                    <xdr:colOff>0</xdr:colOff>
                    <xdr:row>572</xdr:row>
                    <xdr:rowOff>447675</xdr:rowOff>
                  </to>
                </anchor>
              </controlPr>
            </control>
          </mc:Choice>
        </mc:AlternateContent>
        <mc:AlternateContent xmlns:mc="http://schemas.openxmlformats.org/markup-compatibility/2006">
          <mc:Choice Requires="x14">
            <control shapeId="12719" r:id="rId209" name="Drop Down 431">
              <controlPr defaultSize="0" autoLine="0" autoPict="0">
                <anchor moveWithCells="1" sizeWithCells="1">
                  <from>
                    <xdr:col>12</xdr:col>
                    <xdr:colOff>57150</xdr:colOff>
                    <xdr:row>573</xdr:row>
                    <xdr:rowOff>38100</xdr:rowOff>
                  </from>
                  <to>
                    <xdr:col>14</xdr:col>
                    <xdr:colOff>0</xdr:colOff>
                    <xdr:row>573</xdr:row>
                    <xdr:rowOff>447675</xdr:rowOff>
                  </to>
                </anchor>
              </controlPr>
            </control>
          </mc:Choice>
        </mc:AlternateContent>
        <mc:AlternateContent xmlns:mc="http://schemas.openxmlformats.org/markup-compatibility/2006">
          <mc:Choice Requires="x14">
            <control shapeId="12720" r:id="rId210" name="Drop Down 432">
              <controlPr defaultSize="0" autoLine="0" autoPict="0">
                <anchor moveWithCells="1" sizeWithCells="1">
                  <from>
                    <xdr:col>12</xdr:col>
                    <xdr:colOff>57150</xdr:colOff>
                    <xdr:row>574</xdr:row>
                    <xdr:rowOff>38100</xdr:rowOff>
                  </from>
                  <to>
                    <xdr:col>14</xdr:col>
                    <xdr:colOff>0</xdr:colOff>
                    <xdr:row>574</xdr:row>
                    <xdr:rowOff>447675</xdr:rowOff>
                  </to>
                </anchor>
              </controlPr>
            </control>
          </mc:Choice>
        </mc:AlternateContent>
        <mc:AlternateContent xmlns:mc="http://schemas.openxmlformats.org/markup-compatibility/2006">
          <mc:Choice Requires="x14">
            <control shapeId="12721" r:id="rId211" name="Drop Down 433">
              <controlPr defaultSize="0" autoLine="0" autoPict="0">
                <anchor moveWithCells="1" sizeWithCells="1">
                  <from>
                    <xdr:col>12</xdr:col>
                    <xdr:colOff>57150</xdr:colOff>
                    <xdr:row>575</xdr:row>
                    <xdr:rowOff>38100</xdr:rowOff>
                  </from>
                  <to>
                    <xdr:col>14</xdr:col>
                    <xdr:colOff>0</xdr:colOff>
                    <xdr:row>575</xdr:row>
                    <xdr:rowOff>447675</xdr:rowOff>
                  </to>
                </anchor>
              </controlPr>
            </control>
          </mc:Choice>
        </mc:AlternateContent>
        <mc:AlternateContent xmlns:mc="http://schemas.openxmlformats.org/markup-compatibility/2006">
          <mc:Choice Requires="x14">
            <control shapeId="12722" r:id="rId212" name="Drop Down 434">
              <controlPr defaultSize="0" autoLine="0" autoPict="0">
                <anchor moveWithCells="1" sizeWithCells="1">
                  <from>
                    <xdr:col>12</xdr:col>
                    <xdr:colOff>57150</xdr:colOff>
                    <xdr:row>576</xdr:row>
                    <xdr:rowOff>38100</xdr:rowOff>
                  </from>
                  <to>
                    <xdr:col>14</xdr:col>
                    <xdr:colOff>0</xdr:colOff>
                    <xdr:row>576</xdr:row>
                    <xdr:rowOff>447675</xdr:rowOff>
                  </to>
                </anchor>
              </controlPr>
            </control>
          </mc:Choice>
        </mc:AlternateContent>
        <mc:AlternateContent xmlns:mc="http://schemas.openxmlformats.org/markup-compatibility/2006">
          <mc:Choice Requires="x14">
            <control shapeId="12723" r:id="rId213" name="Drop Down 435">
              <controlPr defaultSize="0" autoLine="0" autoPict="0">
                <anchor moveWithCells="1" sizeWithCells="1">
                  <from>
                    <xdr:col>12</xdr:col>
                    <xdr:colOff>57150</xdr:colOff>
                    <xdr:row>577</xdr:row>
                    <xdr:rowOff>38100</xdr:rowOff>
                  </from>
                  <to>
                    <xdr:col>14</xdr:col>
                    <xdr:colOff>0</xdr:colOff>
                    <xdr:row>577</xdr:row>
                    <xdr:rowOff>447675</xdr:rowOff>
                  </to>
                </anchor>
              </controlPr>
            </control>
          </mc:Choice>
        </mc:AlternateContent>
        <mc:AlternateContent xmlns:mc="http://schemas.openxmlformats.org/markup-compatibility/2006">
          <mc:Choice Requires="x14">
            <control shapeId="12729" r:id="rId214" name="Drop Down 441">
              <controlPr defaultSize="0" autoLine="0" autoPict="0">
                <anchor moveWithCells="1" sizeWithCells="1">
                  <from>
                    <xdr:col>10</xdr:col>
                    <xdr:colOff>38100</xdr:colOff>
                    <xdr:row>572</xdr:row>
                    <xdr:rowOff>38100</xdr:rowOff>
                  </from>
                  <to>
                    <xdr:col>12</xdr:col>
                    <xdr:colOff>0</xdr:colOff>
                    <xdr:row>572</xdr:row>
                    <xdr:rowOff>447675</xdr:rowOff>
                  </to>
                </anchor>
              </controlPr>
            </control>
          </mc:Choice>
        </mc:AlternateContent>
        <mc:AlternateContent xmlns:mc="http://schemas.openxmlformats.org/markup-compatibility/2006">
          <mc:Choice Requires="x14">
            <control shapeId="12730" r:id="rId215" name="Drop Down 442">
              <controlPr defaultSize="0" autoLine="0" autoPict="0">
                <anchor moveWithCells="1" sizeWithCells="1">
                  <from>
                    <xdr:col>10</xdr:col>
                    <xdr:colOff>38100</xdr:colOff>
                    <xdr:row>573</xdr:row>
                    <xdr:rowOff>38100</xdr:rowOff>
                  </from>
                  <to>
                    <xdr:col>12</xdr:col>
                    <xdr:colOff>0</xdr:colOff>
                    <xdr:row>573</xdr:row>
                    <xdr:rowOff>447675</xdr:rowOff>
                  </to>
                </anchor>
              </controlPr>
            </control>
          </mc:Choice>
        </mc:AlternateContent>
        <mc:AlternateContent xmlns:mc="http://schemas.openxmlformats.org/markup-compatibility/2006">
          <mc:Choice Requires="x14">
            <control shapeId="12731" r:id="rId216" name="Drop Down 443">
              <controlPr defaultSize="0" autoLine="0" autoPict="0">
                <anchor moveWithCells="1" sizeWithCells="1">
                  <from>
                    <xdr:col>10</xdr:col>
                    <xdr:colOff>38100</xdr:colOff>
                    <xdr:row>574</xdr:row>
                    <xdr:rowOff>38100</xdr:rowOff>
                  </from>
                  <to>
                    <xdr:col>12</xdr:col>
                    <xdr:colOff>0</xdr:colOff>
                    <xdr:row>574</xdr:row>
                    <xdr:rowOff>447675</xdr:rowOff>
                  </to>
                </anchor>
              </controlPr>
            </control>
          </mc:Choice>
        </mc:AlternateContent>
        <mc:AlternateContent xmlns:mc="http://schemas.openxmlformats.org/markup-compatibility/2006">
          <mc:Choice Requires="x14">
            <control shapeId="12732" r:id="rId217" name="Drop Down 444">
              <controlPr defaultSize="0" autoLine="0" autoPict="0">
                <anchor moveWithCells="1" sizeWithCells="1">
                  <from>
                    <xdr:col>10</xdr:col>
                    <xdr:colOff>38100</xdr:colOff>
                    <xdr:row>575</xdr:row>
                    <xdr:rowOff>38100</xdr:rowOff>
                  </from>
                  <to>
                    <xdr:col>12</xdr:col>
                    <xdr:colOff>0</xdr:colOff>
                    <xdr:row>575</xdr:row>
                    <xdr:rowOff>447675</xdr:rowOff>
                  </to>
                </anchor>
              </controlPr>
            </control>
          </mc:Choice>
        </mc:AlternateContent>
        <mc:AlternateContent xmlns:mc="http://schemas.openxmlformats.org/markup-compatibility/2006">
          <mc:Choice Requires="x14">
            <control shapeId="12733" r:id="rId218" name="Drop Down 445">
              <controlPr defaultSize="0" autoLine="0" autoPict="0">
                <anchor moveWithCells="1" sizeWithCells="1">
                  <from>
                    <xdr:col>10</xdr:col>
                    <xdr:colOff>38100</xdr:colOff>
                    <xdr:row>576</xdr:row>
                    <xdr:rowOff>38100</xdr:rowOff>
                  </from>
                  <to>
                    <xdr:col>12</xdr:col>
                    <xdr:colOff>0</xdr:colOff>
                    <xdr:row>576</xdr:row>
                    <xdr:rowOff>447675</xdr:rowOff>
                  </to>
                </anchor>
              </controlPr>
            </control>
          </mc:Choice>
        </mc:AlternateContent>
        <mc:AlternateContent xmlns:mc="http://schemas.openxmlformats.org/markup-compatibility/2006">
          <mc:Choice Requires="x14">
            <control shapeId="12734" r:id="rId219" name="Drop Down 446">
              <controlPr defaultSize="0" autoLine="0" autoPict="0">
                <anchor moveWithCells="1" sizeWithCells="1">
                  <from>
                    <xdr:col>10</xdr:col>
                    <xdr:colOff>38100</xdr:colOff>
                    <xdr:row>577</xdr:row>
                    <xdr:rowOff>38100</xdr:rowOff>
                  </from>
                  <to>
                    <xdr:col>12</xdr:col>
                    <xdr:colOff>0</xdr:colOff>
                    <xdr:row>577</xdr:row>
                    <xdr:rowOff>447675</xdr:rowOff>
                  </to>
                </anchor>
              </controlPr>
            </control>
          </mc:Choice>
        </mc:AlternateContent>
        <mc:AlternateContent xmlns:mc="http://schemas.openxmlformats.org/markup-compatibility/2006">
          <mc:Choice Requires="x14">
            <control shapeId="12746" r:id="rId220" name="Drop Down 458">
              <controlPr defaultSize="0" autoLine="0" autoPict="0">
                <anchor moveWithCells="1" sizeWithCells="1">
                  <from>
                    <xdr:col>3</xdr:col>
                    <xdr:colOff>47625</xdr:colOff>
                    <xdr:row>653</xdr:row>
                    <xdr:rowOff>28575</xdr:rowOff>
                  </from>
                  <to>
                    <xdr:col>7</xdr:col>
                    <xdr:colOff>781050</xdr:colOff>
                    <xdr:row>653</xdr:row>
                    <xdr:rowOff>333375</xdr:rowOff>
                  </to>
                </anchor>
              </controlPr>
            </control>
          </mc:Choice>
        </mc:AlternateContent>
        <mc:AlternateContent xmlns:mc="http://schemas.openxmlformats.org/markup-compatibility/2006">
          <mc:Choice Requires="x14">
            <control shapeId="12747" r:id="rId221" name="Drop Down 459">
              <controlPr defaultSize="0" autoLine="0" autoPict="0">
                <anchor moveWithCells="1" sizeWithCells="1">
                  <from>
                    <xdr:col>3</xdr:col>
                    <xdr:colOff>47625</xdr:colOff>
                    <xdr:row>651</xdr:row>
                    <xdr:rowOff>28575</xdr:rowOff>
                  </from>
                  <to>
                    <xdr:col>7</xdr:col>
                    <xdr:colOff>781050</xdr:colOff>
                    <xdr:row>651</xdr:row>
                    <xdr:rowOff>333375</xdr:rowOff>
                  </to>
                </anchor>
              </controlPr>
            </control>
          </mc:Choice>
        </mc:AlternateContent>
        <mc:AlternateContent xmlns:mc="http://schemas.openxmlformats.org/markup-compatibility/2006">
          <mc:Choice Requires="x14">
            <control shapeId="12748" r:id="rId222" name="Drop Down 460">
              <controlPr defaultSize="0" autoLine="0" autoPict="0">
                <anchor moveWithCells="1" sizeWithCells="1">
                  <from>
                    <xdr:col>3</xdr:col>
                    <xdr:colOff>47625</xdr:colOff>
                    <xdr:row>654</xdr:row>
                    <xdr:rowOff>28575</xdr:rowOff>
                  </from>
                  <to>
                    <xdr:col>7</xdr:col>
                    <xdr:colOff>781050</xdr:colOff>
                    <xdr:row>654</xdr:row>
                    <xdr:rowOff>333375</xdr:rowOff>
                  </to>
                </anchor>
              </controlPr>
            </control>
          </mc:Choice>
        </mc:AlternateContent>
        <mc:AlternateContent xmlns:mc="http://schemas.openxmlformats.org/markup-compatibility/2006">
          <mc:Choice Requires="x14">
            <control shapeId="12749" r:id="rId223" name="Drop Down 461">
              <controlPr defaultSize="0" autoLine="0" autoPict="0">
                <anchor moveWithCells="1" sizeWithCells="1">
                  <from>
                    <xdr:col>3</xdr:col>
                    <xdr:colOff>47625</xdr:colOff>
                    <xdr:row>655</xdr:row>
                    <xdr:rowOff>28575</xdr:rowOff>
                  </from>
                  <to>
                    <xdr:col>7</xdr:col>
                    <xdr:colOff>781050</xdr:colOff>
                    <xdr:row>655</xdr:row>
                    <xdr:rowOff>333375</xdr:rowOff>
                  </to>
                </anchor>
              </controlPr>
            </control>
          </mc:Choice>
        </mc:AlternateContent>
        <mc:AlternateContent xmlns:mc="http://schemas.openxmlformats.org/markup-compatibility/2006">
          <mc:Choice Requires="x14">
            <control shapeId="12750" r:id="rId224" name="Drop Down 462">
              <controlPr defaultSize="0" autoLine="0" autoPict="0">
                <anchor moveWithCells="1" sizeWithCells="1">
                  <from>
                    <xdr:col>3</xdr:col>
                    <xdr:colOff>47625</xdr:colOff>
                    <xdr:row>656</xdr:row>
                    <xdr:rowOff>28575</xdr:rowOff>
                  </from>
                  <to>
                    <xdr:col>7</xdr:col>
                    <xdr:colOff>781050</xdr:colOff>
                    <xdr:row>656</xdr:row>
                    <xdr:rowOff>333375</xdr:rowOff>
                  </to>
                </anchor>
              </controlPr>
            </control>
          </mc:Choice>
        </mc:AlternateContent>
        <mc:AlternateContent xmlns:mc="http://schemas.openxmlformats.org/markup-compatibility/2006">
          <mc:Choice Requires="x14">
            <control shapeId="12751" r:id="rId225" name="Drop Down 463">
              <controlPr defaultSize="0" autoLine="0" autoPict="0">
                <anchor moveWithCells="1" sizeWithCells="1">
                  <from>
                    <xdr:col>3</xdr:col>
                    <xdr:colOff>47625</xdr:colOff>
                    <xdr:row>657</xdr:row>
                    <xdr:rowOff>28575</xdr:rowOff>
                  </from>
                  <to>
                    <xdr:col>7</xdr:col>
                    <xdr:colOff>781050</xdr:colOff>
                    <xdr:row>657</xdr:row>
                    <xdr:rowOff>333375</xdr:rowOff>
                  </to>
                </anchor>
              </controlPr>
            </control>
          </mc:Choice>
        </mc:AlternateContent>
        <mc:AlternateContent xmlns:mc="http://schemas.openxmlformats.org/markup-compatibility/2006">
          <mc:Choice Requires="x14">
            <control shapeId="12752" r:id="rId226" name="Drop Down 464">
              <controlPr defaultSize="0" autoLine="0" autoPict="0">
                <anchor moveWithCells="1" sizeWithCells="1">
                  <from>
                    <xdr:col>3</xdr:col>
                    <xdr:colOff>47625</xdr:colOff>
                    <xdr:row>652</xdr:row>
                    <xdr:rowOff>28575</xdr:rowOff>
                  </from>
                  <to>
                    <xdr:col>7</xdr:col>
                    <xdr:colOff>781050</xdr:colOff>
                    <xdr:row>652</xdr:row>
                    <xdr:rowOff>333375</xdr:rowOff>
                  </to>
                </anchor>
              </controlPr>
            </control>
          </mc:Choice>
        </mc:AlternateContent>
        <mc:AlternateContent xmlns:mc="http://schemas.openxmlformats.org/markup-compatibility/2006">
          <mc:Choice Requires="x14">
            <control shapeId="12766" r:id="rId227" name="Drop Down 478">
              <controlPr defaultSize="0" autoLine="0" autoPict="0">
                <anchor moveWithCells="1" sizeWithCells="1">
                  <from>
                    <xdr:col>12</xdr:col>
                    <xdr:colOff>57150</xdr:colOff>
                    <xdr:row>652</xdr:row>
                    <xdr:rowOff>38100</xdr:rowOff>
                  </from>
                  <to>
                    <xdr:col>14</xdr:col>
                    <xdr:colOff>0</xdr:colOff>
                    <xdr:row>652</xdr:row>
                    <xdr:rowOff>447675</xdr:rowOff>
                  </to>
                </anchor>
              </controlPr>
            </control>
          </mc:Choice>
        </mc:AlternateContent>
        <mc:AlternateContent xmlns:mc="http://schemas.openxmlformats.org/markup-compatibility/2006">
          <mc:Choice Requires="x14">
            <control shapeId="12767" r:id="rId228" name="Drop Down 479">
              <controlPr defaultSize="0" autoLine="0" autoPict="0">
                <anchor moveWithCells="1" sizeWithCells="1">
                  <from>
                    <xdr:col>12</xdr:col>
                    <xdr:colOff>57150</xdr:colOff>
                    <xdr:row>653</xdr:row>
                    <xdr:rowOff>38100</xdr:rowOff>
                  </from>
                  <to>
                    <xdr:col>14</xdr:col>
                    <xdr:colOff>0</xdr:colOff>
                    <xdr:row>653</xdr:row>
                    <xdr:rowOff>447675</xdr:rowOff>
                  </to>
                </anchor>
              </controlPr>
            </control>
          </mc:Choice>
        </mc:AlternateContent>
        <mc:AlternateContent xmlns:mc="http://schemas.openxmlformats.org/markup-compatibility/2006">
          <mc:Choice Requires="x14">
            <control shapeId="12768" r:id="rId229" name="Drop Down 480">
              <controlPr defaultSize="0" autoLine="0" autoPict="0">
                <anchor moveWithCells="1" sizeWithCells="1">
                  <from>
                    <xdr:col>12</xdr:col>
                    <xdr:colOff>57150</xdr:colOff>
                    <xdr:row>654</xdr:row>
                    <xdr:rowOff>38100</xdr:rowOff>
                  </from>
                  <to>
                    <xdr:col>14</xdr:col>
                    <xdr:colOff>0</xdr:colOff>
                    <xdr:row>654</xdr:row>
                    <xdr:rowOff>447675</xdr:rowOff>
                  </to>
                </anchor>
              </controlPr>
            </control>
          </mc:Choice>
        </mc:AlternateContent>
        <mc:AlternateContent xmlns:mc="http://schemas.openxmlformats.org/markup-compatibility/2006">
          <mc:Choice Requires="x14">
            <control shapeId="12769" r:id="rId230" name="Drop Down 481">
              <controlPr defaultSize="0" autoLine="0" autoPict="0">
                <anchor moveWithCells="1" sizeWithCells="1">
                  <from>
                    <xdr:col>12</xdr:col>
                    <xdr:colOff>57150</xdr:colOff>
                    <xdr:row>655</xdr:row>
                    <xdr:rowOff>38100</xdr:rowOff>
                  </from>
                  <to>
                    <xdr:col>14</xdr:col>
                    <xdr:colOff>0</xdr:colOff>
                    <xdr:row>655</xdr:row>
                    <xdr:rowOff>447675</xdr:rowOff>
                  </to>
                </anchor>
              </controlPr>
            </control>
          </mc:Choice>
        </mc:AlternateContent>
        <mc:AlternateContent xmlns:mc="http://schemas.openxmlformats.org/markup-compatibility/2006">
          <mc:Choice Requires="x14">
            <control shapeId="12770" r:id="rId231" name="Drop Down 482">
              <controlPr defaultSize="0" autoLine="0" autoPict="0">
                <anchor moveWithCells="1" sizeWithCells="1">
                  <from>
                    <xdr:col>12</xdr:col>
                    <xdr:colOff>57150</xdr:colOff>
                    <xdr:row>656</xdr:row>
                    <xdr:rowOff>38100</xdr:rowOff>
                  </from>
                  <to>
                    <xdr:col>14</xdr:col>
                    <xdr:colOff>0</xdr:colOff>
                    <xdr:row>656</xdr:row>
                    <xdr:rowOff>447675</xdr:rowOff>
                  </to>
                </anchor>
              </controlPr>
            </control>
          </mc:Choice>
        </mc:AlternateContent>
        <mc:AlternateContent xmlns:mc="http://schemas.openxmlformats.org/markup-compatibility/2006">
          <mc:Choice Requires="x14">
            <control shapeId="12771" r:id="rId232" name="Drop Down 483">
              <controlPr defaultSize="0" autoLine="0" autoPict="0">
                <anchor moveWithCells="1" sizeWithCells="1">
                  <from>
                    <xdr:col>12</xdr:col>
                    <xdr:colOff>57150</xdr:colOff>
                    <xdr:row>657</xdr:row>
                    <xdr:rowOff>38100</xdr:rowOff>
                  </from>
                  <to>
                    <xdr:col>14</xdr:col>
                    <xdr:colOff>0</xdr:colOff>
                    <xdr:row>657</xdr:row>
                    <xdr:rowOff>447675</xdr:rowOff>
                  </to>
                </anchor>
              </controlPr>
            </control>
          </mc:Choice>
        </mc:AlternateContent>
        <mc:AlternateContent xmlns:mc="http://schemas.openxmlformats.org/markup-compatibility/2006">
          <mc:Choice Requires="x14">
            <control shapeId="12777" r:id="rId233" name="Drop Down 489">
              <controlPr defaultSize="0" autoLine="0" autoPict="0">
                <anchor moveWithCells="1" sizeWithCells="1">
                  <from>
                    <xdr:col>10</xdr:col>
                    <xdr:colOff>38100</xdr:colOff>
                    <xdr:row>652</xdr:row>
                    <xdr:rowOff>38100</xdr:rowOff>
                  </from>
                  <to>
                    <xdr:col>12</xdr:col>
                    <xdr:colOff>0</xdr:colOff>
                    <xdr:row>652</xdr:row>
                    <xdr:rowOff>447675</xdr:rowOff>
                  </to>
                </anchor>
              </controlPr>
            </control>
          </mc:Choice>
        </mc:AlternateContent>
        <mc:AlternateContent xmlns:mc="http://schemas.openxmlformats.org/markup-compatibility/2006">
          <mc:Choice Requires="x14">
            <control shapeId="12778" r:id="rId234" name="Drop Down 490">
              <controlPr defaultSize="0" autoLine="0" autoPict="0">
                <anchor moveWithCells="1" sizeWithCells="1">
                  <from>
                    <xdr:col>10</xdr:col>
                    <xdr:colOff>38100</xdr:colOff>
                    <xdr:row>653</xdr:row>
                    <xdr:rowOff>38100</xdr:rowOff>
                  </from>
                  <to>
                    <xdr:col>12</xdr:col>
                    <xdr:colOff>0</xdr:colOff>
                    <xdr:row>653</xdr:row>
                    <xdr:rowOff>447675</xdr:rowOff>
                  </to>
                </anchor>
              </controlPr>
            </control>
          </mc:Choice>
        </mc:AlternateContent>
        <mc:AlternateContent xmlns:mc="http://schemas.openxmlformats.org/markup-compatibility/2006">
          <mc:Choice Requires="x14">
            <control shapeId="12779" r:id="rId235" name="Drop Down 491">
              <controlPr defaultSize="0" autoLine="0" autoPict="0">
                <anchor moveWithCells="1" sizeWithCells="1">
                  <from>
                    <xdr:col>10</xdr:col>
                    <xdr:colOff>38100</xdr:colOff>
                    <xdr:row>654</xdr:row>
                    <xdr:rowOff>38100</xdr:rowOff>
                  </from>
                  <to>
                    <xdr:col>12</xdr:col>
                    <xdr:colOff>0</xdr:colOff>
                    <xdr:row>654</xdr:row>
                    <xdr:rowOff>447675</xdr:rowOff>
                  </to>
                </anchor>
              </controlPr>
            </control>
          </mc:Choice>
        </mc:AlternateContent>
        <mc:AlternateContent xmlns:mc="http://schemas.openxmlformats.org/markup-compatibility/2006">
          <mc:Choice Requires="x14">
            <control shapeId="12780" r:id="rId236" name="Drop Down 492">
              <controlPr defaultSize="0" autoLine="0" autoPict="0">
                <anchor moveWithCells="1" sizeWithCells="1">
                  <from>
                    <xdr:col>10</xdr:col>
                    <xdr:colOff>38100</xdr:colOff>
                    <xdr:row>655</xdr:row>
                    <xdr:rowOff>38100</xdr:rowOff>
                  </from>
                  <to>
                    <xdr:col>12</xdr:col>
                    <xdr:colOff>0</xdr:colOff>
                    <xdr:row>655</xdr:row>
                    <xdr:rowOff>447675</xdr:rowOff>
                  </to>
                </anchor>
              </controlPr>
            </control>
          </mc:Choice>
        </mc:AlternateContent>
        <mc:AlternateContent xmlns:mc="http://schemas.openxmlformats.org/markup-compatibility/2006">
          <mc:Choice Requires="x14">
            <control shapeId="12781" r:id="rId237" name="Drop Down 493">
              <controlPr defaultSize="0" autoLine="0" autoPict="0">
                <anchor moveWithCells="1" sizeWithCells="1">
                  <from>
                    <xdr:col>10</xdr:col>
                    <xdr:colOff>38100</xdr:colOff>
                    <xdr:row>656</xdr:row>
                    <xdr:rowOff>38100</xdr:rowOff>
                  </from>
                  <to>
                    <xdr:col>12</xdr:col>
                    <xdr:colOff>0</xdr:colOff>
                    <xdr:row>656</xdr:row>
                    <xdr:rowOff>447675</xdr:rowOff>
                  </to>
                </anchor>
              </controlPr>
            </control>
          </mc:Choice>
        </mc:AlternateContent>
        <mc:AlternateContent xmlns:mc="http://schemas.openxmlformats.org/markup-compatibility/2006">
          <mc:Choice Requires="x14">
            <control shapeId="12782" r:id="rId238" name="Drop Down 494">
              <controlPr defaultSize="0" autoLine="0" autoPict="0">
                <anchor moveWithCells="1" sizeWithCells="1">
                  <from>
                    <xdr:col>10</xdr:col>
                    <xdr:colOff>38100</xdr:colOff>
                    <xdr:row>657</xdr:row>
                    <xdr:rowOff>38100</xdr:rowOff>
                  </from>
                  <to>
                    <xdr:col>12</xdr:col>
                    <xdr:colOff>0</xdr:colOff>
                    <xdr:row>657</xdr:row>
                    <xdr:rowOff>447675</xdr:rowOff>
                  </to>
                </anchor>
              </controlPr>
            </control>
          </mc:Choice>
        </mc:AlternateContent>
        <mc:AlternateContent xmlns:mc="http://schemas.openxmlformats.org/markup-compatibility/2006">
          <mc:Choice Requires="x14">
            <control shapeId="12790" r:id="rId239" name="Group Box 502">
              <controlPr defaultSize="0" autoFill="0" autoPict="0">
                <anchor moveWithCells="1" sizeWithCells="1">
                  <from>
                    <xdr:col>10</xdr:col>
                    <xdr:colOff>9525</xdr:colOff>
                    <xdr:row>61</xdr:row>
                    <xdr:rowOff>247650</xdr:rowOff>
                  </from>
                  <to>
                    <xdr:col>12</xdr:col>
                    <xdr:colOff>428625</xdr:colOff>
                    <xdr:row>63</xdr:row>
                    <xdr:rowOff>0</xdr:rowOff>
                  </to>
                </anchor>
              </controlPr>
            </control>
          </mc:Choice>
        </mc:AlternateContent>
        <mc:AlternateContent xmlns:mc="http://schemas.openxmlformats.org/markup-compatibility/2006">
          <mc:Choice Requires="x14">
            <control shapeId="12810" r:id="rId240" name="Option Button 522">
              <controlPr defaultSize="0" autoFill="0" autoLine="0" autoPict="0">
                <anchor moveWithCells="1" sizeWithCells="1">
                  <from>
                    <xdr:col>10</xdr:col>
                    <xdr:colOff>104775</xdr:colOff>
                    <xdr:row>62</xdr:row>
                    <xdr:rowOff>57150</xdr:rowOff>
                  </from>
                  <to>
                    <xdr:col>10</xdr:col>
                    <xdr:colOff>266700</xdr:colOff>
                    <xdr:row>62</xdr:row>
                    <xdr:rowOff>171450</xdr:rowOff>
                  </to>
                </anchor>
              </controlPr>
            </control>
          </mc:Choice>
        </mc:AlternateContent>
        <mc:AlternateContent xmlns:mc="http://schemas.openxmlformats.org/markup-compatibility/2006">
          <mc:Choice Requires="x14">
            <control shapeId="12829" r:id="rId241" name="Option Button 541">
              <controlPr defaultSize="0" autoFill="0" autoLine="0" autoPict="0">
                <anchor moveWithCells="1" sizeWithCells="1">
                  <from>
                    <xdr:col>11</xdr:col>
                    <xdr:colOff>95250</xdr:colOff>
                    <xdr:row>62</xdr:row>
                    <xdr:rowOff>57150</xdr:rowOff>
                  </from>
                  <to>
                    <xdr:col>11</xdr:col>
                    <xdr:colOff>266700</xdr:colOff>
                    <xdr:row>62</xdr:row>
                    <xdr:rowOff>171450</xdr:rowOff>
                  </to>
                </anchor>
              </controlPr>
            </control>
          </mc:Choice>
        </mc:AlternateContent>
        <mc:AlternateContent xmlns:mc="http://schemas.openxmlformats.org/markup-compatibility/2006">
          <mc:Choice Requires="x14">
            <control shapeId="12833" r:id="rId242" name="Group Box 545">
              <controlPr defaultSize="0" autoFill="0" autoPict="0">
                <anchor moveWithCells="1" sizeWithCells="1">
                  <from>
                    <xdr:col>10</xdr:col>
                    <xdr:colOff>9525</xdr:colOff>
                    <xdr:row>63</xdr:row>
                    <xdr:rowOff>0</xdr:rowOff>
                  </from>
                  <to>
                    <xdr:col>12</xdr:col>
                    <xdr:colOff>428625</xdr:colOff>
                    <xdr:row>64</xdr:row>
                    <xdr:rowOff>9525</xdr:rowOff>
                  </to>
                </anchor>
              </controlPr>
            </control>
          </mc:Choice>
        </mc:AlternateContent>
        <mc:AlternateContent xmlns:mc="http://schemas.openxmlformats.org/markup-compatibility/2006">
          <mc:Choice Requires="x14">
            <control shapeId="12834" r:id="rId243" name="Option Button 546">
              <controlPr defaultSize="0" autoFill="0" autoLine="0" autoPict="0">
                <anchor moveWithCells="1" sizeWithCells="1">
                  <from>
                    <xdr:col>10</xdr:col>
                    <xdr:colOff>104775</xdr:colOff>
                    <xdr:row>63</xdr:row>
                    <xdr:rowOff>114300</xdr:rowOff>
                  </from>
                  <to>
                    <xdr:col>10</xdr:col>
                    <xdr:colOff>266700</xdr:colOff>
                    <xdr:row>63</xdr:row>
                    <xdr:rowOff>485775</xdr:rowOff>
                  </to>
                </anchor>
              </controlPr>
            </control>
          </mc:Choice>
        </mc:AlternateContent>
        <mc:AlternateContent xmlns:mc="http://schemas.openxmlformats.org/markup-compatibility/2006">
          <mc:Choice Requires="x14">
            <control shapeId="12835" r:id="rId244" name="Option Button 547">
              <controlPr defaultSize="0" autoFill="0" autoLine="0" autoPict="0">
                <anchor moveWithCells="1" sizeWithCells="1">
                  <from>
                    <xdr:col>11</xdr:col>
                    <xdr:colOff>95250</xdr:colOff>
                    <xdr:row>63</xdr:row>
                    <xdr:rowOff>114300</xdr:rowOff>
                  </from>
                  <to>
                    <xdr:col>11</xdr:col>
                    <xdr:colOff>266700</xdr:colOff>
                    <xdr:row>63</xdr:row>
                    <xdr:rowOff>485775</xdr:rowOff>
                  </to>
                </anchor>
              </controlPr>
            </control>
          </mc:Choice>
        </mc:AlternateContent>
        <mc:AlternateContent xmlns:mc="http://schemas.openxmlformats.org/markup-compatibility/2006">
          <mc:Choice Requires="x14">
            <control shapeId="12836" r:id="rId245" name="Group Box 548">
              <controlPr defaultSize="0" autoFill="0" autoPict="0">
                <anchor moveWithCells="1" sizeWithCells="1">
                  <from>
                    <xdr:col>10</xdr:col>
                    <xdr:colOff>9525</xdr:colOff>
                    <xdr:row>64</xdr:row>
                    <xdr:rowOff>9525</xdr:rowOff>
                  </from>
                  <to>
                    <xdr:col>12</xdr:col>
                    <xdr:colOff>428625</xdr:colOff>
                    <xdr:row>65</xdr:row>
                    <xdr:rowOff>0</xdr:rowOff>
                  </to>
                </anchor>
              </controlPr>
            </control>
          </mc:Choice>
        </mc:AlternateContent>
        <mc:AlternateContent xmlns:mc="http://schemas.openxmlformats.org/markup-compatibility/2006">
          <mc:Choice Requires="x14">
            <control shapeId="12837" r:id="rId246" name="Option Button 549">
              <controlPr defaultSize="0" autoFill="0" autoLine="0" autoPict="0">
                <anchor moveWithCells="1" sizeWithCells="1">
                  <from>
                    <xdr:col>10</xdr:col>
                    <xdr:colOff>104775</xdr:colOff>
                    <xdr:row>64</xdr:row>
                    <xdr:rowOff>95250</xdr:rowOff>
                  </from>
                  <to>
                    <xdr:col>10</xdr:col>
                    <xdr:colOff>266700</xdr:colOff>
                    <xdr:row>64</xdr:row>
                    <xdr:rowOff>257175</xdr:rowOff>
                  </to>
                </anchor>
              </controlPr>
            </control>
          </mc:Choice>
        </mc:AlternateContent>
        <mc:AlternateContent xmlns:mc="http://schemas.openxmlformats.org/markup-compatibility/2006">
          <mc:Choice Requires="x14">
            <control shapeId="12838" r:id="rId247" name="Option Button 550">
              <controlPr defaultSize="0" autoFill="0" autoLine="0" autoPict="0">
                <anchor moveWithCells="1" sizeWithCells="1">
                  <from>
                    <xdr:col>11</xdr:col>
                    <xdr:colOff>95250</xdr:colOff>
                    <xdr:row>64</xdr:row>
                    <xdr:rowOff>95250</xdr:rowOff>
                  </from>
                  <to>
                    <xdr:col>11</xdr:col>
                    <xdr:colOff>266700</xdr:colOff>
                    <xdr:row>64</xdr:row>
                    <xdr:rowOff>257175</xdr:rowOff>
                  </to>
                </anchor>
              </controlPr>
            </control>
          </mc:Choice>
        </mc:AlternateContent>
        <mc:AlternateContent xmlns:mc="http://schemas.openxmlformats.org/markup-compatibility/2006">
          <mc:Choice Requires="x14">
            <control shapeId="12839" r:id="rId248" name="Group Box 551">
              <controlPr defaultSize="0" autoFill="0" autoPict="0">
                <anchor moveWithCells="1" sizeWithCells="1">
                  <from>
                    <xdr:col>10</xdr:col>
                    <xdr:colOff>9525</xdr:colOff>
                    <xdr:row>64</xdr:row>
                    <xdr:rowOff>381000</xdr:rowOff>
                  </from>
                  <to>
                    <xdr:col>12</xdr:col>
                    <xdr:colOff>428625</xdr:colOff>
                    <xdr:row>66</xdr:row>
                    <xdr:rowOff>0</xdr:rowOff>
                  </to>
                </anchor>
              </controlPr>
            </control>
          </mc:Choice>
        </mc:AlternateContent>
        <mc:AlternateContent xmlns:mc="http://schemas.openxmlformats.org/markup-compatibility/2006">
          <mc:Choice Requires="x14">
            <control shapeId="12840" r:id="rId249" name="Option Button 552">
              <controlPr defaultSize="0" autoFill="0" autoLine="0" autoPict="0">
                <anchor moveWithCells="1" sizeWithCells="1">
                  <from>
                    <xdr:col>10</xdr:col>
                    <xdr:colOff>104775</xdr:colOff>
                    <xdr:row>65</xdr:row>
                    <xdr:rowOff>85725</xdr:rowOff>
                  </from>
                  <to>
                    <xdr:col>10</xdr:col>
                    <xdr:colOff>266700</xdr:colOff>
                    <xdr:row>65</xdr:row>
                    <xdr:rowOff>257175</xdr:rowOff>
                  </to>
                </anchor>
              </controlPr>
            </control>
          </mc:Choice>
        </mc:AlternateContent>
        <mc:AlternateContent xmlns:mc="http://schemas.openxmlformats.org/markup-compatibility/2006">
          <mc:Choice Requires="x14">
            <control shapeId="12841" r:id="rId250" name="Option Button 553">
              <controlPr defaultSize="0" autoFill="0" autoLine="0" autoPict="0">
                <anchor moveWithCells="1" sizeWithCells="1">
                  <from>
                    <xdr:col>11</xdr:col>
                    <xdr:colOff>95250</xdr:colOff>
                    <xdr:row>65</xdr:row>
                    <xdr:rowOff>85725</xdr:rowOff>
                  </from>
                  <to>
                    <xdr:col>11</xdr:col>
                    <xdr:colOff>266700</xdr:colOff>
                    <xdr:row>65</xdr:row>
                    <xdr:rowOff>257175</xdr:rowOff>
                  </to>
                </anchor>
              </controlPr>
            </control>
          </mc:Choice>
        </mc:AlternateContent>
        <mc:AlternateContent xmlns:mc="http://schemas.openxmlformats.org/markup-compatibility/2006">
          <mc:Choice Requires="x14">
            <control shapeId="12843" r:id="rId251" name="Option Button 555">
              <controlPr defaultSize="0" autoFill="0" autoLine="0" autoPict="0">
                <anchor moveWithCells="1" sizeWithCells="1">
                  <from>
                    <xdr:col>10</xdr:col>
                    <xdr:colOff>104775</xdr:colOff>
                    <xdr:row>68</xdr:row>
                    <xdr:rowOff>85725</xdr:rowOff>
                  </from>
                  <to>
                    <xdr:col>10</xdr:col>
                    <xdr:colOff>266700</xdr:colOff>
                    <xdr:row>68</xdr:row>
                    <xdr:rowOff>466725</xdr:rowOff>
                  </to>
                </anchor>
              </controlPr>
            </control>
          </mc:Choice>
        </mc:AlternateContent>
        <mc:AlternateContent xmlns:mc="http://schemas.openxmlformats.org/markup-compatibility/2006">
          <mc:Choice Requires="x14">
            <control shapeId="12844" r:id="rId252" name="Option Button 556">
              <controlPr defaultSize="0" autoFill="0" autoLine="0" autoPict="0">
                <anchor moveWithCells="1" sizeWithCells="1">
                  <from>
                    <xdr:col>11</xdr:col>
                    <xdr:colOff>95250</xdr:colOff>
                    <xdr:row>68</xdr:row>
                    <xdr:rowOff>85725</xdr:rowOff>
                  </from>
                  <to>
                    <xdr:col>11</xdr:col>
                    <xdr:colOff>266700</xdr:colOff>
                    <xdr:row>68</xdr:row>
                    <xdr:rowOff>466725</xdr:rowOff>
                  </to>
                </anchor>
              </controlPr>
            </control>
          </mc:Choice>
        </mc:AlternateContent>
        <mc:AlternateContent xmlns:mc="http://schemas.openxmlformats.org/markup-compatibility/2006">
          <mc:Choice Requires="x14">
            <control shapeId="12845" r:id="rId253" name="Group Box 557">
              <controlPr defaultSize="0" autoFill="0" autoPict="0">
                <anchor moveWithCells="1" sizeWithCells="1">
                  <from>
                    <xdr:col>10</xdr:col>
                    <xdr:colOff>9525</xdr:colOff>
                    <xdr:row>70</xdr:row>
                    <xdr:rowOff>561975</xdr:rowOff>
                  </from>
                  <to>
                    <xdr:col>12</xdr:col>
                    <xdr:colOff>428625</xdr:colOff>
                    <xdr:row>71</xdr:row>
                    <xdr:rowOff>361950</xdr:rowOff>
                  </to>
                </anchor>
              </controlPr>
            </control>
          </mc:Choice>
        </mc:AlternateContent>
        <mc:AlternateContent xmlns:mc="http://schemas.openxmlformats.org/markup-compatibility/2006">
          <mc:Choice Requires="x14">
            <control shapeId="12846" r:id="rId254" name="Option Button 558">
              <controlPr defaultSize="0" autoFill="0" autoLine="0" autoPict="0">
                <anchor moveWithCells="1" sizeWithCells="1">
                  <from>
                    <xdr:col>10</xdr:col>
                    <xdr:colOff>104775</xdr:colOff>
                    <xdr:row>71</xdr:row>
                    <xdr:rowOff>47625</xdr:rowOff>
                  </from>
                  <to>
                    <xdr:col>10</xdr:col>
                    <xdr:colOff>266700</xdr:colOff>
                    <xdr:row>71</xdr:row>
                    <xdr:rowOff>295275</xdr:rowOff>
                  </to>
                </anchor>
              </controlPr>
            </control>
          </mc:Choice>
        </mc:AlternateContent>
        <mc:AlternateContent xmlns:mc="http://schemas.openxmlformats.org/markup-compatibility/2006">
          <mc:Choice Requires="x14">
            <control shapeId="12847" r:id="rId255" name="Option Button 559">
              <controlPr defaultSize="0" autoFill="0" autoLine="0" autoPict="0">
                <anchor moveWithCells="1" sizeWithCells="1">
                  <from>
                    <xdr:col>11</xdr:col>
                    <xdr:colOff>95250</xdr:colOff>
                    <xdr:row>71</xdr:row>
                    <xdr:rowOff>47625</xdr:rowOff>
                  </from>
                  <to>
                    <xdr:col>11</xdr:col>
                    <xdr:colOff>266700</xdr:colOff>
                    <xdr:row>71</xdr:row>
                    <xdr:rowOff>295275</xdr:rowOff>
                  </to>
                </anchor>
              </controlPr>
            </control>
          </mc:Choice>
        </mc:AlternateContent>
        <mc:AlternateContent xmlns:mc="http://schemas.openxmlformats.org/markup-compatibility/2006">
          <mc:Choice Requires="x14">
            <control shapeId="12857" r:id="rId256" name="Group Box 569">
              <controlPr defaultSize="0" autoFill="0" autoPict="0">
                <anchor moveWithCells="1" sizeWithCells="1">
                  <from>
                    <xdr:col>10</xdr:col>
                    <xdr:colOff>9525</xdr:colOff>
                    <xdr:row>163</xdr:row>
                    <xdr:rowOff>9525</xdr:rowOff>
                  </from>
                  <to>
                    <xdr:col>12</xdr:col>
                    <xdr:colOff>438150</xdr:colOff>
                    <xdr:row>163</xdr:row>
                    <xdr:rowOff>552450</xdr:rowOff>
                  </to>
                </anchor>
              </controlPr>
            </control>
          </mc:Choice>
        </mc:AlternateContent>
        <mc:AlternateContent xmlns:mc="http://schemas.openxmlformats.org/markup-compatibility/2006">
          <mc:Choice Requires="x14">
            <control shapeId="12858" r:id="rId257" name="Option Button 570">
              <controlPr defaultSize="0" autoFill="0" autoLine="0" autoPict="0">
                <anchor moveWithCells="1" sizeWithCells="1">
                  <from>
                    <xdr:col>10</xdr:col>
                    <xdr:colOff>142875</xdr:colOff>
                    <xdr:row>163</xdr:row>
                    <xdr:rowOff>133350</xdr:rowOff>
                  </from>
                  <to>
                    <xdr:col>10</xdr:col>
                    <xdr:colOff>304800</xdr:colOff>
                    <xdr:row>163</xdr:row>
                    <xdr:rowOff>381000</xdr:rowOff>
                  </to>
                </anchor>
              </controlPr>
            </control>
          </mc:Choice>
        </mc:AlternateContent>
        <mc:AlternateContent xmlns:mc="http://schemas.openxmlformats.org/markup-compatibility/2006">
          <mc:Choice Requires="x14">
            <control shapeId="12859" r:id="rId258" name="Option Button 571">
              <controlPr defaultSize="0" autoFill="0" autoLine="0" autoPict="0">
                <anchor moveWithCells="1" sizeWithCells="1">
                  <from>
                    <xdr:col>11</xdr:col>
                    <xdr:colOff>76200</xdr:colOff>
                    <xdr:row>163</xdr:row>
                    <xdr:rowOff>133350</xdr:rowOff>
                  </from>
                  <to>
                    <xdr:col>11</xdr:col>
                    <xdr:colOff>238125</xdr:colOff>
                    <xdr:row>163</xdr:row>
                    <xdr:rowOff>381000</xdr:rowOff>
                  </to>
                </anchor>
              </controlPr>
            </control>
          </mc:Choice>
        </mc:AlternateContent>
        <mc:AlternateContent xmlns:mc="http://schemas.openxmlformats.org/markup-compatibility/2006">
          <mc:Choice Requires="x14">
            <control shapeId="12863" r:id="rId259" name="Group Box 575">
              <controlPr defaultSize="0" autoFill="0" autoPict="0">
                <anchor moveWithCells="1" sizeWithCells="1">
                  <from>
                    <xdr:col>10</xdr:col>
                    <xdr:colOff>0</xdr:colOff>
                    <xdr:row>257</xdr:row>
                    <xdr:rowOff>9525</xdr:rowOff>
                  </from>
                  <to>
                    <xdr:col>12</xdr:col>
                    <xdr:colOff>428625</xdr:colOff>
                    <xdr:row>258</xdr:row>
                    <xdr:rowOff>9525</xdr:rowOff>
                  </to>
                </anchor>
              </controlPr>
            </control>
          </mc:Choice>
        </mc:AlternateContent>
        <mc:AlternateContent xmlns:mc="http://schemas.openxmlformats.org/markup-compatibility/2006">
          <mc:Choice Requires="x14">
            <control shapeId="12864" r:id="rId260" name="Option Button 576">
              <controlPr defaultSize="0" autoFill="0" autoLine="0" autoPict="0">
                <anchor moveWithCells="1" sizeWithCells="1">
                  <from>
                    <xdr:col>10</xdr:col>
                    <xdr:colOff>133350</xdr:colOff>
                    <xdr:row>257</xdr:row>
                    <xdr:rowOff>95250</xdr:rowOff>
                  </from>
                  <to>
                    <xdr:col>10</xdr:col>
                    <xdr:colOff>295275</xdr:colOff>
                    <xdr:row>257</xdr:row>
                    <xdr:rowOff>266700</xdr:rowOff>
                  </to>
                </anchor>
              </controlPr>
            </control>
          </mc:Choice>
        </mc:AlternateContent>
        <mc:AlternateContent xmlns:mc="http://schemas.openxmlformats.org/markup-compatibility/2006">
          <mc:Choice Requires="x14">
            <control shapeId="12865" r:id="rId261" name="Option Button 577">
              <controlPr defaultSize="0" autoFill="0" autoLine="0" autoPict="0">
                <anchor moveWithCells="1" sizeWithCells="1">
                  <from>
                    <xdr:col>11</xdr:col>
                    <xdr:colOff>104775</xdr:colOff>
                    <xdr:row>257</xdr:row>
                    <xdr:rowOff>95250</xdr:rowOff>
                  </from>
                  <to>
                    <xdr:col>11</xdr:col>
                    <xdr:colOff>257175</xdr:colOff>
                    <xdr:row>257</xdr:row>
                    <xdr:rowOff>266700</xdr:rowOff>
                  </to>
                </anchor>
              </controlPr>
            </control>
          </mc:Choice>
        </mc:AlternateContent>
        <mc:AlternateContent xmlns:mc="http://schemas.openxmlformats.org/markup-compatibility/2006">
          <mc:Choice Requires="x14">
            <control shapeId="12866" r:id="rId262" name="Group Box 578">
              <controlPr defaultSize="0" autoFill="0" autoPict="0">
                <anchor moveWithCells="1" sizeWithCells="1">
                  <from>
                    <xdr:col>10</xdr:col>
                    <xdr:colOff>0</xdr:colOff>
                    <xdr:row>256</xdr:row>
                    <xdr:rowOff>0</xdr:rowOff>
                  </from>
                  <to>
                    <xdr:col>12</xdr:col>
                    <xdr:colOff>428625</xdr:colOff>
                    <xdr:row>257</xdr:row>
                    <xdr:rowOff>9525</xdr:rowOff>
                  </to>
                </anchor>
              </controlPr>
            </control>
          </mc:Choice>
        </mc:AlternateContent>
        <mc:AlternateContent xmlns:mc="http://schemas.openxmlformats.org/markup-compatibility/2006">
          <mc:Choice Requires="x14">
            <control shapeId="12867" r:id="rId263" name="Option Button 579">
              <controlPr defaultSize="0" autoFill="0" autoLine="0" autoPict="0">
                <anchor moveWithCells="1" sizeWithCells="1">
                  <from>
                    <xdr:col>10</xdr:col>
                    <xdr:colOff>133350</xdr:colOff>
                    <xdr:row>256</xdr:row>
                    <xdr:rowOff>85725</xdr:rowOff>
                  </from>
                  <to>
                    <xdr:col>10</xdr:col>
                    <xdr:colOff>285750</xdr:colOff>
                    <xdr:row>256</xdr:row>
                    <xdr:rowOff>266700</xdr:rowOff>
                  </to>
                </anchor>
              </controlPr>
            </control>
          </mc:Choice>
        </mc:AlternateContent>
        <mc:AlternateContent xmlns:mc="http://schemas.openxmlformats.org/markup-compatibility/2006">
          <mc:Choice Requires="x14">
            <control shapeId="12868" r:id="rId264" name="Option Button 580">
              <controlPr defaultSize="0" autoFill="0" autoLine="0" autoPict="0">
                <anchor moveWithCells="1" sizeWithCells="1">
                  <from>
                    <xdr:col>11</xdr:col>
                    <xdr:colOff>95250</xdr:colOff>
                    <xdr:row>256</xdr:row>
                    <xdr:rowOff>85725</xdr:rowOff>
                  </from>
                  <to>
                    <xdr:col>11</xdr:col>
                    <xdr:colOff>257175</xdr:colOff>
                    <xdr:row>256</xdr:row>
                    <xdr:rowOff>266700</xdr:rowOff>
                  </to>
                </anchor>
              </controlPr>
            </control>
          </mc:Choice>
        </mc:AlternateContent>
        <mc:AlternateContent xmlns:mc="http://schemas.openxmlformats.org/markup-compatibility/2006">
          <mc:Choice Requires="x14">
            <control shapeId="12869" r:id="rId265" name="Group Box 581">
              <controlPr defaultSize="0" autoFill="0" autoPict="0">
                <anchor moveWithCells="1" sizeWithCells="1">
                  <from>
                    <xdr:col>9</xdr:col>
                    <xdr:colOff>3095625</xdr:colOff>
                    <xdr:row>257</xdr:row>
                    <xdr:rowOff>381000</xdr:rowOff>
                  </from>
                  <to>
                    <xdr:col>12</xdr:col>
                    <xdr:colOff>428625</xdr:colOff>
                    <xdr:row>259</xdr:row>
                    <xdr:rowOff>9525</xdr:rowOff>
                  </to>
                </anchor>
              </controlPr>
            </control>
          </mc:Choice>
        </mc:AlternateContent>
        <mc:AlternateContent xmlns:mc="http://schemas.openxmlformats.org/markup-compatibility/2006">
          <mc:Choice Requires="x14">
            <control shapeId="12870" r:id="rId266" name="Option Button 582">
              <controlPr defaultSize="0" autoFill="0" autoLine="0" autoPict="0">
                <anchor moveWithCells="1" sizeWithCells="1">
                  <from>
                    <xdr:col>10</xdr:col>
                    <xdr:colOff>133350</xdr:colOff>
                    <xdr:row>258</xdr:row>
                    <xdr:rowOff>133350</xdr:rowOff>
                  </from>
                  <to>
                    <xdr:col>10</xdr:col>
                    <xdr:colOff>285750</xdr:colOff>
                    <xdr:row>258</xdr:row>
                    <xdr:rowOff>400050</xdr:rowOff>
                  </to>
                </anchor>
              </controlPr>
            </control>
          </mc:Choice>
        </mc:AlternateContent>
        <mc:AlternateContent xmlns:mc="http://schemas.openxmlformats.org/markup-compatibility/2006">
          <mc:Choice Requires="x14">
            <control shapeId="12871" r:id="rId267" name="Option Button 583">
              <controlPr defaultSize="0" autoFill="0" autoLine="0" autoPict="0">
                <anchor moveWithCells="1" sizeWithCells="1">
                  <from>
                    <xdr:col>11</xdr:col>
                    <xdr:colOff>104775</xdr:colOff>
                    <xdr:row>258</xdr:row>
                    <xdr:rowOff>133350</xdr:rowOff>
                  </from>
                  <to>
                    <xdr:col>11</xdr:col>
                    <xdr:colOff>257175</xdr:colOff>
                    <xdr:row>258</xdr:row>
                    <xdr:rowOff>400050</xdr:rowOff>
                  </to>
                </anchor>
              </controlPr>
            </control>
          </mc:Choice>
        </mc:AlternateContent>
        <mc:AlternateContent xmlns:mc="http://schemas.openxmlformats.org/markup-compatibility/2006">
          <mc:Choice Requires="x14">
            <control shapeId="12872" r:id="rId268" name="Group Box 584">
              <controlPr defaultSize="0" autoFill="0" autoPict="0">
                <anchor moveWithCells="1" sizeWithCells="1">
                  <from>
                    <xdr:col>9</xdr:col>
                    <xdr:colOff>3095625</xdr:colOff>
                    <xdr:row>259</xdr:row>
                    <xdr:rowOff>0</xdr:rowOff>
                  </from>
                  <to>
                    <xdr:col>12</xdr:col>
                    <xdr:colOff>428625</xdr:colOff>
                    <xdr:row>260</xdr:row>
                    <xdr:rowOff>9525</xdr:rowOff>
                  </to>
                </anchor>
              </controlPr>
            </control>
          </mc:Choice>
        </mc:AlternateContent>
        <mc:AlternateContent xmlns:mc="http://schemas.openxmlformats.org/markup-compatibility/2006">
          <mc:Choice Requires="x14">
            <control shapeId="12873" r:id="rId269" name="Option Button 585">
              <controlPr defaultSize="0" autoFill="0" autoLine="0" autoPict="0">
                <anchor moveWithCells="1" sizeWithCells="1">
                  <from>
                    <xdr:col>10</xdr:col>
                    <xdr:colOff>133350</xdr:colOff>
                    <xdr:row>259</xdr:row>
                    <xdr:rowOff>133350</xdr:rowOff>
                  </from>
                  <to>
                    <xdr:col>10</xdr:col>
                    <xdr:colOff>285750</xdr:colOff>
                    <xdr:row>259</xdr:row>
                    <xdr:rowOff>400050</xdr:rowOff>
                  </to>
                </anchor>
              </controlPr>
            </control>
          </mc:Choice>
        </mc:AlternateContent>
        <mc:AlternateContent xmlns:mc="http://schemas.openxmlformats.org/markup-compatibility/2006">
          <mc:Choice Requires="x14">
            <control shapeId="12874" r:id="rId270" name="Option Button 586">
              <controlPr defaultSize="0" autoFill="0" autoLine="0" autoPict="0">
                <anchor moveWithCells="1" sizeWithCells="1">
                  <from>
                    <xdr:col>11</xdr:col>
                    <xdr:colOff>104775</xdr:colOff>
                    <xdr:row>259</xdr:row>
                    <xdr:rowOff>133350</xdr:rowOff>
                  </from>
                  <to>
                    <xdr:col>11</xdr:col>
                    <xdr:colOff>257175</xdr:colOff>
                    <xdr:row>259</xdr:row>
                    <xdr:rowOff>400050</xdr:rowOff>
                  </to>
                </anchor>
              </controlPr>
            </control>
          </mc:Choice>
        </mc:AlternateContent>
        <mc:AlternateContent xmlns:mc="http://schemas.openxmlformats.org/markup-compatibility/2006">
          <mc:Choice Requires="x14">
            <control shapeId="12875" r:id="rId271" name="Group Box 587">
              <controlPr defaultSize="0" autoFill="0" autoPict="0">
                <anchor moveWithCells="1" sizeWithCells="1">
                  <from>
                    <xdr:col>9</xdr:col>
                    <xdr:colOff>3095625</xdr:colOff>
                    <xdr:row>260</xdr:row>
                    <xdr:rowOff>0</xdr:rowOff>
                  </from>
                  <to>
                    <xdr:col>12</xdr:col>
                    <xdr:colOff>428625</xdr:colOff>
                    <xdr:row>261</xdr:row>
                    <xdr:rowOff>0</xdr:rowOff>
                  </to>
                </anchor>
              </controlPr>
            </control>
          </mc:Choice>
        </mc:AlternateContent>
        <mc:AlternateContent xmlns:mc="http://schemas.openxmlformats.org/markup-compatibility/2006">
          <mc:Choice Requires="x14">
            <control shapeId="12876" r:id="rId272" name="Option Button 588">
              <controlPr defaultSize="0" autoFill="0" autoLine="0" autoPict="0">
                <anchor moveWithCells="1" sizeWithCells="1">
                  <from>
                    <xdr:col>10</xdr:col>
                    <xdr:colOff>133350</xdr:colOff>
                    <xdr:row>260</xdr:row>
                    <xdr:rowOff>85725</xdr:rowOff>
                  </from>
                  <to>
                    <xdr:col>10</xdr:col>
                    <xdr:colOff>285750</xdr:colOff>
                    <xdr:row>260</xdr:row>
                    <xdr:rowOff>266700</xdr:rowOff>
                  </to>
                </anchor>
              </controlPr>
            </control>
          </mc:Choice>
        </mc:AlternateContent>
        <mc:AlternateContent xmlns:mc="http://schemas.openxmlformats.org/markup-compatibility/2006">
          <mc:Choice Requires="x14">
            <control shapeId="12877" r:id="rId273" name="Option Button 589">
              <controlPr defaultSize="0" autoFill="0" autoLine="0" autoPict="0">
                <anchor moveWithCells="1" sizeWithCells="1">
                  <from>
                    <xdr:col>11</xdr:col>
                    <xdr:colOff>104775</xdr:colOff>
                    <xdr:row>260</xdr:row>
                    <xdr:rowOff>85725</xdr:rowOff>
                  </from>
                  <to>
                    <xdr:col>11</xdr:col>
                    <xdr:colOff>257175</xdr:colOff>
                    <xdr:row>260</xdr:row>
                    <xdr:rowOff>266700</xdr:rowOff>
                  </to>
                </anchor>
              </controlPr>
            </control>
          </mc:Choice>
        </mc:AlternateContent>
        <mc:AlternateContent xmlns:mc="http://schemas.openxmlformats.org/markup-compatibility/2006">
          <mc:Choice Requires="x14">
            <control shapeId="12878" r:id="rId274" name="Group Box 590">
              <controlPr defaultSize="0" autoFill="0" autoPict="0">
                <anchor moveWithCells="1" sizeWithCells="1">
                  <from>
                    <xdr:col>10</xdr:col>
                    <xdr:colOff>0</xdr:colOff>
                    <xdr:row>261</xdr:row>
                    <xdr:rowOff>0</xdr:rowOff>
                  </from>
                  <to>
                    <xdr:col>12</xdr:col>
                    <xdr:colOff>428625</xdr:colOff>
                    <xdr:row>262</xdr:row>
                    <xdr:rowOff>0</xdr:rowOff>
                  </to>
                </anchor>
              </controlPr>
            </control>
          </mc:Choice>
        </mc:AlternateContent>
        <mc:AlternateContent xmlns:mc="http://schemas.openxmlformats.org/markup-compatibility/2006">
          <mc:Choice Requires="x14">
            <control shapeId="12879" r:id="rId275" name="Option Button 591">
              <controlPr defaultSize="0" autoFill="0" autoLine="0" autoPict="0">
                <anchor moveWithCells="1" sizeWithCells="1">
                  <from>
                    <xdr:col>10</xdr:col>
                    <xdr:colOff>133350</xdr:colOff>
                    <xdr:row>261</xdr:row>
                    <xdr:rowOff>85725</xdr:rowOff>
                  </from>
                  <to>
                    <xdr:col>10</xdr:col>
                    <xdr:colOff>285750</xdr:colOff>
                    <xdr:row>261</xdr:row>
                    <xdr:rowOff>257175</xdr:rowOff>
                  </to>
                </anchor>
              </controlPr>
            </control>
          </mc:Choice>
        </mc:AlternateContent>
        <mc:AlternateContent xmlns:mc="http://schemas.openxmlformats.org/markup-compatibility/2006">
          <mc:Choice Requires="x14">
            <control shapeId="12880" r:id="rId276" name="Option Button 592">
              <controlPr defaultSize="0" autoFill="0" autoLine="0" autoPict="0">
                <anchor moveWithCells="1" sizeWithCells="1">
                  <from>
                    <xdr:col>11</xdr:col>
                    <xdr:colOff>104775</xdr:colOff>
                    <xdr:row>261</xdr:row>
                    <xdr:rowOff>85725</xdr:rowOff>
                  </from>
                  <to>
                    <xdr:col>11</xdr:col>
                    <xdr:colOff>257175</xdr:colOff>
                    <xdr:row>261</xdr:row>
                    <xdr:rowOff>257175</xdr:rowOff>
                  </to>
                </anchor>
              </controlPr>
            </control>
          </mc:Choice>
        </mc:AlternateContent>
        <mc:AlternateContent xmlns:mc="http://schemas.openxmlformats.org/markup-compatibility/2006">
          <mc:Choice Requires="x14">
            <control shapeId="12881" r:id="rId277" name="Group Box 593">
              <controlPr defaultSize="0" autoFill="0" autoPict="0">
                <anchor moveWithCells="1" sizeWithCells="1">
                  <from>
                    <xdr:col>9</xdr:col>
                    <xdr:colOff>3095625</xdr:colOff>
                    <xdr:row>262</xdr:row>
                    <xdr:rowOff>0</xdr:rowOff>
                  </from>
                  <to>
                    <xdr:col>12</xdr:col>
                    <xdr:colOff>428625</xdr:colOff>
                    <xdr:row>263</xdr:row>
                    <xdr:rowOff>0</xdr:rowOff>
                  </to>
                </anchor>
              </controlPr>
            </control>
          </mc:Choice>
        </mc:AlternateContent>
        <mc:AlternateContent xmlns:mc="http://schemas.openxmlformats.org/markup-compatibility/2006">
          <mc:Choice Requires="x14">
            <control shapeId="12882" r:id="rId278" name="Option Button 594">
              <controlPr defaultSize="0" autoFill="0" autoLine="0" autoPict="0">
                <anchor moveWithCells="1" sizeWithCells="1">
                  <from>
                    <xdr:col>10</xdr:col>
                    <xdr:colOff>133350</xdr:colOff>
                    <xdr:row>262</xdr:row>
                    <xdr:rowOff>85725</xdr:rowOff>
                  </from>
                  <to>
                    <xdr:col>10</xdr:col>
                    <xdr:colOff>285750</xdr:colOff>
                    <xdr:row>262</xdr:row>
                    <xdr:rowOff>257175</xdr:rowOff>
                  </to>
                </anchor>
              </controlPr>
            </control>
          </mc:Choice>
        </mc:AlternateContent>
        <mc:AlternateContent xmlns:mc="http://schemas.openxmlformats.org/markup-compatibility/2006">
          <mc:Choice Requires="x14">
            <control shapeId="12883" r:id="rId279" name="Option Button 595">
              <controlPr defaultSize="0" autoFill="0" autoLine="0" autoPict="0">
                <anchor moveWithCells="1" sizeWithCells="1">
                  <from>
                    <xdr:col>11</xdr:col>
                    <xdr:colOff>104775</xdr:colOff>
                    <xdr:row>262</xdr:row>
                    <xdr:rowOff>85725</xdr:rowOff>
                  </from>
                  <to>
                    <xdr:col>11</xdr:col>
                    <xdr:colOff>257175</xdr:colOff>
                    <xdr:row>262</xdr:row>
                    <xdr:rowOff>257175</xdr:rowOff>
                  </to>
                </anchor>
              </controlPr>
            </control>
          </mc:Choice>
        </mc:AlternateContent>
        <mc:AlternateContent xmlns:mc="http://schemas.openxmlformats.org/markup-compatibility/2006">
          <mc:Choice Requires="x14">
            <control shapeId="12884" r:id="rId280" name="Group Box 596">
              <controlPr defaultSize="0" autoFill="0" autoPict="0">
                <anchor moveWithCells="1" sizeWithCells="1">
                  <from>
                    <xdr:col>9</xdr:col>
                    <xdr:colOff>3095625</xdr:colOff>
                    <xdr:row>263</xdr:row>
                    <xdr:rowOff>0</xdr:rowOff>
                  </from>
                  <to>
                    <xdr:col>12</xdr:col>
                    <xdr:colOff>428625</xdr:colOff>
                    <xdr:row>264</xdr:row>
                    <xdr:rowOff>0</xdr:rowOff>
                  </to>
                </anchor>
              </controlPr>
            </control>
          </mc:Choice>
        </mc:AlternateContent>
        <mc:AlternateContent xmlns:mc="http://schemas.openxmlformats.org/markup-compatibility/2006">
          <mc:Choice Requires="x14">
            <control shapeId="12885" r:id="rId281" name="Option Button 597">
              <controlPr defaultSize="0" autoFill="0" autoLine="0" autoPict="0">
                <anchor moveWithCells="1" sizeWithCells="1">
                  <from>
                    <xdr:col>10</xdr:col>
                    <xdr:colOff>133350</xdr:colOff>
                    <xdr:row>263</xdr:row>
                    <xdr:rowOff>133350</xdr:rowOff>
                  </from>
                  <to>
                    <xdr:col>10</xdr:col>
                    <xdr:colOff>285750</xdr:colOff>
                    <xdr:row>263</xdr:row>
                    <xdr:rowOff>390525</xdr:rowOff>
                  </to>
                </anchor>
              </controlPr>
            </control>
          </mc:Choice>
        </mc:AlternateContent>
        <mc:AlternateContent xmlns:mc="http://schemas.openxmlformats.org/markup-compatibility/2006">
          <mc:Choice Requires="x14">
            <control shapeId="12886" r:id="rId282" name="Option Button 598">
              <controlPr defaultSize="0" autoFill="0" autoLine="0" autoPict="0">
                <anchor moveWithCells="1" sizeWithCells="1">
                  <from>
                    <xdr:col>11</xdr:col>
                    <xdr:colOff>104775</xdr:colOff>
                    <xdr:row>263</xdr:row>
                    <xdr:rowOff>133350</xdr:rowOff>
                  </from>
                  <to>
                    <xdr:col>11</xdr:col>
                    <xdr:colOff>257175</xdr:colOff>
                    <xdr:row>263</xdr:row>
                    <xdr:rowOff>390525</xdr:rowOff>
                  </to>
                </anchor>
              </controlPr>
            </control>
          </mc:Choice>
        </mc:AlternateContent>
        <mc:AlternateContent xmlns:mc="http://schemas.openxmlformats.org/markup-compatibility/2006">
          <mc:Choice Requires="x14">
            <control shapeId="12887" r:id="rId283" name="Group Box 599">
              <controlPr defaultSize="0" autoFill="0" autoPict="0">
                <anchor moveWithCells="1" sizeWithCells="1">
                  <from>
                    <xdr:col>10</xdr:col>
                    <xdr:colOff>9525</xdr:colOff>
                    <xdr:row>263</xdr:row>
                    <xdr:rowOff>561975</xdr:rowOff>
                  </from>
                  <to>
                    <xdr:col>12</xdr:col>
                    <xdr:colOff>428625</xdr:colOff>
                    <xdr:row>265</xdr:row>
                    <xdr:rowOff>0</xdr:rowOff>
                  </to>
                </anchor>
              </controlPr>
            </control>
          </mc:Choice>
        </mc:AlternateContent>
        <mc:AlternateContent xmlns:mc="http://schemas.openxmlformats.org/markup-compatibility/2006">
          <mc:Choice Requires="x14">
            <control shapeId="12888" r:id="rId284" name="Option Button 600">
              <controlPr defaultSize="0" autoFill="0" autoLine="0" autoPict="0">
                <anchor moveWithCells="1" sizeWithCells="1">
                  <from>
                    <xdr:col>10</xdr:col>
                    <xdr:colOff>133350</xdr:colOff>
                    <xdr:row>264</xdr:row>
                    <xdr:rowOff>85725</xdr:rowOff>
                  </from>
                  <to>
                    <xdr:col>10</xdr:col>
                    <xdr:colOff>295275</xdr:colOff>
                    <xdr:row>264</xdr:row>
                    <xdr:rowOff>257175</xdr:rowOff>
                  </to>
                </anchor>
              </controlPr>
            </control>
          </mc:Choice>
        </mc:AlternateContent>
        <mc:AlternateContent xmlns:mc="http://schemas.openxmlformats.org/markup-compatibility/2006">
          <mc:Choice Requires="x14">
            <control shapeId="12889" r:id="rId285" name="Option Button 601">
              <controlPr defaultSize="0" autoFill="0" autoLine="0" autoPict="0">
                <anchor moveWithCells="1" sizeWithCells="1">
                  <from>
                    <xdr:col>11</xdr:col>
                    <xdr:colOff>104775</xdr:colOff>
                    <xdr:row>264</xdr:row>
                    <xdr:rowOff>85725</xdr:rowOff>
                  </from>
                  <to>
                    <xdr:col>11</xdr:col>
                    <xdr:colOff>257175</xdr:colOff>
                    <xdr:row>264</xdr:row>
                    <xdr:rowOff>257175</xdr:rowOff>
                  </to>
                </anchor>
              </controlPr>
            </control>
          </mc:Choice>
        </mc:AlternateContent>
        <mc:AlternateContent xmlns:mc="http://schemas.openxmlformats.org/markup-compatibility/2006">
          <mc:Choice Requires="x14">
            <control shapeId="12890" r:id="rId286" name="Group Box 602">
              <controlPr defaultSize="0" autoFill="0" autoPict="0">
                <anchor moveWithCells="1" sizeWithCells="1">
                  <from>
                    <xdr:col>10</xdr:col>
                    <xdr:colOff>0</xdr:colOff>
                    <xdr:row>265</xdr:row>
                    <xdr:rowOff>0</xdr:rowOff>
                  </from>
                  <to>
                    <xdr:col>12</xdr:col>
                    <xdr:colOff>428625</xdr:colOff>
                    <xdr:row>265</xdr:row>
                    <xdr:rowOff>352425</xdr:rowOff>
                  </to>
                </anchor>
              </controlPr>
            </control>
          </mc:Choice>
        </mc:AlternateContent>
        <mc:AlternateContent xmlns:mc="http://schemas.openxmlformats.org/markup-compatibility/2006">
          <mc:Choice Requires="x14">
            <control shapeId="12891" r:id="rId287" name="Option Button 603">
              <controlPr defaultSize="0" autoFill="0" autoLine="0" autoPict="0">
                <anchor moveWithCells="1" sizeWithCells="1">
                  <from>
                    <xdr:col>10</xdr:col>
                    <xdr:colOff>133350</xdr:colOff>
                    <xdr:row>265</xdr:row>
                    <xdr:rowOff>76200</xdr:rowOff>
                  </from>
                  <to>
                    <xdr:col>10</xdr:col>
                    <xdr:colOff>295275</xdr:colOff>
                    <xdr:row>265</xdr:row>
                    <xdr:rowOff>247650</xdr:rowOff>
                  </to>
                </anchor>
              </controlPr>
            </control>
          </mc:Choice>
        </mc:AlternateContent>
        <mc:AlternateContent xmlns:mc="http://schemas.openxmlformats.org/markup-compatibility/2006">
          <mc:Choice Requires="x14">
            <control shapeId="12892" r:id="rId288" name="Option Button 604">
              <controlPr defaultSize="0" autoFill="0" autoLine="0" autoPict="0">
                <anchor moveWithCells="1" sizeWithCells="1">
                  <from>
                    <xdr:col>11</xdr:col>
                    <xdr:colOff>104775</xdr:colOff>
                    <xdr:row>265</xdr:row>
                    <xdr:rowOff>76200</xdr:rowOff>
                  </from>
                  <to>
                    <xdr:col>11</xdr:col>
                    <xdr:colOff>257175</xdr:colOff>
                    <xdr:row>265</xdr:row>
                    <xdr:rowOff>247650</xdr:rowOff>
                  </to>
                </anchor>
              </controlPr>
            </control>
          </mc:Choice>
        </mc:AlternateContent>
        <mc:AlternateContent xmlns:mc="http://schemas.openxmlformats.org/markup-compatibility/2006">
          <mc:Choice Requires="x14">
            <control shapeId="12905" r:id="rId289" name="Group Box 617">
              <controlPr defaultSize="0" autoFill="0" autoPict="0">
                <anchor moveWithCells="1" sizeWithCells="1">
                  <from>
                    <xdr:col>9</xdr:col>
                    <xdr:colOff>3095625</xdr:colOff>
                    <xdr:row>345</xdr:row>
                    <xdr:rowOff>0</xdr:rowOff>
                  </from>
                  <to>
                    <xdr:col>12</xdr:col>
                    <xdr:colOff>428625</xdr:colOff>
                    <xdr:row>346</xdr:row>
                    <xdr:rowOff>9525</xdr:rowOff>
                  </to>
                </anchor>
              </controlPr>
            </control>
          </mc:Choice>
        </mc:AlternateContent>
        <mc:AlternateContent xmlns:mc="http://schemas.openxmlformats.org/markup-compatibility/2006">
          <mc:Choice Requires="x14">
            <control shapeId="12906" r:id="rId290" name="Option Button 618">
              <controlPr defaultSize="0" autoFill="0" autoLine="0" autoPict="0">
                <anchor moveWithCells="1" sizeWithCells="1">
                  <from>
                    <xdr:col>10</xdr:col>
                    <xdr:colOff>133350</xdr:colOff>
                    <xdr:row>345</xdr:row>
                    <xdr:rowOff>85725</xdr:rowOff>
                  </from>
                  <to>
                    <xdr:col>10</xdr:col>
                    <xdr:colOff>285750</xdr:colOff>
                    <xdr:row>345</xdr:row>
                    <xdr:rowOff>266700</xdr:rowOff>
                  </to>
                </anchor>
              </controlPr>
            </control>
          </mc:Choice>
        </mc:AlternateContent>
        <mc:AlternateContent xmlns:mc="http://schemas.openxmlformats.org/markup-compatibility/2006">
          <mc:Choice Requires="x14">
            <control shapeId="12907" r:id="rId291" name="Option Button 619">
              <controlPr defaultSize="0" autoFill="0" autoLine="0" autoPict="0">
                <anchor moveWithCells="1" sizeWithCells="1">
                  <from>
                    <xdr:col>11</xdr:col>
                    <xdr:colOff>85725</xdr:colOff>
                    <xdr:row>345</xdr:row>
                    <xdr:rowOff>85725</xdr:rowOff>
                  </from>
                  <to>
                    <xdr:col>11</xdr:col>
                    <xdr:colOff>247650</xdr:colOff>
                    <xdr:row>345</xdr:row>
                    <xdr:rowOff>266700</xdr:rowOff>
                  </to>
                </anchor>
              </controlPr>
            </control>
          </mc:Choice>
        </mc:AlternateContent>
        <mc:AlternateContent xmlns:mc="http://schemas.openxmlformats.org/markup-compatibility/2006">
          <mc:Choice Requires="x14">
            <control shapeId="12908" r:id="rId292" name="Group Box 620">
              <controlPr defaultSize="0" autoFill="0" autoPict="0">
                <anchor moveWithCells="1" sizeWithCells="1">
                  <from>
                    <xdr:col>10</xdr:col>
                    <xdr:colOff>9525</xdr:colOff>
                    <xdr:row>346</xdr:row>
                    <xdr:rowOff>0</xdr:rowOff>
                  </from>
                  <to>
                    <xdr:col>12</xdr:col>
                    <xdr:colOff>428625</xdr:colOff>
                    <xdr:row>347</xdr:row>
                    <xdr:rowOff>9525</xdr:rowOff>
                  </to>
                </anchor>
              </controlPr>
            </control>
          </mc:Choice>
        </mc:AlternateContent>
        <mc:AlternateContent xmlns:mc="http://schemas.openxmlformats.org/markup-compatibility/2006">
          <mc:Choice Requires="x14">
            <control shapeId="12909" r:id="rId293" name="Option Button 621">
              <controlPr defaultSize="0" autoFill="0" autoLine="0" autoPict="0">
                <anchor moveWithCells="1" sizeWithCells="1">
                  <from>
                    <xdr:col>10</xdr:col>
                    <xdr:colOff>133350</xdr:colOff>
                    <xdr:row>346</xdr:row>
                    <xdr:rowOff>95250</xdr:rowOff>
                  </from>
                  <to>
                    <xdr:col>10</xdr:col>
                    <xdr:colOff>285750</xdr:colOff>
                    <xdr:row>346</xdr:row>
                    <xdr:rowOff>266700</xdr:rowOff>
                  </to>
                </anchor>
              </controlPr>
            </control>
          </mc:Choice>
        </mc:AlternateContent>
        <mc:AlternateContent xmlns:mc="http://schemas.openxmlformats.org/markup-compatibility/2006">
          <mc:Choice Requires="x14">
            <control shapeId="12910" r:id="rId294" name="Option Button 622">
              <controlPr defaultSize="0" autoFill="0" autoLine="0" autoPict="0">
                <anchor moveWithCells="1" sizeWithCells="1">
                  <from>
                    <xdr:col>11</xdr:col>
                    <xdr:colOff>85725</xdr:colOff>
                    <xdr:row>346</xdr:row>
                    <xdr:rowOff>95250</xdr:rowOff>
                  </from>
                  <to>
                    <xdr:col>11</xdr:col>
                    <xdr:colOff>247650</xdr:colOff>
                    <xdr:row>346</xdr:row>
                    <xdr:rowOff>266700</xdr:rowOff>
                  </to>
                </anchor>
              </controlPr>
            </control>
          </mc:Choice>
        </mc:AlternateContent>
        <mc:AlternateContent xmlns:mc="http://schemas.openxmlformats.org/markup-compatibility/2006">
          <mc:Choice Requires="x14">
            <control shapeId="12911" r:id="rId295" name="Group Box 623">
              <controlPr defaultSize="0" autoFill="0" autoPict="0">
                <anchor moveWithCells="1" sizeWithCells="1">
                  <from>
                    <xdr:col>10</xdr:col>
                    <xdr:colOff>9525</xdr:colOff>
                    <xdr:row>344</xdr:row>
                    <xdr:rowOff>0</xdr:rowOff>
                  </from>
                  <to>
                    <xdr:col>12</xdr:col>
                    <xdr:colOff>428625</xdr:colOff>
                    <xdr:row>345</xdr:row>
                    <xdr:rowOff>9525</xdr:rowOff>
                  </to>
                </anchor>
              </controlPr>
            </control>
          </mc:Choice>
        </mc:AlternateContent>
        <mc:AlternateContent xmlns:mc="http://schemas.openxmlformats.org/markup-compatibility/2006">
          <mc:Choice Requires="x14">
            <control shapeId="12912" r:id="rId296" name="Option Button 624">
              <controlPr defaultSize="0" autoFill="0" autoLine="0" autoPict="0">
                <anchor moveWithCells="1" sizeWithCells="1">
                  <from>
                    <xdr:col>10</xdr:col>
                    <xdr:colOff>133350</xdr:colOff>
                    <xdr:row>344</xdr:row>
                    <xdr:rowOff>95250</xdr:rowOff>
                  </from>
                  <to>
                    <xdr:col>10</xdr:col>
                    <xdr:colOff>285750</xdr:colOff>
                    <xdr:row>344</xdr:row>
                    <xdr:rowOff>266700</xdr:rowOff>
                  </to>
                </anchor>
              </controlPr>
            </control>
          </mc:Choice>
        </mc:AlternateContent>
        <mc:AlternateContent xmlns:mc="http://schemas.openxmlformats.org/markup-compatibility/2006">
          <mc:Choice Requires="x14">
            <control shapeId="12913" r:id="rId297" name="Option Button 625">
              <controlPr defaultSize="0" autoFill="0" autoLine="0" autoPict="0">
                <anchor moveWithCells="1" sizeWithCells="1">
                  <from>
                    <xdr:col>11</xdr:col>
                    <xdr:colOff>85725</xdr:colOff>
                    <xdr:row>344</xdr:row>
                    <xdr:rowOff>95250</xdr:rowOff>
                  </from>
                  <to>
                    <xdr:col>11</xdr:col>
                    <xdr:colOff>247650</xdr:colOff>
                    <xdr:row>344</xdr:row>
                    <xdr:rowOff>266700</xdr:rowOff>
                  </to>
                </anchor>
              </controlPr>
            </control>
          </mc:Choice>
        </mc:AlternateContent>
        <mc:AlternateContent xmlns:mc="http://schemas.openxmlformats.org/markup-compatibility/2006">
          <mc:Choice Requires="x14">
            <control shapeId="12914" r:id="rId298" name="Group Box 626">
              <controlPr defaultSize="0" autoFill="0" autoPict="0">
                <anchor moveWithCells="1" sizeWithCells="1">
                  <from>
                    <xdr:col>10</xdr:col>
                    <xdr:colOff>9525</xdr:colOff>
                    <xdr:row>347</xdr:row>
                    <xdr:rowOff>0</xdr:rowOff>
                  </from>
                  <to>
                    <xdr:col>12</xdr:col>
                    <xdr:colOff>428625</xdr:colOff>
                    <xdr:row>348</xdr:row>
                    <xdr:rowOff>9525</xdr:rowOff>
                  </to>
                </anchor>
              </controlPr>
            </control>
          </mc:Choice>
        </mc:AlternateContent>
        <mc:AlternateContent xmlns:mc="http://schemas.openxmlformats.org/markup-compatibility/2006">
          <mc:Choice Requires="x14">
            <control shapeId="12915" r:id="rId299" name="Option Button 627">
              <controlPr defaultSize="0" autoFill="0" autoLine="0" autoPict="0">
                <anchor moveWithCells="1" sizeWithCells="1">
                  <from>
                    <xdr:col>10</xdr:col>
                    <xdr:colOff>133350</xdr:colOff>
                    <xdr:row>347</xdr:row>
                    <xdr:rowOff>133350</xdr:rowOff>
                  </from>
                  <to>
                    <xdr:col>10</xdr:col>
                    <xdr:colOff>285750</xdr:colOff>
                    <xdr:row>347</xdr:row>
                    <xdr:rowOff>400050</xdr:rowOff>
                  </to>
                </anchor>
              </controlPr>
            </control>
          </mc:Choice>
        </mc:AlternateContent>
        <mc:AlternateContent xmlns:mc="http://schemas.openxmlformats.org/markup-compatibility/2006">
          <mc:Choice Requires="x14">
            <control shapeId="12916" r:id="rId300" name="Option Button 628">
              <controlPr defaultSize="0" autoFill="0" autoLine="0" autoPict="0">
                <anchor moveWithCells="1" sizeWithCells="1">
                  <from>
                    <xdr:col>11</xdr:col>
                    <xdr:colOff>85725</xdr:colOff>
                    <xdr:row>347</xdr:row>
                    <xdr:rowOff>133350</xdr:rowOff>
                  </from>
                  <to>
                    <xdr:col>11</xdr:col>
                    <xdr:colOff>247650</xdr:colOff>
                    <xdr:row>347</xdr:row>
                    <xdr:rowOff>400050</xdr:rowOff>
                  </to>
                </anchor>
              </controlPr>
            </control>
          </mc:Choice>
        </mc:AlternateContent>
        <mc:AlternateContent xmlns:mc="http://schemas.openxmlformats.org/markup-compatibility/2006">
          <mc:Choice Requires="x14">
            <control shapeId="12917" r:id="rId301" name="Group Box 629">
              <controlPr defaultSize="0" autoFill="0" autoPict="0">
                <anchor moveWithCells="1" sizeWithCells="1">
                  <from>
                    <xdr:col>10</xdr:col>
                    <xdr:colOff>9525</xdr:colOff>
                    <xdr:row>348</xdr:row>
                    <xdr:rowOff>0</xdr:rowOff>
                  </from>
                  <to>
                    <xdr:col>12</xdr:col>
                    <xdr:colOff>428625</xdr:colOff>
                    <xdr:row>349</xdr:row>
                    <xdr:rowOff>9525</xdr:rowOff>
                  </to>
                </anchor>
              </controlPr>
            </control>
          </mc:Choice>
        </mc:AlternateContent>
        <mc:AlternateContent xmlns:mc="http://schemas.openxmlformats.org/markup-compatibility/2006">
          <mc:Choice Requires="x14">
            <control shapeId="12918" r:id="rId302" name="Option Button 630">
              <controlPr defaultSize="0" autoFill="0" autoLine="0" autoPict="0">
                <anchor moveWithCells="1" sizeWithCells="1">
                  <from>
                    <xdr:col>10</xdr:col>
                    <xdr:colOff>133350</xdr:colOff>
                    <xdr:row>348</xdr:row>
                    <xdr:rowOff>85725</xdr:rowOff>
                  </from>
                  <to>
                    <xdr:col>10</xdr:col>
                    <xdr:colOff>285750</xdr:colOff>
                    <xdr:row>348</xdr:row>
                    <xdr:rowOff>266700</xdr:rowOff>
                  </to>
                </anchor>
              </controlPr>
            </control>
          </mc:Choice>
        </mc:AlternateContent>
        <mc:AlternateContent xmlns:mc="http://schemas.openxmlformats.org/markup-compatibility/2006">
          <mc:Choice Requires="x14">
            <control shapeId="12919" r:id="rId303" name="Option Button 631">
              <controlPr defaultSize="0" autoFill="0" autoLine="0" autoPict="0">
                <anchor moveWithCells="1" sizeWithCells="1">
                  <from>
                    <xdr:col>11</xdr:col>
                    <xdr:colOff>85725</xdr:colOff>
                    <xdr:row>348</xdr:row>
                    <xdr:rowOff>85725</xdr:rowOff>
                  </from>
                  <to>
                    <xdr:col>11</xdr:col>
                    <xdr:colOff>247650</xdr:colOff>
                    <xdr:row>348</xdr:row>
                    <xdr:rowOff>266700</xdr:rowOff>
                  </to>
                </anchor>
              </controlPr>
            </control>
          </mc:Choice>
        </mc:AlternateContent>
        <mc:AlternateContent xmlns:mc="http://schemas.openxmlformats.org/markup-compatibility/2006">
          <mc:Choice Requires="x14">
            <control shapeId="12920" r:id="rId304" name="Group Box 632">
              <controlPr defaultSize="0" autoFill="0" autoPict="0">
                <anchor moveWithCells="1" sizeWithCells="1">
                  <from>
                    <xdr:col>10</xdr:col>
                    <xdr:colOff>0</xdr:colOff>
                    <xdr:row>349</xdr:row>
                    <xdr:rowOff>0</xdr:rowOff>
                  </from>
                  <to>
                    <xdr:col>12</xdr:col>
                    <xdr:colOff>428625</xdr:colOff>
                    <xdr:row>350</xdr:row>
                    <xdr:rowOff>19050</xdr:rowOff>
                  </to>
                </anchor>
              </controlPr>
            </control>
          </mc:Choice>
        </mc:AlternateContent>
        <mc:AlternateContent xmlns:mc="http://schemas.openxmlformats.org/markup-compatibility/2006">
          <mc:Choice Requires="x14">
            <control shapeId="12921" r:id="rId305" name="Option Button 633">
              <controlPr defaultSize="0" autoFill="0" autoLine="0" autoPict="0">
                <anchor moveWithCells="1" sizeWithCells="1">
                  <from>
                    <xdr:col>10</xdr:col>
                    <xdr:colOff>133350</xdr:colOff>
                    <xdr:row>349</xdr:row>
                    <xdr:rowOff>95250</xdr:rowOff>
                  </from>
                  <to>
                    <xdr:col>10</xdr:col>
                    <xdr:colOff>285750</xdr:colOff>
                    <xdr:row>349</xdr:row>
                    <xdr:rowOff>266700</xdr:rowOff>
                  </to>
                </anchor>
              </controlPr>
            </control>
          </mc:Choice>
        </mc:AlternateContent>
        <mc:AlternateContent xmlns:mc="http://schemas.openxmlformats.org/markup-compatibility/2006">
          <mc:Choice Requires="x14">
            <control shapeId="12922" r:id="rId306" name="Option Button 634">
              <controlPr defaultSize="0" autoFill="0" autoLine="0" autoPict="0">
                <anchor moveWithCells="1" sizeWithCells="1">
                  <from>
                    <xdr:col>11</xdr:col>
                    <xdr:colOff>85725</xdr:colOff>
                    <xdr:row>349</xdr:row>
                    <xdr:rowOff>95250</xdr:rowOff>
                  </from>
                  <to>
                    <xdr:col>11</xdr:col>
                    <xdr:colOff>247650</xdr:colOff>
                    <xdr:row>349</xdr:row>
                    <xdr:rowOff>266700</xdr:rowOff>
                  </to>
                </anchor>
              </controlPr>
            </control>
          </mc:Choice>
        </mc:AlternateContent>
        <mc:AlternateContent xmlns:mc="http://schemas.openxmlformats.org/markup-compatibility/2006">
          <mc:Choice Requires="x14">
            <control shapeId="12923" r:id="rId307" name="Group Box 635">
              <controlPr defaultSize="0" autoFill="0" autoPict="0">
                <anchor moveWithCells="1" sizeWithCells="1">
                  <from>
                    <xdr:col>10</xdr:col>
                    <xdr:colOff>9525</xdr:colOff>
                    <xdr:row>351</xdr:row>
                    <xdr:rowOff>0</xdr:rowOff>
                  </from>
                  <to>
                    <xdr:col>12</xdr:col>
                    <xdr:colOff>428625</xdr:colOff>
                    <xdr:row>351</xdr:row>
                    <xdr:rowOff>352425</xdr:rowOff>
                  </to>
                </anchor>
              </controlPr>
            </control>
          </mc:Choice>
        </mc:AlternateContent>
        <mc:AlternateContent xmlns:mc="http://schemas.openxmlformats.org/markup-compatibility/2006">
          <mc:Choice Requires="x14">
            <control shapeId="12924" r:id="rId308" name="Option Button 636">
              <controlPr defaultSize="0" autoFill="0" autoLine="0" autoPict="0">
                <anchor moveWithCells="1" sizeWithCells="1">
                  <from>
                    <xdr:col>10</xdr:col>
                    <xdr:colOff>133350</xdr:colOff>
                    <xdr:row>351</xdr:row>
                    <xdr:rowOff>76200</xdr:rowOff>
                  </from>
                  <to>
                    <xdr:col>10</xdr:col>
                    <xdr:colOff>285750</xdr:colOff>
                    <xdr:row>351</xdr:row>
                    <xdr:rowOff>257175</xdr:rowOff>
                  </to>
                </anchor>
              </controlPr>
            </control>
          </mc:Choice>
        </mc:AlternateContent>
        <mc:AlternateContent xmlns:mc="http://schemas.openxmlformats.org/markup-compatibility/2006">
          <mc:Choice Requires="x14">
            <control shapeId="12925" r:id="rId309" name="Option Button 637">
              <controlPr defaultSize="0" autoFill="0" autoLine="0" autoPict="0">
                <anchor moveWithCells="1" sizeWithCells="1">
                  <from>
                    <xdr:col>11</xdr:col>
                    <xdr:colOff>85725</xdr:colOff>
                    <xdr:row>351</xdr:row>
                    <xdr:rowOff>76200</xdr:rowOff>
                  </from>
                  <to>
                    <xdr:col>11</xdr:col>
                    <xdr:colOff>247650</xdr:colOff>
                    <xdr:row>351</xdr:row>
                    <xdr:rowOff>257175</xdr:rowOff>
                  </to>
                </anchor>
              </controlPr>
            </control>
          </mc:Choice>
        </mc:AlternateContent>
        <mc:AlternateContent xmlns:mc="http://schemas.openxmlformats.org/markup-compatibility/2006">
          <mc:Choice Requires="x14">
            <control shapeId="12926" r:id="rId310" name="Group Box 638">
              <controlPr defaultSize="0" autoFill="0" autoPict="0">
                <anchor moveWithCells="1" sizeWithCells="1">
                  <from>
                    <xdr:col>9</xdr:col>
                    <xdr:colOff>3095625</xdr:colOff>
                    <xdr:row>439</xdr:row>
                    <xdr:rowOff>9525</xdr:rowOff>
                  </from>
                  <to>
                    <xdr:col>12</xdr:col>
                    <xdr:colOff>447675</xdr:colOff>
                    <xdr:row>440</xdr:row>
                    <xdr:rowOff>19050</xdr:rowOff>
                  </to>
                </anchor>
              </controlPr>
            </control>
          </mc:Choice>
        </mc:AlternateContent>
        <mc:AlternateContent xmlns:mc="http://schemas.openxmlformats.org/markup-compatibility/2006">
          <mc:Choice Requires="x14">
            <control shapeId="12927" r:id="rId311" name="Option Button 639">
              <controlPr defaultSize="0" autoFill="0" autoLine="0" autoPict="0">
                <anchor moveWithCells="1" sizeWithCells="1">
                  <from>
                    <xdr:col>10</xdr:col>
                    <xdr:colOff>123825</xdr:colOff>
                    <xdr:row>439</xdr:row>
                    <xdr:rowOff>66675</xdr:rowOff>
                  </from>
                  <to>
                    <xdr:col>10</xdr:col>
                    <xdr:colOff>285750</xdr:colOff>
                    <xdr:row>439</xdr:row>
                    <xdr:rowOff>180975</xdr:rowOff>
                  </to>
                </anchor>
              </controlPr>
            </control>
          </mc:Choice>
        </mc:AlternateContent>
        <mc:AlternateContent xmlns:mc="http://schemas.openxmlformats.org/markup-compatibility/2006">
          <mc:Choice Requires="x14">
            <control shapeId="12928" r:id="rId312" name="Option Button 640">
              <controlPr defaultSize="0" autoFill="0" autoLine="0" autoPict="0">
                <anchor moveWithCells="1" sizeWithCells="1">
                  <from>
                    <xdr:col>11</xdr:col>
                    <xdr:colOff>95250</xdr:colOff>
                    <xdr:row>439</xdr:row>
                    <xdr:rowOff>66675</xdr:rowOff>
                  </from>
                  <to>
                    <xdr:col>11</xdr:col>
                    <xdr:colOff>257175</xdr:colOff>
                    <xdr:row>439</xdr:row>
                    <xdr:rowOff>180975</xdr:rowOff>
                  </to>
                </anchor>
              </controlPr>
            </control>
          </mc:Choice>
        </mc:AlternateContent>
        <mc:AlternateContent xmlns:mc="http://schemas.openxmlformats.org/markup-compatibility/2006">
          <mc:Choice Requires="x14">
            <control shapeId="12929" r:id="rId313" name="Group Box 641">
              <controlPr defaultSize="0" autoFill="0" autoPict="0">
                <anchor moveWithCells="1" sizeWithCells="1">
                  <from>
                    <xdr:col>9</xdr:col>
                    <xdr:colOff>3095625</xdr:colOff>
                    <xdr:row>440</xdr:row>
                    <xdr:rowOff>9525</xdr:rowOff>
                  </from>
                  <to>
                    <xdr:col>12</xdr:col>
                    <xdr:colOff>447675</xdr:colOff>
                    <xdr:row>441</xdr:row>
                    <xdr:rowOff>9525</xdr:rowOff>
                  </to>
                </anchor>
              </controlPr>
            </control>
          </mc:Choice>
        </mc:AlternateContent>
        <mc:AlternateContent xmlns:mc="http://schemas.openxmlformats.org/markup-compatibility/2006">
          <mc:Choice Requires="x14">
            <control shapeId="12930" r:id="rId314" name="Option Button 642">
              <controlPr defaultSize="0" autoFill="0" autoLine="0" autoPict="0">
                <anchor moveWithCells="1" sizeWithCells="1">
                  <from>
                    <xdr:col>10</xdr:col>
                    <xdr:colOff>123825</xdr:colOff>
                    <xdr:row>440</xdr:row>
                    <xdr:rowOff>142875</xdr:rowOff>
                  </from>
                  <to>
                    <xdr:col>10</xdr:col>
                    <xdr:colOff>285750</xdr:colOff>
                    <xdr:row>440</xdr:row>
                    <xdr:rowOff>400050</xdr:rowOff>
                  </to>
                </anchor>
              </controlPr>
            </control>
          </mc:Choice>
        </mc:AlternateContent>
        <mc:AlternateContent xmlns:mc="http://schemas.openxmlformats.org/markup-compatibility/2006">
          <mc:Choice Requires="x14">
            <control shapeId="12931" r:id="rId315" name="Option Button 643">
              <controlPr defaultSize="0" autoFill="0" autoLine="0" autoPict="0">
                <anchor moveWithCells="1" sizeWithCells="1">
                  <from>
                    <xdr:col>11</xdr:col>
                    <xdr:colOff>95250</xdr:colOff>
                    <xdr:row>440</xdr:row>
                    <xdr:rowOff>142875</xdr:rowOff>
                  </from>
                  <to>
                    <xdr:col>11</xdr:col>
                    <xdr:colOff>257175</xdr:colOff>
                    <xdr:row>440</xdr:row>
                    <xdr:rowOff>400050</xdr:rowOff>
                  </to>
                </anchor>
              </controlPr>
            </control>
          </mc:Choice>
        </mc:AlternateContent>
        <mc:AlternateContent xmlns:mc="http://schemas.openxmlformats.org/markup-compatibility/2006">
          <mc:Choice Requires="x14">
            <control shapeId="12932" r:id="rId316" name="Group Box 644">
              <controlPr defaultSize="0" autoFill="0" autoPict="0">
                <anchor moveWithCells="1" sizeWithCells="1">
                  <from>
                    <xdr:col>10</xdr:col>
                    <xdr:colOff>0</xdr:colOff>
                    <xdr:row>436</xdr:row>
                    <xdr:rowOff>0</xdr:rowOff>
                  </from>
                  <to>
                    <xdr:col>12</xdr:col>
                    <xdr:colOff>447675</xdr:colOff>
                    <xdr:row>436</xdr:row>
                    <xdr:rowOff>561975</xdr:rowOff>
                  </to>
                </anchor>
              </controlPr>
            </control>
          </mc:Choice>
        </mc:AlternateContent>
        <mc:AlternateContent xmlns:mc="http://schemas.openxmlformats.org/markup-compatibility/2006">
          <mc:Choice Requires="x14">
            <control shapeId="12933" r:id="rId317" name="Option Button 645">
              <controlPr defaultSize="0" autoFill="0" autoLine="0" autoPict="0">
                <anchor moveWithCells="1" sizeWithCells="1">
                  <from>
                    <xdr:col>10</xdr:col>
                    <xdr:colOff>123825</xdr:colOff>
                    <xdr:row>436</xdr:row>
                    <xdr:rowOff>85725</xdr:rowOff>
                  </from>
                  <to>
                    <xdr:col>10</xdr:col>
                    <xdr:colOff>447675</xdr:colOff>
                    <xdr:row>436</xdr:row>
                    <xdr:rowOff>266700</xdr:rowOff>
                  </to>
                </anchor>
              </controlPr>
            </control>
          </mc:Choice>
        </mc:AlternateContent>
        <mc:AlternateContent xmlns:mc="http://schemas.openxmlformats.org/markup-compatibility/2006">
          <mc:Choice Requires="x14">
            <control shapeId="12934" r:id="rId318" name="Option Button 646">
              <controlPr defaultSize="0" autoFill="0" autoLine="0" autoPict="0">
                <anchor moveWithCells="1" sizeWithCells="1">
                  <from>
                    <xdr:col>11</xdr:col>
                    <xdr:colOff>95250</xdr:colOff>
                    <xdr:row>436</xdr:row>
                    <xdr:rowOff>85725</xdr:rowOff>
                  </from>
                  <to>
                    <xdr:col>11</xdr:col>
                    <xdr:colOff>257175</xdr:colOff>
                    <xdr:row>436</xdr:row>
                    <xdr:rowOff>266700</xdr:rowOff>
                  </to>
                </anchor>
              </controlPr>
            </control>
          </mc:Choice>
        </mc:AlternateContent>
        <mc:AlternateContent xmlns:mc="http://schemas.openxmlformats.org/markup-compatibility/2006">
          <mc:Choice Requires="x14">
            <control shapeId="12935" r:id="rId319" name="Group Box 647">
              <controlPr defaultSize="0" autoFill="0" autoPict="0">
                <anchor moveWithCells="1" sizeWithCells="1">
                  <from>
                    <xdr:col>9</xdr:col>
                    <xdr:colOff>3095625</xdr:colOff>
                    <xdr:row>442</xdr:row>
                    <xdr:rowOff>0</xdr:rowOff>
                  </from>
                  <to>
                    <xdr:col>12</xdr:col>
                    <xdr:colOff>447675</xdr:colOff>
                    <xdr:row>443</xdr:row>
                    <xdr:rowOff>0</xdr:rowOff>
                  </to>
                </anchor>
              </controlPr>
            </control>
          </mc:Choice>
        </mc:AlternateContent>
        <mc:AlternateContent xmlns:mc="http://schemas.openxmlformats.org/markup-compatibility/2006">
          <mc:Choice Requires="x14">
            <control shapeId="12936" r:id="rId320" name="Option Button 648">
              <controlPr defaultSize="0" autoFill="0" autoLine="0" autoPict="0">
                <anchor moveWithCells="1" sizeWithCells="1">
                  <from>
                    <xdr:col>10</xdr:col>
                    <xdr:colOff>123825</xdr:colOff>
                    <xdr:row>442</xdr:row>
                    <xdr:rowOff>85725</xdr:rowOff>
                  </from>
                  <to>
                    <xdr:col>10</xdr:col>
                    <xdr:colOff>285750</xdr:colOff>
                    <xdr:row>442</xdr:row>
                    <xdr:rowOff>257175</xdr:rowOff>
                  </to>
                </anchor>
              </controlPr>
            </control>
          </mc:Choice>
        </mc:AlternateContent>
        <mc:AlternateContent xmlns:mc="http://schemas.openxmlformats.org/markup-compatibility/2006">
          <mc:Choice Requires="x14">
            <control shapeId="12937" r:id="rId321" name="Option Button 649">
              <controlPr defaultSize="0" autoFill="0" autoLine="0" autoPict="0">
                <anchor moveWithCells="1" sizeWithCells="1">
                  <from>
                    <xdr:col>11</xdr:col>
                    <xdr:colOff>95250</xdr:colOff>
                    <xdr:row>442</xdr:row>
                    <xdr:rowOff>85725</xdr:rowOff>
                  </from>
                  <to>
                    <xdr:col>11</xdr:col>
                    <xdr:colOff>257175</xdr:colOff>
                    <xdr:row>442</xdr:row>
                    <xdr:rowOff>257175</xdr:rowOff>
                  </to>
                </anchor>
              </controlPr>
            </control>
          </mc:Choice>
        </mc:AlternateContent>
        <mc:AlternateContent xmlns:mc="http://schemas.openxmlformats.org/markup-compatibility/2006">
          <mc:Choice Requires="x14">
            <control shapeId="12938" r:id="rId322" name="Group Box 650">
              <controlPr defaultSize="0" autoFill="0" autoPict="0">
                <anchor moveWithCells="1" sizeWithCells="1">
                  <from>
                    <xdr:col>9</xdr:col>
                    <xdr:colOff>3095625</xdr:colOff>
                    <xdr:row>442</xdr:row>
                    <xdr:rowOff>361950</xdr:rowOff>
                  </from>
                  <to>
                    <xdr:col>12</xdr:col>
                    <xdr:colOff>447675</xdr:colOff>
                    <xdr:row>444</xdr:row>
                    <xdr:rowOff>0</xdr:rowOff>
                  </to>
                </anchor>
              </controlPr>
            </control>
          </mc:Choice>
        </mc:AlternateContent>
        <mc:AlternateContent xmlns:mc="http://schemas.openxmlformats.org/markup-compatibility/2006">
          <mc:Choice Requires="x14">
            <control shapeId="12939" r:id="rId323" name="Option Button 651">
              <controlPr defaultSize="0" autoFill="0" autoLine="0" autoPict="0">
                <anchor moveWithCells="1" sizeWithCells="1">
                  <from>
                    <xdr:col>10</xdr:col>
                    <xdr:colOff>123825</xdr:colOff>
                    <xdr:row>443</xdr:row>
                    <xdr:rowOff>66675</xdr:rowOff>
                  </from>
                  <to>
                    <xdr:col>10</xdr:col>
                    <xdr:colOff>285750</xdr:colOff>
                    <xdr:row>443</xdr:row>
                    <xdr:rowOff>247650</xdr:rowOff>
                  </to>
                </anchor>
              </controlPr>
            </control>
          </mc:Choice>
        </mc:AlternateContent>
        <mc:AlternateContent xmlns:mc="http://schemas.openxmlformats.org/markup-compatibility/2006">
          <mc:Choice Requires="x14">
            <control shapeId="12940" r:id="rId324" name="Option Button 652">
              <controlPr defaultSize="0" autoFill="0" autoLine="0" autoPict="0">
                <anchor moveWithCells="1" sizeWithCells="1">
                  <from>
                    <xdr:col>11</xdr:col>
                    <xdr:colOff>95250</xdr:colOff>
                    <xdr:row>443</xdr:row>
                    <xdr:rowOff>66675</xdr:rowOff>
                  </from>
                  <to>
                    <xdr:col>11</xdr:col>
                    <xdr:colOff>257175</xdr:colOff>
                    <xdr:row>443</xdr:row>
                    <xdr:rowOff>247650</xdr:rowOff>
                  </to>
                </anchor>
              </controlPr>
            </control>
          </mc:Choice>
        </mc:AlternateContent>
        <mc:AlternateContent xmlns:mc="http://schemas.openxmlformats.org/markup-compatibility/2006">
          <mc:Choice Requires="x14">
            <control shapeId="12941" r:id="rId325" name="Group Box 653">
              <controlPr defaultSize="0" autoFill="0" autoPict="0">
                <anchor moveWithCells="1" sizeWithCells="1">
                  <from>
                    <xdr:col>9</xdr:col>
                    <xdr:colOff>3095625</xdr:colOff>
                    <xdr:row>444</xdr:row>
                    <xdr:rowOff>0</xdr:rowOff>
                  </from>
                  <to>
                    <xdr:col>12</xdr:col>
                    <xdr:colOff>447675</xdr:colOff>
                    <xdr:row>444</xdr:row>
                    <xdr:rowOff>247650</xdr:rowOff>
                  </to>
                </anchor>
              </controlPr>
            </control>
          </mc:Choice>
        </mc:AlternateContent>
        <mc:AlternateContent xmlns:mc="http://schemas.openxmlformats.org/markup-compatibility/2006">
          <mc:Choice Requires="x14">
            <control shapeId="12942" r:id="rId326" name="Option Button 654">
              <controlPr defaultSize="0" autoFill="0" autoLine="0" autoPict="0">
                <anchor moveWithCells="1" sizeWithCells="1">
                  <from>
                    <xdr:col>10</xdr:col>
                    <xdr:colOff>123825</xdr:colOff>
                    <xdr:row>444</xdr:row>
                    <xdr:rowOff>47625</xdr:rowOff>
                  </from>
                  <to>
                    <xdr:col>10</xdr:col>
                    <xdr:colOff>285750</xdr:colOff>
                    <xdr:row>444</xdr:row>
                    <xdr:rowOff>161925</xdr:rowOff>
                  </to>
                </anchor>
              </controlPr>
            </control>
          </mc:Choice>
        </mc:AlternateContent>
        <mc:AlternateContent xmlns:mc="http://schemas.openxmlformats.org/markup-compatibility/2006">
          <mc:Choice Requires="x14">
            <control shapeId="12943" r:id="rId327" name="Option Button 655">
              <controlPr defaultSize="0" autoFill="0" autoLine="0" autoPict="0">
                <anchor moveWithCells="1" sizeWithCells="1">
                  <from>
                    <xdr:col>11</xdr:col>
                    <xdr:colOff>95250</xdr:colOff>
                    <xdr:row>444</xdr:row>
                    <xdr:rowOff>47625</xdr:rowOff>
                  </from>
                  <to>
                    <xdr:col>11</xdr:col>
                    <xdr:colOff>257175</xdr:colOff>
                    <xdr:row>444</xdr:row>
                    <xdr:rowOff>161925</xdr:rowOff>
                  </to>
                </anchor>
              </controlPr>
            </control>
          </mc:Choice>
        </mc:AlternateContent>
        <mc:AlternateContent xmlns:mc="http://schemas.openxmlformats.org/markup-compatibility/2006">
          <mc:Choice Requires="x14">
            <control shapeId="12947" r:id="rId328" name="Group Box 659">
              <controlPr defaultSize="0" autoFill="0" autoPict="0">
                <anchor moveWithCells="1" sizeWithCells="1">
                  <from>
                    <xdr:col>10</xdr:col>
                    <xdr:colOff>0</xdr:colOff>
                    <xdr:row>445</xdr:row>
                    <xdr:rowOff>238125</xdr:rowOff>
                  </from>
                  <to>
                    <xdr:col>12</xdr:col>
                    <xdr:colOff>447675</xdr:colOff>
                    <xdr:row>447</xdr:row>
                    <xdr:rowOff>0</xdr:rowOff>
                  </to>
                </anchor>
              </controlPr>
            </control>
          </mc:Choice>
        </mc:AlternateContent>
        <mc:AlternateContent xmlns:mc="http://schemas.openxmlformats.org/markup-compatibility/2006">
          <mc:Choice Requires="x14">
            <control shapeId="12948" r:id="rId329" name="Option Button 660">
              <controlPr defaultSize="0" autoFill="0" autoLine="0" autoPict="0">
                <anchor moveWithCells="1" sizeWithCells="1">
                  <from>
                    <xdr:col>10</xdr:col>
                    <xdr:colOff>123825</xdr:colOff>
                    <xdr:row>446</xdr:row>
                    <xdr:rowOff>76200</xdr:rowOff>
                  </from>
                  <to>
                    <xdr:col>10</xdr:col>
                    <xdr:colOff>285750</xdr:colOff>
                    <xdr:row>446</xdr:row>
                    <xdr:rowOff>257175</xdr:rowOff>
                  </to>
                </anchor>
              </controlPr>
            </control>
          </mc:Choice>
        </mc:AlternateContent>
        <mc:AlternateContent xmlns:mc="http://schemas.openxmlformats.org/markup-compatibility/2006">
          <mc:Choice Requires="x14">
            <control shapeId="12949" r:id="rId330" name="Option Button 661">
              <controlPr defaultSize="0" autoFill="0" autoLine="0" autoPict="0">
                <anchor moveWithCells="1" sizeWithCells="1">
                  <from>
                    <xdr:col>11</xdr:col>
                    <xdr:colOff>95250</xdr:colOff>
                    <xdr:row>446</xdr:row>
                    <xdr:rowOff>76200</xdr:rowOff>
                  </from>
                  <to>
                    <xdr:col>11</xdr:col>
                    <xdr:colOff>257175</xdr:colOff>
                    <xdr:row>446</xdr:row>
                    <xdr:rowOff>257175</xdr:rowOff>
                  </to>
                </anchor>
              </controlPr>
            </control>
          </mc:Choice>
        </mc:AlternateContent>
        <mc:AlternateContent xmlns:mc="http://schemas.openxmlformats.org/markup-compatibility/2006">
          <mc:Choice Requires="x14">
            <control shapeId="12953" r:id="rId331" name="Group Box 665">
              <controlPr defaultSize="0" autoFill="0" autoPict="0">
                <anchor moveWithCells="1" sizeWithCells="1">
                  <from>
                    <xdr:col>10</xdr:col>
                    <xdr:colOff>9525</xdr:colOff>
                    <xdr:row>447</xdr:row>
                    <xdr:rowOff>238125</xdr:rowOff>
                  </from>
                  <to>
                    <xdr:col>12</xdr:col>
                    <xdr:colOff>447675</xdr:colOff>
                    <xdr:row>449</xdr:row>
                    <xdr:rowOff>0</xdr:rowOff>
                  </to>
                </anchor>
              </controlPr>
            </control>
          </mc:Choice>
        </mc:AlternateContent>
        <mc:AlternateContent xmlns:mc="http://schemas.openxmlformats.org/markup-compatibility/2006">
          <mc:Choice Requires="x14">
            <control shapeId="12954" r:id="rId332" name="Option Button 666">
              <controlPr defaultSize="0" autoFill="0" autoLine="0" autoPict="0">
                <anchor moveWithCells="1" sizeWithCells="1">
                  <from>
                    <xdr:col>10</xdr:col>
                    <xdr:colOff>123825</xdr:colOff>
                    <xdr:row>448</xdr:row>
                    <xdr:rowOff>76200</xdr:rowOff>
                  </from>
                  <to>
                    <xdr:col>10</xdr:col>
                    <xdr:colOff>285750</xdr:colOff>
                    <xdr:row>448</xdr:row>
                    <xdr:rowOff>257175</xdr:rowOff>
                  </to>
                </anchor>
              </controlPr>
            </control>
          </mc:Choice>
        </mc:AlternateContent>
        <mc:AlternateContent xmlns:mc="http://schemas.openxmlformats.org/markup-compatibility/2006">
          <mc:Choice Requires="x14">
            <control shapeId="12955" r:id="rId333" name="Option Button 667">
              <controlPr defaultSize="0" autoFill="0" autoLine="0" autoPict="0">
                <anchor moveWithCells="1" sizeWithCells="1">
                  <from>
                    <xdr:col>11</xdr:col>
                    <xdr:colOff>95250</xdr:colOff>
                    <xdr:row>448</xdr:row>
                    <xdr:rowOff>76200</xdr:rowOff>
                  </from>
                  <to>
                    <xdr:col>11</xdr:col>
                    <xdr:colOff>257175</xdr:colOff>
                    <xdr:row>448</xdr:row>
                    <xdr:rowOff>257175</xdr:rowOff>
                  </to>
                </anchor>
              </controlPr>
            </control>
          </mc:Choice>
        </mc:AlternateContent>
        <mc:AlternateContent xmlns:mc="http://schemas.openxmlformats.org/markup-compatibility/2006">
          <mc:Choice Requires="x14">
            <control shapeId="12956" r:id="rId334" name="Group Box 668">
              <controlPr defaultSize="0" autoFill="0" autoPict="0">
                <anchor moveWithCells="1" sizeWithCells="1">
                  <from>
                    <xdr:col>10</xdr:col>
                    <xdr:colOff>0</xdr:colOff>
                    <xdr:row>450</xdr:row>
                    <xdr:rowOff>0</xdr:rowOff>
                  </from>
                  <to>
                    <xdr:col>12</xdr:col>
                    <xdr:colOff>447675</xdr:colOff>
                    <xdr:row>451</xdr:row>
                    <xdr:rowOff>0</xdr:rowOff>
                  </to>
                </anchor>
              </controlPr>
            </control>
          </mc:Choice>
        </mc:AlternateContent>
        <mc:AlternateContent xmlns:mc="http://schemas.openxmlformats.org/markup-compatibility/2006">
          <mc:Choice Requires="x14">
            <control shapeId="12957" r:id="rId335" name="Option Button 669">
              <controlPr defaultSize="0" autoFill="0" autoLine="0" autoPict="0">
                <anchor moveWithCells="1" sizeWithCells="1">
                  <from>
                    <xdr:col>10</xdr:col>
                    <xdr:colOff>123825</xdr:colOff>
                    <xdr:row>450</xdr:row>
                    <xdr:rowOff>85725</xdr:rowOff>
                  </from>
                  <to>
                    <xdr:col>10</xdr:col>
                    <xdr:colOff>285750</xdr:colOff>
                    <xdr:row>450</xdr:row>
                    <xdr:rowOff>257175</xdr:rowOff>
                  </to>
                </anchor>
              </controlPr>
            </control>
          </mc:Choice>
        </mc:AlternateContent>
        <mc:AlternateContent xmlns:mc="http://schemas.openxmlformats.org/markup-compatibility/2006">
          <mc:Choice Requires="x14">
            <control shapeId="12958" r:id="rId336" name="Option Button 670">
              <controlPr defaultSize="0" autoFill="0" autoLine="0" autoPict="0">
                <anchor moveWithCells="1" sizeWithCells="1">
                  <from>
                    <xdr:col>11</xdr:col>
                    <xdr:colOff>95250</xdr:colOff>
                    <xdr:row>450</xdr:row>
                    <xdr:rowOff>85725</xdr:rowOff>
                  </from>
                  <to>
                    <xdr:col>11</xdr:col>
                    <xdr:colOff>257175</xdr:colOff>
                    <xdr:row>450</xdr:row>
                    <xdr:rowOff>257175</xdr:rowOff>
                  </to>
                </anchor>
              </controlPr>
            </control>
          </mc:Choice>
        </mc:AlternateContent>
        <mc:AlternateContent xmlns:mc="http://schemas.openxmlformats.org/markup-compatibility/2006">
          <mc:Choice Requires="x14">
            <control shapeId="12959" r:id="rId337" name="Group Box 671">
              <controlPr defaultSize="0" autoFill="0" autoPict="0">
                <anchor moveWithCells="1" sizeWithCells="1">
                  <from>
                    <xdr:col>10</xdr:col>
                    <xdr:colOff>9525</xdr:colOff>
                    <xdr:row>452</xdr:row>
                    <xdr:rowOff>0</xdr:rowOff>
                  </from>
                  <to>
                    <xdr:col>12</xdr:col>
                    <xdr:colOff>447675</xdr:colOff>
                    <xdr:row>453</xdr:row>
                    <xdr:rowOff>9525</xdr:rowOff>
                  </to>
                </anchor>
              </controlPr>
            </control>
          </mc:Choice>
        </mc:AlternateContent>
        <mc:AlternateContent xmlns:mc="http://schemas.openxmlformats.org/markup-compatibility/2006">
          <mc:Choice Requires="x14">
            <control shapeId="12960" r:id="rId338" name="Option Button 672">
              <controlPr defaultSize="0" autoFill="0" autoLine="0" autoPict="0">
                <anchor moveWithCells="1" sizeWithCells="1">
                  <from>
                    <xdr:col>10</xdr:col>
                    <xdr:colOff>123825</xdr:colOff>
                    <xdr:row>452</xdr:row>
                    <xdr:rowOff>85725</xdr:rowOff>
                  </from>
                  <to>
                    <xdr:col>10</xdr:col>
                    <xdr:colOff>285750</xdr:colOff>
                    <xdr:row>452</xdr:row>
                    <xdr:rowOff>266700</xdr:rowOff>
                  </to>
                </anchor>
              </controlPr>
            </control>
          </mc:Choice>
        </mc:AlternateContent>
        <mc:AlternateContent xmlns:mc="http://schemas.openxmlformats.org/markup-compatibility/2006">
          <mc:Choice Requires="x14">
            <control shapeId="12961" r:id="rId339" name="Option Button 673">
              <controlPr defaultSize="0" autoFill="0" autoLine="0" autoPict="0">
                <anchor moveWithCells="1" sizeWithCells="1">
                  <from>
                    <xdr:col>11</xdr:col>
                    <xdr:colOff>95250</xdr:colOff>
                    <xdr:row>452</xdr:row>
                    <xdr:rowOff>85725</xdr:rowOff>
                  </from>
                  <to>
                    <xdr:col>11</xdr:col>
                    <xdr:colOff>257175</xdr:colOff>
                    <xdr:row>452</xdr:row>
                    <xdr:rowOff>266700</xdr:rowOff>
                  </to>
                </anchor>
              </controlPr>
            </control>
          </mc:Choice>
        </mc:AlternateContent>
        <mc:AlternateContent xmlns:mc="http://schemas.openxmlformats.org/markup-compatibility/2006">
          <mc:Choice Requires="x14">
            <control shapeId="12962" r:id="rId340" name="Group Box 674">
              <controlPr defaultSize="0" autoFill="0" autoPict="0">
                <anchor moveWithCells="1" sizeWithCells="1">
                  <from>
                    <xdr:col>10</xdr:col>
                    <xdr:colOff>9525</xdr:colOff>
                    <xdr:row>451</xdr:row>
                    <xdr:rowOff>0</xdr:rowOff>
                  </from>
                  <to>
                    <xdr:col>12</xdr:col>
                    <xdr:colOff>447675</xdr:colOff>
                    <xdr:row>452</xdr:row>
                    <xdr:rowOff>9525</xdr:rowOff>
                  </to>
                </anchor>
              </controlPr>
            </control>
          </mc:Choice>
        </mc:AlternateContent>
        <mc:AlternateContent xmlns:mc="http://schemas.openxmlformats.org/markup-compatibility/2006">
          <mc:Choice Requires="x14">
            <control shapeId="12963" r:id="rId341" name="Option Button 675">
              <controlPr defaultSize="0" autoFill="0" autoLine="0" autoPict="0">
                <anchor moveWithCells="1" sizeWithCells="1">
                  <from>
                    <xdr:col>10</xdr:col>
                    <xdr:colOff>123825</xdr:colOff>
                    <xdr:row>451</xdr:row>
                    <xdr:rowOff>85725</xdr:rowOff>
                  </from>
                  <to>
                    <xdr:col>10</xdr:col>
                    <xdr:colOff>285750</xdr:colOff>
                    <xdr:row>451</xdr:row>
                    <xdr:rowOff>266700</xdr:rowOff>
                  </to>
                </anchor>
              </controlPr>
            </control>
          </mc:Choice>
        </mc:AlternateContent>
        <mc:AlternateContent xmlns:mc="http://schemas.openxmlformats.org/markup-compatibility/2006">
          <mc:Choice Requires="x14">
            <control shapeId="12964" r:id="rId342" name="Option Button 676">
              <controlPr defaultSize="0" autoFill="0" autoLine="0" autoPict="0">
                <anchor moveWithCells="1" sizeWithCells="1">
                  <from>
                    <xdr:col>11</xdr:col>
                    <xdr:colOff>95250</xdr:colOff>
                    <xdr:row>451</xdr:row>
                    <xdr:rowOff>85725</xdr:rowOff>
                  </from>
                  <to>
                    <xdr:col>11</xdr:col>
                    <xdr:colOff>257175</xdr:colOff>
                    <xdr:row>451</xdr:row>
                    <xdr:rowOff>266700</xdr:rowOff>
                  </to>
                </anchor>
              </controlPr>
            </control>
          </mc:Choice>
        </mc:AlternateContent>
        <mc:AlternateContent xmlns:mc="http://schemas.openxmlformats.org/markup-compatibility/2006">
          <mc:Choice Requires="x14">
            <control shapeId="12965" r:id="rId343" name="Group Box 677">
              <controlPr defaultSize="0" autoFill="0" autoPict="0">
                <anchor moveWithCells="1" sizeWithCells="1">
                  <from>
                    <xdr:col>10</xdr:col>
                    <xdr:colOff>9525</xdr:colOff>
                    <xdr:row>453</xdr:row>
                    <xdr:rowOff>0</xdr:rowOff>
                  </from>
                  <to>
                    <xdr:col>12</xdr:col>
                    <xdr:colOff>447675</xdr:colOff>
                    <xdr:row>453</xdr:row>
                    <xdr:rowOff>561975</xdr:rowOff>
                  </to>
                </anchor>
              </controlPr>
            </control>
          </mc:Choice>
        </mc:AlternateContent>
        <mc:AlternateContent xmlns:mc="http://schemas.openxmlformats.org/markup-compatibility/2006">
          <mc:Choice Requires="x14">
            <control shapeId="12966" r:id="rId344" name="Option Button 678">
              <controlPr defaultSize="0" autoFill="0" autoLine="0" autoPict="0">
                <anchor moveWithCells="1" sizeWithCells="1">
                  <from>
                    <xdr:col>10</xdr:col>
                    <xdr:colOff>123825</xdr:colOff>
                    <xdr:row>453</xdr:row>
                    <xdr:rowOff>133350</xdr:rowOff>
                  </from>
                  <to>
                    <xdr:col>10</xdr:col>
                    <xdr:colOff>285750</xdr:colOff>
                    <xdr:row>453</xdr:row>
                    <xdr:rowOff>381000</xdr:rowOff>
                  </to>
                </anchor>
              </controlPr>
            </control>
          </mc:Choice>
        </mc:AlternateContent>
        <mc:AlternateContent xmlns:mc="http://schemas.openxmlformats.org/markup-compatibility/2006">
          <mc:Choice Requires="x14">
            <control shapeId="12967" r:id="rId345" name="Option Button 679">
              <controlPr defaultSize="0" autoFill="0" autoLine="0" autoPict="0">
                <anchor moveWithCells="1" sizeWithCells="1">
                  <from>
                    <xdr:col>11</xdr:col>
                    <xdr:colOff>95250</xdr:colOff>
                    <xdr:row>453</xdr:row>
                    <xdr:rowOff>133350</xdr:rowOff>
                  </from>
                  <to>
                    <xdr:col>11</xdr:col>
                    <xdr:colOff>257175</xdr:colOff>
                    <xdr:row>453</xdr:row>
                    <xdr:rowOff>381000</xdr:rowOff>
                  </to>
                </anchor>
              </controlPr>
            </control>
          </mc:Choice>
        </mc:AlternateContent>
        <mc:AlternateContent xmlns:mc="http://schemas.openxmlformats.org/markup-compatibility/2006">
          <mc:Choice Requires="x14">
            <control shapeId="12968" r:id="rId346" name="Group Box 680">
              <controlPr defaultSize="0" autoFill="0" autoPict="0">
                <anchor moveWithCells="1" sizeWithCells="1">
                  <from>
                    <xdr:col>10</xdr:col>
                    <xdr:colOff>9525</xdr:colOff>
                    <xdr:row>455</xdr:row>
                    <xdr:rowOff>9525</xdr:rowOff>
                  </from>
                  <to>
                    <xdr:col>12</xdr:col>
                    <xdr:colOff>447675</xdr:colOff>
                    <xdr:row>456</xdr:row>
                    <xdr:rowOff>0</xdr:rowOff>
                  </to>
                </anchor>
              </controlPr>
            </control>
          </mc:Choice>
        </mc:AlternateContent>
        <mc:AlternateContent xmlns:mc="http://schemas.openxmlformats.org/markup-compatibility/2006">
          <mc:Choice Requires="x14">
            <control shapeId="12969" r:id="rId347" name="Option Button 681">
              <controlPr defaultSize="0" autoFill="0" autoLine="0" autoPict="0">
                <anchor moveWithCells="1" sizeWithCells="1">
                  <from>
                    <xdr:col>10</xdr:col>
                    <xdr:colOff>123825</xdr:colOff>
                    <xdr:row>455</xdr:row>
                    <xdr:rowOff>95250</xdr:rowOff>
                  </from>
                  <to>
                    <xdr:col>10</xdr:col>
                    <xdr:colOff>285750</xdr:colOff>
                    <xdr:row>455</xdr:row>
                    <xdr:rowOff>266700</xdr:rowOff>
                  </to>
                </anchor>
              </controlPr>
            </control>
          </mc:Choice>
        </mc:AlternateContent>
        <mc:AlternateContent xmlns:mc="http://schemas.openxmlformats.org/markup-compatibility/2006">
          <mc:Choice Requires="x14">
            <control shapeId="12970" r:id="rId348" name="Option Button 682">
              <controlPr defaultSize="0" autoFill="0" autoLine="0" autoPict="0">
                <anchor moveWithCells="1" sizeWithCells="1">
                  <from>
                    <xdr:col>11</xdr:col>
                    <xdr:colOff>95250</xdr:colOff>
                    <xdr:row>455</xdr:row>
                    <xdr:rowOff>95250</xdr:rowOff>
                  </from>
                  <to>
                    <xdr:col>11</xdr:col>
                    <xdr:colOff>257175</xdr:colOff>
                    <xdr:row>455</xdr:row>
                    <xdr:rowOff>266700</xdr:rowOff>
                  </to>
                </anchor>
              </controlPr>
            </control>
          </mc:Choice>
        </mc:AlternateContent>
        <mc:AlternateContent xmlns:mc="http://schemas.openxmlformats.org/markup-compatibility/2006">
          <mc:Choice Requires="x14">
            <control shapeId="12971" r:id="rId349" name="Group Box 683">
              <controlPr defaultSize="0" autoFill="0" autoPict="0">
                <anchor moveWithCells="1" sizeWithCells="1">
                  <from>
                    <xdr:col>10</xdr:col>
                    <xdr:colOff>9525</xdr:colOff>
                    <xdr:row>550</xdr:row>
                    <xdr:rowOff>0</xdr:rowOff>
                  </from>
                  <to>
                    <xdr:col>12</xdr:col>
                    <xdr:colOff>428625</xdr:colOff>
                    <xdr:row>550</xdr:row>
                    <xdr:rowOff>219075</xdr:rowOff>
                  </to>
                </anchor>
              </controlPr>
            </control>
          </mc:Choice>
        </mc:AlternateContent>
        <mc:AlternateContent xmlns:mc="http://schemas.openxmlformats.org/markup-compatibility/2006">
          <mc:Choice Requires="x14">
            <control shapeId="12972" r:id="rId350" name="Option Button 684">
              <controlPr defaultSize="0" autoFill="0" autoLine="0" autoPict="0">
                <anchor moveWithCells="1" sizeWithCells="1">
                  <from>
                    <xdr:col>10</xdr:col>
                    <xdr:colOff>133350</xdr:colOff>
                    <xdr:row>550</xdr:row>
                    <xdr:rowOff>47625</xdr:rowOff>
                  </from>
                  <to>
                    <xdr:col>10</xdr:col>
                    <xdr:colOff>295275</xdr:colOff>
                    <xdr:row>550</xdr:row>
                    <xdr:rowOff>152400</xdr:rowOff>
                  </to>
                </anchor>
              </controlPr>
            </control>
          </mc:Choice>
        </mc:AlternateContent>
        <mc:AlternateContent xmlns:mc="http://schemas.openxmlformats.org/markup-compatibility/2006">
          <mc:Choice Requires="x14">
            <control shapeId="12973" r:id="rId351" name="Option Button 685">
              <controlPr defaultSize="0" autoFill="0" autoLine="0" autoPict="0">
                <anchor moveWithCells="1" sizeWithCells="1">
                  <from>
                    <xdr:col>11</xdr:col>
                    <xdr:colOff>85725</xdr:colOff>
                    <xdr:row>550</xdr:row>
                    <xdr:rowOff>47625</xdr:rowOff>
                  </from>
                  <to>
                    <xdr:col>11</xdr:col>
                    <xdr:colOff>238125</xdr:colOff>
                    <xdr:row>550</xdr:row>
                    <xdr:rowOff>152400</xdr:rowOff>
                  </to>
                </anchor>
              </controlPr>
            </control>
          </mc:Choice>
        </mc:AlternateContent>
        <mc:AlternateContent xmlns:mc="http://schemas.openxmlformats.org/markup-compatibility/2006">
          <mc:Choice Requires="x14">
            <control shapeId="12974" r:id="rId352" name="Group Box 686">
              <controlPr defaultSize="0" autoFill="0" autoPict="0">
                <anchor moveWithCells="1" sizeWithCells="1">
                  <from>
                    <xdr:col>9</xdr:col>
                    <xdr:colOff>3095625</xdr:colOff>
                    <xdr:row>546</xdr:row>
                    <xdr:rowOff>0</xdr:rowOff>
                  </from>
                  <to>
                    <xdr:col>12</xdr:col>
                    <xdr:colOff>428625</xdr:colOff>
                    <xdr:row>547</xdr:row>
                    <xdr:rowOff>9525</xdr:rowOff>
                  </to>
                </anchor>
              </controlPr>
            </control>
          </mc:Choice>
        </mc:AlternateContent>
        <mc:AlternateContent xmlns:mc="http://schemas.openxmlformats.org/markup-compatibility/2006">
          <mc:Choice Requires="x14">
            <control shapeId="12975" r:id="rId353" name="Option Button 687">
              <controlPr defaultSize="0" autoFill="0" autoLine="0" autoPict="0">
                <anchor moveWithCells="1" sizeWithCells="1">
                  <from>
                    <xdr:col>10</xdr:col>
                    <xdr:colOff>133350</xdr:colOff>
                    <xdr:row>546</xdr:row>
                    <xdr:rowOff>57150</xdr:rowOff>
                  </from>
                  <to>
                    <xdr:col>10</xdr:col>
                    <xdr:colOff>285750</xdr:colOff>
                    <xdr:row>546</xdr:row>
                    <xdr:rowOff>171450</xdr:rowOff>
                  </to>
                </anchor>
              </controlPr>
            </control>
          </mc:Choice>
        </mc:AlternateContent>
        <mc:AlternateContent xmlns:mc="http://schemas.openxmlformats.org/markup-compatibility/2006">
          <mc:Choice Requires="x14">
            <control shapeId="12976" r:id="rId354" name="Option Button 688">
              <controlPr defaultSize="0" autoFill="0" autoLine="0" autoPict="0">
                <anchor moveWithCells="1" sizeWithCells="1">
                  <from>
                    <xdr:col>11</xdr:col>
                    <xdr:colOff>85725</xdr:colOff>
                    <xdr:row>546</xdr:row>
                    <xdr:rowOff>57150</xdr:rowOff>
                  </from>
                  <to>
                    <xdr:col>11</xdr:col>
                    <xdr:colOff>238125</xdr:colOff>
                    <xdr:row>546</xdr:row>
                    <xdr:rowOff>171450</xdr:rowOff>
                  </to>
                </anchor>
              </controlPr>
            </control>
          </mc:Choice>
        </mc:AlternateContent>
        <mc:AlternateContent xmlns:mc="http://schemas.openxmlformats.org/markup-compatibility/2006">
          <mc:Choice Requires="x14">
            <control shapeId="12977" r:id="rId355" name="Group Box 689">
              <controlPr defaultSize="0" autoFill="0" autoPict="0">
                <anchor moveWithCells="1" sizeWithCells="1">
                  <from>
                    <xdr:col>10</xdr:col>
                    <xdr:colOff>0</xdr:colOff>
                    <xdr:row>547</xdr:row>
                    <xdr:rowOff>0</xdr:rowOff>
                  </from>
                  <to>
                    <xdr:col>12</xdr:col>
                    <xdr:colOff>428625</xdr:colOff>
                    <xdr:row>548</xdr:row>
                    <xdr:rowOff>9525</xdr:rowOff>
                  </to>
                </anchor>
              </controlPr>
            </control>
          </mc:Choice>
        </mc:AlternateContent>
        <mc:AlternateContent xmlns:mc="http://schemas.openxmlformats.org/markup-compatibility/2006">
          <mc:Choice Requires="x14">
            <control shapeId="12978" r:id="rId356" name="Option Button 690">
              <controlPr defaultSize="0" autoFill="0" autoLine="0" autoPict="0">
                <anchor moveWithCells="1" sizeWithCells="1">
                  <from>
                    <xdr:col>10</xdr:col>
                    <xdr:colOff>133350</xdr:colOff>
                    <xdr:row>547</xdr:row>
                    <xdr:rowOff>57150</xdr:rowOff>
                  </from>
                  <to>
                    <xdr:col>10</xdr:col>
                    <xdr:colOff>285750</xdr:colOff>
                    <xdr:row>547</xdr:row>
                    <xdr:rowOff>171450</xdr:rowOff>
                  </to>
                </anchor>
              </controlPr>
            </control>
          </mc:Choice>
        </mc:AlternateContent>
        <mc:AlternateContent xmlns:mc="http://schemas.openxmlformats.org/markup-compatibility/2006">
          <mc:Choice Requires="x14">
            <control shapeId="12979" r:id="rId357" name="Option Button 691">
              <controlPr defaultSize="0" autoFill="0" autoLine="0" autoPict="0">
                <anchor moveWithCells="1" sizeWithCells="1">
                  <from>
                    <xdr:col>11</xdr:col>
                    <xdr:colOff>85725</xdr:colOff>
                    <xdr:row>547</xdr:row>
                    <xdr:rowOff>57150</xdr:rowOff>
                  </from>
                  <to>
                    <xdr:col>11</xdr:col>
                    <xdr:colOff>238125</xdr:colOff>
                    <xdr:row>547</xdr:row>
                    <xdr:rowOff>171450</xdr:rowOff>
                  </to>
                </anchor>
              </controlPr>
            </control>
          </mc:Choice>
        </mc:AlternateContent>
        <mc:AlternateContent xmlns:mc="http://schemas.openxmlformats.org/markup-compatibility/2006">
          <mc:Choice Requires="x14">
            <control shapeId="12980" r:id="rId358" name="Group Box 692">
              <controlPr defaultSize="0" autoFill="0" autoPict="0">
                <anchor moveWithCells="1" sizeWithCells="1">
                  <from>
                    <xdr:col>10</xdr:col>
                    <xdr:colOff>0</xdr:colOff>
                    <xdr:row>548</xdr:row>
                    <xdr:rowOff>0</xdr:rowOff>
                  </from>
                  <to>
                    <xdr:col>12</xdr:col>
                    <xdr:colOff>428625</xdr:colOff>
                    <xdr:row>549</xdr:row>
                    <xdr:rowOff>9525</xdr:rowOff>
                  </to>
                </anchor>
              </controlPr>
            </control>
          </mc:Choice>
        </mc:AlternateContent>
        <mc:AlternateContent xmlns:mc="http://schemas.openxmlformats.org/markup-compatibility/2006">
          <mc:Choice Requires="x14">
            <control shapeId="12981" r:id="rId359" name="Option Button 693">
              <controlPr defaultSize="0" autoFill="0" autoLine="0" autoPict="0">
                <anchor moveWithCells="1" sizeWithCells="1">
                  <from>
                    <xdr:col>10</xdr:col>
                    <xdr:colOff>133350</xdr:colOff>
                    <xdr:row>548</xdr:row>
                    <xdr:rowOff>57150</xdr:rowOff>
                  </from>
                  <to>
                    <xdr:col>10</xdr:col>
                    <xdr:colOff>285750</xdr:colOff>
                    <xdr:row>548</xdr:row>
                    <xdr:rowOff>171450</xdr:rowOff>
                  </to>
                </anchor>
              </controlPr>
            </control>
          </mc:Choice>
        </mc:AlternateContent>
        <mc:AlternateContent xmlns:mc="http://schemas.openxmlformats.org/markup-compatibility/2006">
          <mc:Choice Requires="x14">
            <control shapeId="12982" r:id="rId360" name="Option Button 694">
              <controlPr defaultSize="0" autoFill="0" autoLine="0" autoPict="0">
                <anchor moveWithCells="1" sizeWithCells="1">
                  <from>
                    <xdr:col>11</xdr:col>
                    <xdr:colOff>85725</xdr:colOff>
                    <xdr:row>548</xdr:row>
                    <xdr:rowOff>57150</xdr:rowOff>
                  </from>
                  <to>
                    <xdr:col>11</xdr:col>
                    <xdr:colOff>238125</xdr:colOff>
                    <xdr:row>548</xdr:row>
                    <xdr:rowOff>171450</xdr:rowOff>
                  </to>
                </anchor>
              </controlPr>
            </control>
          </mc:Choice>
        </mc:AlternateContent>
        <mc:AlternateContent xmlns:mc="http://schemas.openxmlformats.org/markup-compatibility/2006">
          <mc:Choice Requires="x14">
            <control shapeId="12983" r:id="rId361" name="Group Box 695">
              <controlPr defaultSize="0" autoFill="0" autoPict="0">
                <anchor moveWithCells="1" sizeWithCells="1">
                  <from>
                    <xdr:col>10</xdr:col>
                    <xdr:colOff>0</xdr:colOff>
                    <xdr:row>549</xdr:row>
                    <xdr:rowOff>9525</xdr:rowOff>
                  </from>
                  <to>
                    <xdr:col>12</xdr:col>
                    <xdr:colOff>428625</xdr:colOff>
                    <xdr:row>550</xdr:row>
                    <xdr:rowOff>9525</xdr:rowOff>
                  </to>
                </anchor>
              </controlPr>
            </control>
          </mc:Choice>
        </mc:AlternateContent>
        <mc:AlternateContent xmlns:mc="http://schemas.openxmlformats.org/markup-compatibility/2006">
          <mc:Choice Requires="x14">
            <control shapeId="12984" r:id="rId362" name="Option Button 696">
              <controlPr defaultSize="0" autoFill="0" autoLine="0" autoPict="0">
                <anchor moveWithCells="1" sizeWithCells="1">
                  <from>
                    <xdr:col>10</xdr:col>
                    <xdr:colOff>133350</xdr:colOff>
                    <xdr:row>549</xdr:row>
                    <xdr:rowOff>95250</xdr:rowOff>
                  </from>
                  <to>
                    <xdr:col>10</xdr:col>
                    <xdr:colOff>295275</xdr:colOff>
                    <xdr:row>549</xdr:row>
                    <xdr:rowOff>276225</xdr:rowOff>
                  </to>
                </anchor>
              </controlPr>
            </control>
          </mc:Choice>
        </mc:AlternateContent>
        <mc:AlternateContent xmlns:mc="http://schemas.openxmlformats.org/markup-compatibility/2006">
          <mc:Choice Requires="x14">
            <control shapeId="12985" r:id="rId363" name="Option Button 697">
              <controlPr defaultSize="0" autoFill="0" autoLine="0" autoPict="0">
                <anchor moveWithCells="1" sizeWithCells="1">
                  <from>
                    <xdr:col>11</xdr:col>
                    <xdr:colOff>85725</xdr:colOff>
                    <xdr:row>549</xdr:row>
                    <xdr:rowOff>95250</xdr:rowOff>
                  </from>
                  <to>
                    <xdr:col>11</xdr:col>
                    <xdr:colOff>238125</xdr:colOff>
                    <xdr:row>549</xdr:row>
                    <xdr:rowOff>276225</xdr:rowOff>
                  </to>
                </anchor>
              </controlPr>
            </control>
          </mc:Choice>
        </mc:AlternateContent>
        <mc:AlternateContent xmlns:mc="http://schemas.openxmlformats.org/markup-compatibility/2006">
          <mc:Choice Requires="x14">
            <control shapeId="12986" r:id="rId364" name="Group Box 698">
              <controlPr defaultSize="0" autoFill="0" autoPict="0">
                <anchor moveWithCells="1" sizeWithCells="1">
                  <from>
                    <xdr:col>10</xdr:col>
                    <xdr:colOff>9525</xdr:colOff>
                    <xdr:row>624</xdr:row>
                    <xdr:rowOff>9525</xdr:rowOff>
                  </from>
                  <to>
                    <xdr:col>12</xdr:col>
                    <xdr:colOff>428625</xdr:colOff>
                    <xdr:row>625</xdr:row>
                    <xdr:rowOff>0</xdr:rowOff>
                  </to>
                </anchor>
              </controlPr>
            </control>
          </mc:Choice>
        </mc:AlternateContent>
        <mc:AlternateContent xmlns:mc="http://schemas.openxmlformats.org/markup-compatibility/2006">
          <mc:Choice Requires="x14">
            <control shapeId="12987" r:id="rId365" name="Option Button 699">
              <controlPr defaultSize="0" autoFill="0" autoLine="0" autoPict="0">
                <anchor moveWithCells="1" sizeWithCells="1">
                  <from>
                    <xdr:col>10</xdr:col>
                    <xdr:colOff>123825</xdr:colOff>
                    <xdr:row>624</xdr:row>
                    <xdr:rowOff>95250</xdr:rowOff>
                  </from>
                  <to>
                    <xdr:col>10</xdr:col>
                    <xdr:colOff>276225</xdr:colOff>
                    <xdr:row>624</xdr:row>
                    <xdr:rowOff>266700</xdr:rowOff>
                  </to>
                </anchor>
              </controlPr>
            </control>
          </mc:Choice>
        </mc:AlternateContent>
        <mc:AlternateContent xmlns:mc="http://schemas.openxmlformats.org/markup-compatibility/2006">
          <mc:Choice Requires="x14">
            <control shapeId="12988" r:id="rId366" name="Option Button 700">
              <controlPr defaultSize="0" autoFill="0" autoLine="0" autoPict="0">
                <anchor moveWithCells="1" sizeWithCells="1">
                  <from>
                    <xdr:col>11</xdr:col>
                    <xdr:colOff>95250</xdr:colOff>
                    <xdr:row>624</xdr:row>
                    <xdr:rowOff>95250</xdr:rowOff>
                  </from>
                  <to>
                    <xdr:col>11</xdr:col>
                    <xdr:colOff>257175</xdr:colOff>
                    <xdr:row>624</xdr:row>
                    <xdr:rowOff>266700</xdr:rowOff>
                  </to>
                </anchor>
              </controlPr>
            </control>
          </mc:Choice>
        </mc:AlternateContent>
        <mc:AlternateContent xmlns:mc="http://schemas.openxmlformats.org/markup-compatibility/2006">
          <mc:Choice Requires="x14">
            <control shapeId="12989" r:id="rId367" name="Group Box 701">
              <controlPr defaultSize="0" autoFill="0" autoPict="0">
                <anchor moveWithCells="1" sizeWithCells="1">
                  <from>
                    <xdr:col>10</xdr:col>
                    <xdr:colOff>9525</xdr:colOff>
                    <xdr:row>626</xdr:row>
                    <xdr:rowOff>0</xdr:rowOff>
                  </from>
                  <to>
                    <xdr:col>12</xdr:col>
                    <xdr:colOff>428625</xdr:colOff>
                    <xdr:row>627</xdr:row>
                    <xdr:rowOff>9525</xdr:rowOff>
                  </to>
                </anchor>
              </controlPr>
            </control>
          </mc:Choice>
        </mc:AlternateContent>
        <mc:AlternateContent xmlns:mc="http://schemas.openxmlformats.org/markup-compatibility/2006">
          <mc:Choice Requires="x14">
            <control shapeId="12990" r:id="rId368" name="Option Button 702">
              <controlPr defaultSize="0" autoFill="0" autoLine="0" autoPict="0">
                <anchor moveWithCells="1" sizeWithCells="1">
                  <from>
                    <xdr:col>10</xdr:col>
                    <xdr:colOff>123825</xdr:colOff>
                    <xdr:row>626</xdr:row>
                    <xdr:rowOff>85725</xdr:rowOff>
                  </from>
                  <to>
                    <xdr:col>10</xdr:col>
                    <xdr:colOff>276225</xdr:colOff>
                    <xdr:row>626</xdr:row>
                    <xdr:rowOff>266700</xdr:rowOff>
                  </to>
                </anchor>
              </controlPr>
            </control>
          </mc:Choice>
        </mc:AlternateContent>
        <mc:AlternateContent xmlns:mc="http://schemas.openxmlformats.org/markup-compatibility/2006">
          <mc:Choice Requires="x14">
            <control shapeId="12991" r:id="rId369" name="Option Button 703">
              <controlPr defaultSize="0" autoFill="0" autoLine="0" autoPict="0">
                <anchor moveWithCells="1" sizeWithCells="1">
                  <from>
                    <xdr:col>11</xdr:col>
                    <xdr:colOff>95250</xdr:colOff>
                    <xdr:row>626</xdr:row>
                    <xdr:rowOff>85725</xdr:rowOff>
                  </from>
                  <to>
                    <xdr:col>11</xdr:col>
                    <xdr:colOff>257175</xdr:colOff>
                    <xdr:row>626</xdr:row>
                    <xdr:rowOff>266700</xdr:rowOff>
                  </to>
                </anchor>
              </controlPr>
            </control>
          </mc:Choice>
        </mc:AlternateContent>
        <mc:AlternateContent xmlns:mc="http://schemas.openxmlformats.org/markup-compatibility/2006">
          <mc:Choice Requires="x14">
            <control shapeId="12995" r:id="rId370" name="Group Box 707">
              <controlPr defaultSize="0" autoFill="0" autoPict="0">
                <anchor moveWithCells="1" sizeWithCells="1">
                  <from>
                    <xdr:col>10</xdr:col>
                    <xdr:colOff>9525</xdr:colOff>
                    <xdr:row>627</xdr:row>
                    <xdr:rowOff>9525</xdr:rowOff>
                  </from>
                  <to>
                    <xdr:col>12</xdr:col>
                    <xdr:colOff>428625</xdr:colOff>
                    <xdr:row>628</xdr:row>
                    <xdr:rowOff>9525</xdr:rowOff>
                  </to>
                </anchor>
              </controlPr>
            </control>
          </mc:Choice>
        </mc:AlternateContent>
        <mc:AlternateContent xmlns:mc="http://schemas.openxmlformats.org/markup-compatibility/2006">
          <mc:Choice Requires="x14">
            <control shapeId="12996" r:id="rId371" name="Option Button 708">
              <controlPr defaultSize="0" autoFill="0" autoLine="0" autoPict="0">
                <anchor moveWithCells="1" sizeWithCells="1">
                  <from>
                    <xdr:col>10</xdr:col>
                    <xdr:colOff>123825</xdr:colOff>
                    <xdr:row>627</xdr:row>
                    <xdr:rowOff>66675</xdr:rowOff>
                  </from>
                  <to>
                    <xdr:col>10</xdr:col>
                    <xdr:colOff>276225</xdr:colOff>
                    <xdr:row>627</xdr:row>
                    <xdr:rowOff>180975</xdr:rowOff>
                  </to>
                </anchor>
              </controlPr>
            </control>
          </mc:Choice>
        </mc:AlternateContent>
        <mc:AlternateContent xmlns:mc="http://schemas.openxmlformats.org/markup-compatibility/2006">
          <mc:Choice Requires="x14">
            <control shapeId="12997" r:id="rId372" name="Option Button 709">
              <controlPr defaultSize="0" autoFill="0" autoLine="0" autoPict="0">
                <anchor moveWithCells="1" sizeWithCells="1">
                  <from>
                    <xdr:col>11</xdr:col>
                    <xdr:colOff>95250</xdr:colOff>
                    <xdr:row>627</xdr:row>
                    <xdr:rowOff>66675</xdr:rowOff>
                  </from>
                  <to>
                    <xdr:col>11</xdr:col>
                    <xdr:colOff>257175</xdr:colOff>
                    <xdr:row>627</xdr:row>
                    <xdr:rowOff>180975</xdr:rowOff>
                  </to>
                </anchor>
              </controlPr>
            </control>
          </mc:Choice>
        </mc:AlternateContent>
        <mc:AlternateContent xmlns:mc="http://schemas.openxmlformats.org/markup-compatibility/2006">
          <mc:Choice Requires="x14">
            <control shapeId="12998" r:id="rId373" name="Group Box 710">
              <controlPr defaultSize="0" autoFill="0" autoPict="0">
                <anchor moveWithCells="1" sizeWithCells="1">
                  <from>
                    <xdr:col>10</xdr:col>
                    <xdr:colOff>9525</xdr:colOff>
                    <xdr:row>628</xdr:row>
                    <xdr:rowOff>0</xdr:rowOff>
                  </from>
                  <to>
                    <xdr:col>12</xdr:col>
                    <xdr:colOff>428625</xdr:colOff>
                    <xdr:row>629</xdr:row>
                    <xdr:rowOff>9525</xdr:rowOff>
                  </to>
                </anchor>
              </controlPr>
            </control>
          </mc:Choice>
        </mc:AlternateContent>
        <mc:AlternateContent xmlns:mc="http://schemas.openxmlformats.org/markup-compatibility/2006">
          <mc:Choice Requires="x14">
            <control shapeId="12999" r:id="rId374" name="Option Button 711">
              <controlPr defaultSize="0" autoFill="0" autoLine="0" autoPict="0">
                <anchor moveWithCells="1" sizeWithCells="1">
                  <from>
                    <xdr:col>10</xdr:col>
                    <xdr:colOff>123825</xdr:colOff>
                    <xdr:row>628</xdr:row>
                    <xdr:rowOff>85725</xdr:rowOff>
                  </from>
                  <to>
                    <xdr:col>10</xdr:col>
                    <xdr:colOff>276225</xdr:colOff>
                    <xdr:row>628</xdr:row>
                    <xdr:rowOff>266700</xdr:rowOff>
                  </to>
                </anchor>
              </controlPr>
            </control>
          </mc:Choice>
        </mc:AlternateContent>
        <mc:AlternateContent xmlns:mc="http://schemas.openxmlformats.org/markup-compatibility/2006">
          <mc:Choice Requires="x14">
            <control shapeId="13000" r:id="rId375" name="Option Button 712">
              <controlPr defaultSize="0" autoFill="0" autoLine="0" autoPict="0">
                <anchor moveWithCells="1" sizeWithCells="1">
                  <from>
                    <xdr:col>11</xdr:col>
                    <xdr:colOff>95250</xdr:colOff>
                    <xdr:row>628</xdr:row>
                    <xdr:rowOff>85725</xdr:rowOff>
                  </from>
                  <to>
                    <xdr:col>11</xdr:col>
                    <xdr:colOff>257175</xdr:colOff>
                    <xdr:row>628</xdr:row>
                    <xdr:rowOff>266700</xdr:rowOff>
                  </to>
                </anchor>
              </controlPr>
            </control>
          </mc:Choice>
        </mc:AlternateContent>
        <mc:AlternateContent xmlns:mc="http://schemas.openxmlformats.org/markup-compatibility/2006">
          <mc:Choice Requires="x14">
            <control shapeId="13001" r:id="rId376" name="Group Box 713">
              <controlPr defaultSize="0" autoFill="0" autoPict="0">
                <anchor moveWithCells="1" sizeWithCells="1">
                  <from>
                    <xdr:col>10</xdr:col>
                    <xdr:colOff>9525</xdr:colOff>
                    <xdr:row>629</xdr:row>
                    <xdr:rowOff>0</xdr:rowOff>
                  </from>
                  <to>
                    <xdr:col>12</xdr:col>
                    <xdr:colOff>428625</xdr:colOff>
                    <xdr:row>630</xdr:row>
                    <xdr:rowOff>9525</xdr:rowOff>
                  </to>
                </anchor>
              </controlPr>
            </control>
          </mc:Choice>
        </mc:AlternateContent>
        <mc:AlternateContent xmlns:mc="http://schemas.openxmlformats.org/markup-compatibility/2006">
          <mc:Choice Requires="x14">
            <control shapeId="13002" r:id="rId377" name="Option Button 714">
              <controlPr defaultSize="0" autoFill="0" autoLine="0" autoPict="0">
                <anchor moveWithCells="1" sizeWithCells="1">
                  <from>
                    <xdr:col>10</xdr:col>
                    <xdr:colOff>123825</xdr:colOff>
                    <xdr:row>629</xdr:row>
                    <xdr:rowOff>85725</xdr:rowOff>
                  </from>
                  <to>
                    <xdr:col>10</xdr:col>
                    <xdr:colOff>276225</xdr:colOff>
                    <xdr:row>629</xdr:row>
                    <xdr:rowOff>266700</xdr:rowOff>
                  </to>
                </anchor>
              </controlPr>
            </control>
          </mc:Choice>
        </mc:AlternateContent>
        <mc:AlternateContent xmlns:mc="http://schemas.openxmlformats.org/markup-compatibility/2006">
          <mc:Choice Requires="x14">
            <control shapeId="13003" r:id="rId378" name="Option Button 715">
              <controlPr defaultSize="0" autoFill="0" autoLine="0" autoPict="0">
                <anchor moveWithCells="1" sizeWithCells="1">
                  <from>
                    <xdr:col>11</xdr:col>
                    <xdr:colOff>95250</xdr:colOff>
                    <xdr:row>629</xdr:row>
                    <xdr:rowOff>85725</xdr:rowOff>
                  </from>
                  <to>
                    <xdr:col>11</xdr:col>
                    <xdr:colOff>257175</xdr:colOff>
                    <xdr:row>629</xdr:row>
                    <xdr:rowOff>266700</xdr:rowOff>
                  </to>
                </anchor>
              </controlPr>
            </control>
          </mc:Choice>
        </mc:AlternateContent>
        <mc:AlternateContent xmlns:mc="http://schemas.openxmlformats.org/markup-compatibility/2006">
          <mc:Choice Requires="x14">
            <control shapeId="13004" r:id="rId379" name="Group Box 716">
              <controlPr defaultSize="0" autoFill="0" autoPict="0">
                <anchor moveWithCells="1" sizeWithCells="1">
                  <from>
                    <xdr:col>10</xdr:col>
                    <xdr:colOff>9525</xdr:colOff>
                    <xdr:row>630</xdr:row>
                    <xdr:rowOff>0</xdr:rowOff>
                  </from>
                  <to>
                    <xdr:col>12</xdr:col>
                    <xdr:colOff>428625</xdr:colOff>
                    <xdr:row>630</xdr:row>
                    <xdr:rowOff>561975</xdr:rowOff>
                  </to>
                </anchor>
              </controlPr>
            </control>
          </mc:Choice>
        </mc:AlternateContent>
        <mc:AlternateContent xmlns:mc="http://schemas.openxmlformats.org/markup-compatibility/2006">
          <mc:Choice Requires="x14">
            <control shapeId="13005" r:id="rId380" name="Option Button 717">
              <controlPr defaultSize="0" autoFill="0" autoLine="0" autoPict="0">
                <anchor moveWithCells="1" sizeWithCells="1">
                  <from>
                    <xdr:col>10</xdr:col>
                    <xdr:colOff>123825</xdr:colOff>
                    <xdr:row>630</xdr:row>
                    <xdr:rowOff>123825</xdr:rowOff>
                  </from>
                  <to>
                    <xdr:col>10</xdr:col>
                    <xdr:colOff>276225</xdr:colOff>
                    <xdr:row>630</xdr:row>
                    <xdr:rowOff>381000</xdr:rowOff>
                  </to>
                </anchor>
              </controlPr>
            </control>
          </mc:Choice>
        </mc:AlternateContent>
        <mc:AlternateContent xmlns:mc="http://schemas.openxmlformats.org/markup-compatibility/2006">
          <mc:Choice Requires="x14">
            <control shapeId="13006" r:id="rId381" name="Option Button 718">
              <controlPr defaultSize="0" autoFill="0" autoLine="0" autoPict="0">
                <anchor moveWithCells="1" sizeWithCells="1">
                  <from>
                    <xdr:col>11</xdr:col>
                    <xdr:colOff>95250</xdr:colOff>
                    <xdr:row>630</xdr:row>
                    <xdr:rowOff>123825</xdr:rowOff>
                  </from>
                  <to>
                    <xdr:col>11</xdr:col>
                    <xdr:colOff>257175</xdr:colOff>
                    <xdr:row>630</xdr:row>
                    <xdr:rowOff>381000</xdr:rowOff>
                  </to>
                </anchor>
              </controlPr>
            </control>
          </mc:Choice>
        </mc:AlternateContent>
        <mc:AlternateContent xmlns:mc="http://schemas.openxmlformats.org/markup-compatibility/2006">
          <mc:Choice Requires="x14">
            <control shapeId="13025" r:id="rId382" name="Drop Down 737">
              <controlPr defaultSize="0" autoLine="0" autoPict="0">
                <anchor moveWithCells="1" sizeWithCells="1">
                  <from>
                    <xdr:col>3</xdr:col>
                    <xdr:colOff>47625</xdr:colOff>
                    <xdr:row>183</xdr:row>
                    <xdr:rowOff>28575</xdr:rowOff>
                  </from>
                  <to>
                    <xdr:col>7</xdr:col>
                    <xdr:colOff>781050</xdr:colOff>
                    <xdr:row>183</xdr:row>
                    <xdr:rowOff>333375</xdr:rowOff>
                  </to>
                </anchor>
              </controlPr>
            </control>
          </mc:Choice>
        </mc:AlternateContent>
        <mc:AlternateContent xmlns:mc="http://schemas.openxmlformats.org/markup-compatibility/2006">
          <mc:Choice Requires="x14">
            <control shapeId="13026" r:id="rId383" name="Drop Down 738">
              <controlPr defaultSize="0" autoLine="0" autoPict="0">
                <anchor moveWithCells="1" sizeWithCells="1">
                  <from>
                    <xdr:col>12</xdr:col>
                    <xdr:colOff>57150</xdr:colOff>
                    <xdr:row>183</xdr:row>
                    <xdr:rowOff>38100</xdr:rowOff>
                  </from>
                  <to>
                    <xdr:col>14</xdr:col>
                    <xdr:colOff>0</xdr:colOff>
                    <xdr:row>183</xdr:row>
                    <xdr:rowOff>447675</xdr:rowOff>
                  </to>
                </anchor>
              </controlPr>
            </control>
          </mc:Choice>
        </mc:AlternateContent>
        <mc:AlternateContent xmlns:mc="http://schemas.openxmlformats.org/markup-compatibility/2006">
          <mc:Choice Requires="x14">
            <control shapeId="13027" r:id="rId384" name="Drop Down 739">
              <controlPr defaultSize="0" autoLine="0" autoPict="0">
                <anchor moveWithCells="1" sizeWithCells="1">
                  <from>
                    <xdr:col>10</xdr:col>
                    <xdr:colOff>38100</xdr:colOff>
                    <xdr:row>183</xdr:row>
                    <xdr:rowOff>38100</xdr:rowOff>
                  </from>
                  <to>
                    <xdr:col>12</xdr:col>
                    <xdr:colOff>0</xdr:colOff>
                    <xdr:row>183</xdr:row>
                    <xdr:rowOff>447675</xdr:rowOff>
                  </to>
                </anchor>
              </controlPr>
            </control>
          </mc:Choice>
        </mc:AlternateContent>
        <mc:AlternateContent xmlns:mc="http://schemas.openxmlformats.org/markup-compatibility/2006">
          <mc:Choice Requires="x14">
            <control shapeId="13028" r:id="rId385" name="Drop Down 740">
              <controlPr defaultSize="0" autoLine="0" autoPict="0">
                <anchor moveWithCells="1" sizeWithCells="1">
                  <from>
                    <xdr:col>3</xdr:col>
                    <xdr:colOff>47625</xdr:colOff>
                    <xdr:row>188</xdr:row>
                    <xdr:rowOff>28575</xdr:rowOff>
                  </from>
                  <to>
                    <xdr:col>7</xdr:col>
                    <xdr:colOff>781050</xdr:colOff>
                    <xdr:row>188</xdr:row>
                    <xdr:rowOff>333375</xdr:rowOff>
                  </to>
                </anchor>
              </controlPr>
            </control>
          </mc:Choice>
        </mc:AlternateContent>
        <mc:AlternateContent xmlns:mc="http://schemas.openxmlformats.org/markup-compatibility/2006">
          <mc:Choice Requires="x14">
            <control shapeId="13029" r:id="rId386" name="Drop Down 741">
              <controlPr defaultSize="0" autoLine="0" autoPict="0">
                <anchor moveWithCells="1" sizeWithCells="1">
                  <from>
                    <xdr:col>12</xdr:col>
                    <xdr:colOff>57150</xdr:colOff>
                    <xdr:row>188</xdr:row>
                    <xdr:rowOff>38100</xdr:rowOff>
                  </from>
                  <to>
                    <xdr:col>14</xdr:col>
                    <xdr:colOff>0</xdr:colOff>
                    <xdr:row>188</xdr:row>
                    <xdr:rowOff>447675</xdr:rowOff>
                  </to>
                </anchor>
              </controlPr>
            </control>
          </mc:Choice>
        </mc:AlternateContent>
        <mc:AlternateContent xmlns:mc="http://schemas.openxmlformats.org/markup-compatibility/2006">
          <mc:Choice Requires="x14">
            <control shapeId="13030" r:id="rId387" name="Drop Down 742">
              <controlPr defaultSize="0" autoLine="0" autoPict="0">
                <anchor moveWithCells="1" sizeWithCells="1">
                  <from>
                    <xdr:col>10</xdr:col>
                    <xdr:colOff>38100</xdr:colOff>
                    <xdr:row>188</xdr:row>
                    <xdr:rowOff>38100</xdr:rowOff>
                  </from>
                  <to>
                    <xdr:col>12</xdr:col>
                    <xdr:colOff>0</xdr:colOff>
                    <xdr:row>188</xdr:row>
                    <xdr:rowOff>447675</xdr:rowOff>
                  </to>
                </anchor>
              </controlPr>
            </control>
          </mc:Choice>
        </mc:AlternateContent>
        <mc:AlternateContent xmlns:mc="http://schemas.openxmlformats.org/markup-compatibility/2006">
          <mc:Choice Requires="x14">
            <control shapeId="13031" r:id="rId388" name="Drop Down 743">
              <controlPr defaultSize="0" autoLine="0" autoPict="0">
                <anchor moveWithCells="1" sizeWithCells="1">
                  <from>
                    <xdr:col>3</xdr:col>
                    <xdr:colOff>47625</xdr:colOff>
                    <xdr:row>197</xdr:row>
                    <xdr:rowOff>28575</xdr:rowOff>
                  </from>
                  <to>
                    <xdr:col>7</xdr:col>
                    <xdr:colOff>781050</xdr:colOff>
                    <xdr:row>197</xdr:row>
                    <xdr:rowOff>333375</xdr:rowOff>
                  </to>
                </anchor>
              </controlPr>
            </control>
          </mc:Choice>
        </mc:AlternateContent>
        <mc:AlternateContent xmlns:mc="http://schemas.openxmlformats.org/markup-compatibility/2006">
          <mc:Choice Requires="x14">
            <control shapeId="13032" r:id="rId389" name="Drop Down 744">
              <controlPr defaultSize="0" autoLine="0" autoPict="0">
                <anchor moveWithCells="1" sizeWithCells="1">
                  <from>
                    <xdr:col>12</xdr:col>
                    <xdr:colOff>57150</xdr:colOff>
                    <xdr:row>197</xdr:row>
                    <xdr:rowOff>38100</xdr:rowOff>
                  </from>
                  <to>
                    <xdr:col>14</xdr:col>
                    <xdr:colOff>0</xdr:colOff>
                    <xdr:row>197</xdr:row>
                    <xdr:rowOff>447675</xdr:rowOff>
                  </to>
                </anchor>
              </controlPr>
            </control>
          </mc:Choice>
        </mc:AlternateContent>
        <mc:AlternateContent xmlns:mc="http://schemas.openxmlformats.org/markup-compatibility/2006">
          <mc:Choice Requires="x14">
            <control shapeId="13033" r:id="rId390" name="Drop Down 745">
              <controlPr defaultSize="0" autoLine="0" autoPict="0">
                <anchor moveWithCells="1" sizeWithCells="1">
                  <from>
                    <xdr:col>10</xdr:col>
                    <xdr:colOff>38100</xdr:colOff>
                    <xdr:row>197</xdr:row>
                    <xdr:rowOff>38100</xdr:rowOff>
                  </from>
                  <to>
                    <xdr:col>12</xdr:col>
                    <xdr:colOff>0</xdr:colOff>
                    <xdr:row>197</xdr:row>
                    <xdr:rowOff>447675</xdr:rowOff>
                  </to>
                </anchor>
              </controlPr>
            </control>
          </mc:Choice>
        </mc:AlternateContent>
        <mc:AlternateContent xmlns:mc="http://schemas.openxmlformats.org/markup-compatibility/2006">
          <mc:Choice Requires="x14">
            <control shapeId="13034" r:id="rId391" name="Drop Down 746">
              <controlPr defaultSize="0" autoLine="0" autoPict="0">
                <anchor moveWithCells="1" sizeWithCells="1">
                  <from>
                    <xdr:col>3</xdr:col>
                    <xdr:colOff>47625</xdr:colOff>
                    <xdr:row>205</xdr:row>
                    <xdr:rowOff>28575</xdr:rowOff>
                  </from>
                  <to>
                    <xdr:col>7</xdr:col>
                    <xdr:colOff>781050</xdr:colOff>
                    <xdr:row>205</xdr:row>
                    <xdr:rowOff>333375</xdr:rowOff>
                  </to>
                </anchor>
              </controlPr>
            </control>
          </mc:Choice>
        </mc:AlternateContent>
        <mc:AlternateContent xmlns:mc="http://schemas.openxmlformats.org/markup-compatibility/2006">
          <mc:Choice Requires="x14">
            <control shapeId="13035" r:id="rId392" name="Drop Down 747">
              <controlPr defaultSize="0" autoLine="0" autoPict="0">
                <anchor moveWithCells="1" sizeWithCells="1">
                  <from>
                    <xdr:col>12</xdr:col>
                    <xdr:colOff>57150</xdr:colOff>
                    <xdr:row>205</xdr:row>
                    <xdr:rowOff>38100</xdr:rowOff>
                  </from>
                  <to>
                    <xdr:col>14</xdr:col>
                    <xdr:colOff>0</xdr:colOff>
                    <xdr:row>205</xdr:row>
                    <xdr:rowOff>447675</xdr:rowOff>
                  </to>
                </anchor>
              </controlPr>
            </control>
          </mc:Choice>
        </mc:AlternateContent>
        <mc:AlternateContent xmlns:mc="http://schemas.openxmlformats.org/markup-compatibility/2006">
          <mc:Choice Requires="x14">
            <control shapeId="13036" r:id="rId393" name="Drop Down 748">
              <controlPr defaultSize="0" autoLine="0" autoPict="0">
                <anchor moveWithCells="1" sizeWithCells="1">
                  <from>
                    <xdr:col>10</xdr:col>
                    <xdr:colOff>38100</xdr:colOff>
                    <xdr:row>205</xdr:row>
                    <xdr:rowOff>38100</xdr:rowOff>
                  </from>
                  <to>
                    <xdr:col>12</xdr:col>
                    <xdr:colOff>0</xdr:colOff>
                    <xdr:row>205</xdr:row>
                    <xdr:rowOff>447675</xdr:rowOff>
                  </to>
                </anchor>
              </controlPr>
            </control>
          </mc:Choice>
        </mc:AlternateContent>
        <mc:AlternateContent xmlns:mc="http://schemas.openxmlformats.org/markup-compatibility/2006">
          <mc:Choice Requires="x14">
            <control shapeId="13037" r:id="rId394" name="Button 749">
              <controlPr defaultSize="0" print="0" autoFill="0" autoPict="0" macro="[0]!Module2AutoFitCellsSafB">
                <anchor moveWithCells="1" sizeWithCells="1">
                  <from>
                    <xdr:col>2</xdr:col>
                    <xdr:colOff>400050</xdr:colOff>
                    <xdr:row>209</xdr:row>
                    <xdr:rowOff>123825</xdr:rowOff>
                  </from>
                  <to>
                    <xdr:col>6</xdr:col>
                    <xdr:colOff>133350</xdr:colOff>
                    <xdr:row>212</xdr:row>
                    <xdr:rowOff>0</xdr:rowOff>
                  </to>
                </anchor>
              </controlPr>
            </control>
          </mc:Choice>
        </mc:AlternateContent>
        <mc:AlternateContent xmlns:mc="http://schemas.openxmlformats.org/markup-compatibility/2006">
          <mc:Choice Requires="x14">
            <control shapeId="13061" r:id="rId395" name="Drop Down 773">
              <controlPr defaultSize="0" autoLine="0" autoPict="0">
                <anchor moveWithCells="1" sizeWithCells="1">
                  <from>
                    <xdr:col>3</xdr:col>
                    <xdr:colOff>47625</xdr:colOff>
                    <xdr:row>283</xdr:row>
                    <xdr:rowOff>28575</xdr:rowOff>
                  </from>
                  <to>
                    <xdr:col>7</xdr:col>
                    <xdr:colOff>781050</xdr:colOff>
                    <xdr:row>283</xdr:row>
                    <xdr:rowOff>333375</xdr:rowOff>
                  </to>
                </anchor>
              </controlPr>
            </control>
          </mc:Choice>
        </mc:AlternateContent>
        <mc:AlternateContent xmlns:mc="http://schemas.openxmlformats.org/markup-compatibility/2006">
          <mc:Choice Requires="x14">
            <control shapeId="13062" r:id="rId396" name="Drop Down 774">
              <controlPr defaultSize="0" autoLine="0" autoPict="0">
                <anchor moveWithCells="1" sizeWithCells="1">
                  <from>
                    <xdr:col>13</xdr:col>
                    <xdr:colOff>38100</xdr:colOff>
                    <xdr:row>283</xdr:row>
                    <xdr:rowOff>38100</xdr:rowOff>
                  </from>
                  <to>
                    <xdr:col>13</xdr:col>
                    <xdr:colOff>828675</xdr:colOff>
                    <xdr:row>283</xdr:row>
                    <xdr:rowOff>447675</xdr:rowOff>
                  </to>
                </anchor>
              </controlPr>
            </control>
          </mc:Choice>
        </mc:AlternateContent>
        <mc:AlternateContent xmlns:mc="http://schemas.openxmlformats.org/markup-compatibility/2006">
          <mc:Choice Requires="x14">
            <control shapeId="13064" r:id="rId397" name="Drop Down 776">
              <controlPr defaultSize="0" autoLine="0" autoPict="0">
                <anchor moveWithCells="1" sizeWithCells="1">
                  <from>
                    <xdr:col>3</xdr:col>
                    <xdr:colOff>47625</xdr:colOff>
                    <xdr:row>283</xdr:row>
                    <xdr:rowOff>28575</xdr:rowOff>
                  </from>
                  <to>
                    <xdr:col>7</xdr:col>
                    <xdr:colOff>781050</xdr:colOff>
                    <xdr:row>283</xdr:row>
                    <xdr:rowOff>333375</xdr:rowOff>
                  </to>
                </anchor>
              </controlPr>
            </control>
          </mc:Choice>
        </mc:AlternateContent>
        <mc:AlternateContent xmlns:mc="http://schemas.openxmlformats.org/markup-compatibility/2006">
          <mc:Choice Requires="x14">
            <control shapeId="13065" r:id="rId398" name="Drop Down 777">
              <controlPr defaultSize="0" autoLine="0" autoPict="0">
                <anchor moveWithCells="1" sizeWithCells="1">
                  <from>
                    <xdr:col>13</xdr:col>
                    <xdr:colOff>38100</xdr:colOff>
                    <xdr:row>283</xdr:row>
                    <xdr:rowOff>38100</xdr:rowOff>
                  </from>
                  <to>
                    <xdr:col>13</xdr:col>
                    <xdr:colOff>828675</xdr:colOff>
                    <xdr:row>283</xdr:row>
                    <xdr:rowOff>447675</xdr:rowOff>
                  </to>
                </anchor>
              </controlPr>
            </control>
          </mc:Choice>
        </mc:AlternateContent>
        <mc:AlternateContent xmlns:mc="http://schemas.openxmlformats.org/markup-compatibility/2006">
          <mc:Choice Requires="x14">
            <control shapeId="13067" r:id="rId399" name="Drop Down 779">
              <controlPr defaultSize="0" autoLine="0" autoPict="0">
                <anchor moveWithCells="1" sizeWithCells="1">
                  <from>
                    <xdr:col>3</xdr:col>
                    <xdr:colOff>47625</xdr:colOff>
                    <xdr:row>283</xdr:row>
                    <xdr:rowOff>28575</xdr:rowOff>
                  </from>
                  <to>
                    <xdr:col>7</xdr:col>
                    <xdr:colOff>781050</xdr:colOff>
                    <xdr:row>283</xdr:row>
                    <xdr:rowOff>333375</xdr:rowOff>
                  </to>
                </anchor>
              </controlPr>
            </control>
          </mc:Choice>
        </mc:AlternateContent>
        <mc:AlternateContent xmlns:mc="http://schemas.openxmlformats.org/markup-compatibility/2006">
          <mc:Choice Requires="x14">
            <control shapeId="13068" r:id="rId400" name="Drop Down 780">
              <controlPr defaultSize="0" autoLine="0" autoPict="0">
                <anchor moveWithCells="1" sizeWithCells="1">
                  <from>
                    <xdr:col>12</xdr:col>
                    <xdr:colOff>57150</xdr:colOff>
                    <xdr:row>283</xdr:row>
                    <xdr:rowOff>38100</xdr:rowOff>
                  </from>
                  <to>
                    <xdr:col>14</xdr:col>
                    <xdr:colOff>0</xdr:colOff>
                    <xdr:row>283</xdr:row>
                    <xdr:rowOff>447675</xdr:rowOff>
                  </to>
                </anchor>
              </controlPr>
            </control>
          </mc:Choice>
        </mc:AlternateContent>
        <mc:AlternateContent xmlns:mc="http://schemas.openxmlformats.org/markup-compatibility/2006">
          <mc:Choice Requires="x14">
            <control shapeId="13069" r:id="rId401" name="Drop Down 781">
              <controlPr defaultSize="0" autoLine="0" autoPict="0">
                <anchor moveWithCells="1" sizeWithCells="1">
                  <from>
                    <xdr:col>10</xdr:col>
                    <xdr:colOff>38100</xdr:colOff>
                    <xdr:row>283</xdr:row>
                    <xdr:rowOff>38100</xdr:rowOff>
                  </from>
                  <to>
                    <xdr:col>12</xdr:col>
                    <xdr:colOff>0</xdr:colOff>
                    <xdr:row>283</xdr:row>
                    <xdr:rowOff>447675</xdr:rowOff>
                  </to>
                </anchor>
              </controlPr>
            </control>
          </mc:Choice>
        </mc:AlternateContent>
        <mc:AlternateContent xmlns:mc="http://schemas.openxmlformats.org/markup-compatibility/2006">
          <mc:Choice Requires="x14">
            <control shapeId="13076" r:id="rId402" name="Drop Down 788">
              <controlPr defaultSize="0" autoLine="0" autoPict="0">
                <anchor moveWithCells="1" sizeWithCells="1">
                  <from>
                    <xdr:col>3</xdr:col>
                    <xdr:colOff>47625</xdr:colOff>
                    <xdr:row>292</xdr:row>
                    <xdr:rowOff>28575</xdr:rowOff>
                  </from>
                  <to>
                    <xdr:col>7</xdr:col>
                    <xdr:colOff>781050</xdr:colOff>
                    <xdr:row>292</xdr:row>
                    <xdr:rowOff>333375</xdr:rowOff>
                  </to>
                </anchor>
              </controlPr>
            </control>
          </mc:Choice>
        </mc:AlternateContent>
        <mc:AlternateContent xmlns:mc="http://schemas.openxmlformats.org/markup-compatibility/2006">
          <mc:Choice Requires="x14">
            <control shapeId="13077" r:id="rId403" name="Drop Down 789">
              <controlPr defaultSize="0" autoLine="0" autoPict="0">
                <anchor moveWithCells="1" sizeWithCells="1">
                  <from>
                    <xdr:col>12</xdr:col>
                    <xdr:colOff>57150</xdr:colOff>
                    <xdr:row>292</xdr:row>
                    <xdr:rowOff>38100</xdr:rowOff>
                  </from>
                  <to>
                    <xdr:col>14</xdr:col>
                    <xdr:colOff>0</xdr:colOff>
                    <xdr:row>292</xdr:row>
                    <xdr:rowOff>447675</xdr:rowOff>
                  </to>
                </anchor>
              </controlPr>
            </control>
          </mc:Choice>
        </mc:AlternateContent>
        <mc:AlternateContent xmlns:mc="http://schemas.openxmlformats.org/markup-compatibility/2006">
          <mc:Choice Requires="x14">
            <control shapeId="13078" r:id="rId404" name="Drop Down 790">
              <controlPr defaultSize="0" autoLine="0" autoPict="0">
                <anchor moveWithCells="1" sizeWithCells="1">
                  <from>
                    <xdr:col>10</xdr:col>
                    <xdr:colOff>38100</xdr:colOff>
                    <xdr:row>292</xdr:row>
                    <xdr:rowOff>38100</xdr:rowOff>
                  </from>
                  <to>
                    <xdr:col>12</xdr:col>
                    <xdr:colOff>0</xdr:colOff>
                    <xdr:row>292</xdr:row>
                    <xdr:rowOff>447675</xdr:rowOff>
                  </to>
                </anchor>
              </controlPr>
            </control>
          </mc:Choice>
        </mc:AlternateContent>
        <mc:AlternateContent xmlns:mc="http://schemas.openxmlformats.org/markup-compatibility/2006">
          <mc:Choice Requires="x14">
            <control shapeId="13082" r:id="rId405" name="Drop Down 794">
              <controlPr defaultSize="0" autoLine="0" autoPict="0">
                <anchor moveWithCells="1" sizeWithCells="1">
                  <from>
                    <xdr:col>3</xdr:col>
                    <xdr:colOff>47625</xdr:colOff>
                    <xdr:row>293</xdr:row>
                    <xdr:rowOff>28575</xdr:rowOff>
                  </from>
                  <to>
                    <xdr:col>7</xdr:col>
                    <xdr:colOff>781050</xdr:colOff>
                    <xdr:row>293</xdr:row>
                    <xdr:rowOff>333375</xdr:rowOff>
                  </to>
                </anchor>
              </controlPr>
            </control>
          </mc:Choice>
        </mc:AlternateContent>
        <mc:AlternateContent xmlns:mc="http://schemas.openxmlformats.org/markup-compatibility/2006">
          <mc:Choice Requires="x14">
            <control shapeId="13083" r:id="rId406" name="Drop Down 795">
              <controlPr defaultSize="0" autoLine="0" autoPict="0">
                <anchor moveWithCells="1" sizeWithCells="1">
                  <from>
                    <xdr:col>12</xdr:col>
                    <xdr:colOff>57150</xdr:colOff>
                    <xdr:row>293</xdr:row>
                    <xdr:rowOff>38100</xdr:rowOff>
                  </from>
                  <to>
                    <xdr:col>14</xdr:col>
                    <xdr:colOff>0</xdr:colOff>
                    <xdr:row>293</xdr:row>
                    <xdr:rowOff>447675</xdr:rowOff>
                  </to>
                </anchor>
              </controlPr>
            </control>
          </mc:Choice>
        </mc:AlternateContent>
        <mc:AlternateContent xmlns:mc="http://schemas.openxmlformats.org/markup-compatibility/2006">
          <mc:Choice Requires="x14">
            <control shapeId="13084" r:id="rId407" name="Drop Down 796">
              <controlPr defaultSize="0" autoLine="0" autoPict="0">
                <anchor moveWithCells="1" sizeWithCells="1">
                  <from>
                    <xdr:col>10</xdr:col>
                    <xdr:colOff>38100</xdr:colOff>
                    <xdr:row>293</xdr:row>
                    <xdr:rowOff>38100</xdr:rowOff>
                  </from>
                  <to>
                    <xdr:col>12</xdr:col>
                    <xdr:colOff>0</xdr:colOff>
                    <xdr:row>293</xdr:row>
                    <xdr:rowOff>447675</xdr:rowOff>
                  </to>
                </anchor>
              </controlPr>
            </control>
          </mc:Choice>
        </mc:AlternateContent>
        <mc:AlternateContent xmlns:mc="http://schemas.openxmlformats.org/markup-compatibility/2006">
          <mc:Choice Requires="x14">
            <control shapeId="13085" r:id="rId408" name="Drop Down 797">
              <controlPr defaultSize="0" autoLine="0" autoPict="0">
                <anchor moveWithCells="1" sizeWithCells="1">
                  <from>
                    <xdr:col>3</xdr:col>
                    <xdr:colOff>47625</xdr:colOff>
                    <xdr:row>294</xdr:row>
                    <xdr:rowOff>28575</xdr:rowOff>
                  </from>
                  <to>
                    <xdr:col>7</xdr:col>
                    <xdr:colOff>781050</xdr:colOff>
                    <xdr:row>294</xdr:row>
                    <xdr:rowOff>333375</xdr:rowOff>
                  </to>
                </anchor>
              </controlPr>
            </control>
          </mc:Choice>
        </mc:AlternateContent>
        <mc:AlternateContent xmlns:mc="http://schemas.openxmlformats.org/markup-compatibility/2006">
          <mc:Choice Requires="x14">
            <control shapeId="13086" r:id="rId409" name="Drop Down 798">
              <controlPr defaultSize="0" autoLine="0" autoPict="0">
                <anchor moveWithCells="1" sizeWithCells="1">
                  <from>
                    <xdr:col>12</xdr:col>
                    <xdr:colOff>57150</xdr:colOff>
                    <xdr:row>294</xdr:row>
                    <xdr:rowOff>38100</xdr:rowOff>
                  </from>
                  <to>
                    <xdr:col>14</xdr:col>
                    <xdr:colOff>0</xdr:colOff>
                    <xdr:row>294</xdr:row>
                    <xdr:rowOff>447675</xdr:rowOff>
                  </to>
                </anchor>
              </controlPr>
            </control>
          </mc:Choice>
        </mc:AlternateContent>
        <mc:AlternateContent xmlns:mc="http://schemas.openxmlformats.org/markup-compatibility/2006">
          <mc:Choice Requires="x14">
            <control shapeId="13087" r:id="rId410" name="Drop Down 799">
              <controlPr defaultSize="0" autoLine="0" autoPict="0">
                <anchor moveWithCells="1" sizeWithCells="1">
                  <from>
                    <xdr:col>10</xdr:col>
                    <xdr:colOff>38100</xdr:colOff>
                    <xdr:row>294</xdr:row>
                    <xdr:rowOff>38100</xdr:rowOff>
                  </from>
                  <to>
                    <xdr:col>12</xdr:col>
                    <xdr:colOff>0</xdr:colOff>
                    <xdr:row>294</xdr:row>
                    <xdr:rowOff>447675</xdr:rowOff>
                  </to>
                </anchor>
              </controlPr>
            </control>
          </mc:Choice>
        </mc:AlternateContent>
        <mc:AlternateContent xmlns:mc="http://schemas.openxmlformats.org/markup-compatibility/2006">
          <mc:Choice Requires="x14">
            <control shapeId="13088" r:id="rId411" name="Drop Down 800">
              <controlPr defaultSize="0" autoLine="0" autoPict="0">
                <anchor moveWithCells="1" sizeWithCells="1">
                  <from>
                    <xdr:col>3</xdr:col>
                    <xdr:colOff>47625</xdr:colOff>
                    <xdr:row>295</xdr:row>
                    <xdr:rowOff>28575</xdr:rowOff>
                  </from>
                  <to>
                    <xdr:col>7</xdr:col>
                    <xdr:colOff>781050</xdr:colOff>
                    <xdr:row>295</xdr:row>
                    <xdr:rowOff>333375</xdr:rowOff>
                  </to>
                </anchor>
              </controlPr>
            </control>
          </mc:Choice>
        </mc:AlternateContent>
        <mc:AlternateContent xmlns:mc="http://schemas.openxmlformats.org/markup-compatibility/2006">
          <mc:Choice Requires="x14">
            <control shapeId="13089" r:id="rId412" name="Drop Down 801">
              <controlPr defaultSize="0" autoLine="0" autoPict="0">
                <anchor moveWithCells="1" sizeWithCells="1">
                  <from>
                    <xdr:col>12</xdr:col>
                    <xdr:colOff>57150</xdr:colOff>
                    <xdr:row>295</xdr:row>
                    <xdr:rowOff>38100</xdr:rowOff>
                  </from>
                  <to>
                    <xdr:col>14</xdr:col>
                    <xdr:colOff>0</xdr:colOff>
                    <xdr:row>295</xdr:row>
                    <xdr:rowOff>447675</xdr:rowOff>
                  </to>
                </anchor>
              </controlPr>
            </control>
          </mc:Choice>
        </mc:AlternateContent>
        <mc:AlternateContent xmlns:mc="http://schemas.openxmlformats.org/markup-compatibility/2006">
          <mc:Choice Requires="x14">
            <control shapeId="13090" r:id="rId413" name="Drop Down 802">
              <controlPr defaultSize="0" autoLine="0" autoPict="0">
                <anchor moveWithCells="1" sizeWithCells="1">
                  <from>
                    <xdr:col>10</xdr:col>
                    <xdr:colOff>38100</xdr:colOff>
                    <xdr:row>295</xdr:row>
                    <xdr:rowOff>38100</xdr:rowOff>
                  </from>
                  <to>
                    <xdr:col>12</xdr:col>
                    <xdr:colOff>0</xdr:colOff>
                    <xdr:row>295</xdr:row>
                    <xdr:rowOff>447675</xdr:rowOff>
                  </to>
                </anchor>
              </controlPr>
            </control>
          </mc:Choice>
        </mc:AlternateContent>
        <mc:AlternateContent xmlns:mc="http://schemas.openxmlformats.org/markup-compatibility/2006">
          <mc:Choice Requires="x14">
            <control shapeId="13091" r:id="rId414" name="Drop Down 803">
              <controlPr defaultSize="0" autoLine="0" autoPict="0">
                <anchor moveWithCells="1" sizeWithCells="1">
                  <from>
                    <xdr:col>3</xdr:col>
                    <xdr:colOff>47625</xdr:colOff>
                    <xdr:row>296</xdr:row>
                    <xdr:rowOff>28575</xdr:rowOff>
                  </from>
                  <to>
                    <xdr:col>7</xdr:col>
                    <xdr:colOff>781050</xdr:colOff>
                    <xdr:row>296</xdr:row>
                    <xdr:rowOff>333375</xdr:rowOff>
                  </to>
                </anchor>
              </controlPr>
            </control>
          </mc:Choice>
        </mc:AlternateContent>
        <mc:AlternateContent xmlns:mc="http://schemas.openxmlformats.org/markup-compatibility/2006">
          <mc:Choice Requires="x14">
            <control shapeId="13092" r:id="rId415" name="Drop Down 804">
              <controlPr defaultSize="0" autoLine="0" autoPict="0">
                <anchor moveWithCells="1" sizeWithCells="1">
                  <from>
                    <xdr:col>12</xdr:col>
                    <xdr:colOff>57150</xdr:colOff>
                    <xdr:row>296</xdr:row>
                    <xdr:rowOff>38100</xdr:rowOff>
                  </from>
                  <to>
                    <xdr:col>14</xdr:col>
                    <xdr:colOff>0</xdr:colOff>
                    <xdr:row>296</xdr:row>
                    <xdr:rowOff>447675</xdr:rowOff>
                  </to>
                </anchor>
              </controlPr>
            </control>
          </mc:Choice>
        </mc:AlternateContent>
        <mc:AlternateContent xmlns:mc="http://schemas.openxmlformats.org/markup-compatibility/2006">
          <mc:Choice Requires="x14">
            <control shapeId="13093" r:id="rId416" name="Drop Down 805">
              <controlPr defaultSize="0" autoLine="0" autoPict="0">
                <anchor moveWithCells="1" sizeWithCells="1">
                  <from>
                    <xdr:col>10</xdr:col>
                    <xdr:colOff>38100</xdr:colOff>
                    <xdr:row>296</xdr:row>
                    <xdr:rowOff>38100</xdr:rowOff>
                  </from>
                  <to>
                    <xdr:col>12</xdr:col>
                    <xdr:colOff>0</xdr:colOff>
                    <xdr:row>296</xdr:row>
                    <xdr:rowOff>447675</xdr:rowOff>
                  </to>
                </anchor>
              </controlPr>
            </control>
          </mc:Choice>
        </mc:AlternateContent>
        <mc:AlternateContent xmlns:mc="http://schemas.openxmlformats.org/markup-compatibility/2006">
          <mc:Choice Requires="x14">
            <control shapeId="13094" r:id="rId417" name="Drop Down 806">
              <controlPr defaultSize="0" autoLine="0" autoPict="0">
                <anchor moveWithCells="1" sizeWithCells="1">
                  <from>
                    <xdr:col>3</xdr:col>
                    <xdr:colOff>47625</xdr:colOff>
                    <xdr:row>297</xdr:row>
                    <xdr:rowOff>28575</xdr:rowOff>
                  </from>
                  <to>
                    <xdr:col>7</xdr:col>
                    <xdr:colOff>781050</xdr:colOff>
                    <xdr:row>297</xdr:row>
                    <xdr:rowOff>333375</xdr:rowOff>
                  </to>
                </anchor>
              </controlPr>
            </control>
          </mc:Choice>
        </mc:AlternateContent>
        <mc:AlternateContent xmlns:mc="http://schemas.openxmlformats.org/markup-compatibility/2006">
          <mc:Choice Requires="x14">
            <control shapeId="13095" r:id="rId418" name="Drop Down 807">
              <controlPr defaultSize="0" autoLine="0" autoPict="0">
                <anchor moveWithCells="1" sizeWithCells="1">
                  <from>
                    <xdr:col>12</xdr:col>
                    <xdr:colOff>57150</xdr:colOff>
                    <xdr:row>297</xdr:row>
                    <xdr:rowOff>38100</xdr:rowOff>
                  </from>
                  <to>
                    <xdr:col>14</xdr:col>
                    <xdr:colOff>0</xdr:colOff>
                    <xdr:row>297</xdr:row>
                    <xdr:rowOff>447675</xdr:rowOff>
                  </to>
                </anchor>
              </controlPr>
            </control>
          </mc:Choice>
        </mc:AlternateContent>
        <mc:AlternateContent xmlns:mc="http://schemas.openxmlformats.org/markup-compatibility/2006">
          <mc:Choice Requires="x14">
            <control shapeId="13096" r:id="rId419" name="Drop Down 808">
              <controlPr defaultSize="0" autoLine="0" autoPict="0">
                <anchor moveWithCells="1" sizeWithCells="1">
                  <from>
                    <xdr:col>10</xdr:col>
                    <xdr:colOff>38100</xdr:colOff>
                    <xdr:row>297</xdr:row>
                    <xdr:rowOff>38100</xdr:rowOff>
                  </from>
                  <to>
                    <xdr:col>12</xdr:col>
                    <xdr:colOff>0</xdr:colOff>
                    <xdr:row>297</xdr:row>
                    <xdr:rowOff>447675</xdr:rowOff>
                  </to>
                </anchor>
              </controlPr>
            </control>
          </mc:Choice>
        </mc:AlternateContent>
        <mc:AlternateContent xmlns:mc="http://schemas.openxmlformats.org/markup-compatibility/2006">
          <mc:Choice Requires="x14">
            <control shapeId="13097" r:id="rId420" name="Drop Down 809">
              <controlPr defaultSize="0" autoLine="0" autoPict="0">
                <anchor moveWithCells="1" sizeWithCells="1">
                  <from>
                    <xdr:col>3</xdr:col>
                    <xdr:colOff>47625</xdr:colOff>
                    <xdr:row>298</xdr:row>
                    <xdr:rowOff>28575</xdr:rowOff>
                  </from>
                  <to>
                    <xdr:col>7</xdr:col>
                    <xdr:colOff>781050</xdr:colOff>
                    <xdr:row>298</xdr:row>
                    <xdr:rowOff>333375</xdr:rowOff>
                  </to>
                </anchor>
              </controlPr>
            </control>
          </mc:Choice>
        </mc:AlternateContent>
        <mc:AlternateContent xmlns:mc="http://schemas.openxmlformats.org/markup-compatibility/2006">
          <mc:Choice Requires="x14">
            <control shapeId="13098" r:id="rId421" name="Drop Down 810">
              <controlPr defaultSize="0" autoLine="0" autoPict="0">
                <anchor moveWithCells="1" sizeWithCells="1">
                  <from>
                    <xdr:col>12</xdr:col>
                    <xdr:colOff>57150</xdr:colOff>
                    <xdr:row>298</xdr:row>
                    <xdr:rowOff>38100</xdr:rowOff>
                  </from>
                  <to>
                    <xdr:col>14</xdr:col>
                    <xdr:colOff>0</xdr:colOff>
                    <xdr:row>298</xdr:row>
                    <xdr:rowOff>447675</xdr:rowOff>
                  </to>
                </anchor>
              </controlPr>
            </control>
          </mc:Choice>
        </mc:AlternateContent>
        <mc:AlternateContent xmlns:mc="http://schemas.openxmlformats.org/markup-compatibility/2006">
          <mc:Choice Requires="x14">
            <control shapeId="13099" r:id="rId422" name="Drop Down 811">
              <controlPr defaultSize="0" autoLine="0" autoPict="0">
                <anchor moveWithCells="1" sizeWithCells="1">
                  <from>
                    <xdr:col>10</xdr:col>
                    <xdr:colOff>38100</xdr:colOff>
                    <xdr:row>298</xdr:row>
                    <xdr:rowOff>38100</xdr:rowOff>
                  </from>
                  <to>
                    <xdr:col>12</xdr:col>
                    <xdr:colOff>0</xdr:colOff>
                    <xdr:row>298</xdr:row>
                    <xdr:rowOff>447675</xdr:rowOff>
                  </to>
                </anchor>
              </controlPr>
            </control>
          </mc:Choice>
        </mc:AlternateContent>
        <mc:AlternateContent xmlns:mc="http://schemas.openxmlformats.org/markup-compatibility/2006">
          <mc:Choice Requires="x14">
            <control shapeId="13100" r:id="rId423" name="Drop Down 812">
              <controlPr defaultSize="0" autoLine="0" autoPict="0">
                <anchor moveWithCells="1" sizeWithCells="1">
                  <from>
                    <xdr:col>3</xdr:col>
                    <xdr:colOff>47625</xdr:colOff>
                    <xdr:row>299</xdr:row>
                    <xdr:rowOff>28575</xdr:rowOff>
                  </from>
                  <to>
                    <xdr:col>7</xdr:col>
                    <xdr:colOff>781050</xdr:colOff>
                    <xdr:row>299</xdr:row>
                    <xdr:rowOff>333375</xdr:rowOff>
                  </to>
                </anchor>
              </controlPr>
            </control>
          </mc:Choice>
        </mc:AlternateContent>
        <mc:AlternateContent xmlns:mc="http://schemas.openxmlformats.org/markup-compatibility/2006">
          <mc:Choice Requires="x14">
            <control shapeId="13101" r:id="rId424" name="Drop Down 813">
              <controlPr defaultSize="0" autoLine="0" autoPict="0">
                <anchor moveWithCells="1" sizeWithCells="1">
                  <from>
                    <xdr:col>12</xdr:col>
                    <xdr:colOff>57150</xdr:colOff>
                    <xdr:row>299</xdr:row>
                    <xdr:rowOff>38100</xdr:rowOff>
                  </from>
                  <to>
                    <xdr:col>14</xdr:col>
                    <xdr:colOff>0</xdr:colOff>
                    <xdr:row>299</xdr:row>
                    <xdr:rowOff>447675</xdr:rowOff>
                  </to>
                </anchor>
              </controlPr>
            </control>
          </mc:Choice>
        </mc:AlternateContent>
        <mc:AlternateContent xmlns:mc="http://schemas.openxmlformats.org/markup-compatibility/2006">
          <mc:Choice Requires="x14">
            <control shapeId="13102" r:id="rId425" name="Drop Down 814">
              <controlPr defaultSize="0" autoLine="0" autoPict="0">
                <anchor moveWithCells="1" sizeWithCells="1">
                  <from>
                    <xdr:col>10</xdr:col>
                    <xdr:colOff>38100</xdr:colOff>
                    <xdr:row>299</xdr:row>
                    <xdr:rowOff>38100</xdr:rowOff>
                  </from>
                  <to>
                    <xdr:col>12</xdr:col>
                    <xdr:colOff>0</xdr:colOff>
                    <xdr:row>299</xdr:row>
                    <xdr:rowOff>447675</xdr:rowOff>
                  </to>
                </anchor>
              </controlPr>
            </control>
          </mc:Choice>
        </mc:AlternateContent>
        <mc:AlternateContent xmlns:mc="http://schemas.openxmlformats.org/markup-compatibility/2006">
          <mc:Choice Requires="x14">
            <control shapeId="13106" r:id="rId426" name="Drop Down 818">
              <controlPr defaultSize="0" autoLine="0" autoPict="0">
                <anchor moveWithCells="1" sizeWithCells="1">
                  <from>
                    <xdr:col>3</xdr:col>
                    <xdr:colOff>47625</xdr:colOff>
                    <xdr:row>300</xdr:row>
                    <xdr:rowOff>28575</xdr:rowOff>
                  </from>
                  <to>
                    <xdr:col>7</xdr:col>
                    <xdr:colOff>781050</xdr:colOff>
                    <xdr:row>300</xdr:row>
                    <xdr:rowOff>333375</xdr:rowOff>
                  </to>
                </anchor>
              </controlPr>
            </control>
          </mc:Choice>
        </mc:AlternateContent>
        <mc:AlternateContent xmlns:mc="http://schemas.openxmlformats.org/markup-compatibility/2006">
          <mc:Choice Requires="x14">
            <control shapeId="13107" r:id="rId427" name="Drop Down 819">
              <controlPr defaultSize="0" autoLine="0" autoPict="0">
                <anchor moveWithCells="1" sizeWithCells="1">
                  <from>
                    <xdr:col>12</xdr:col>
                    <xdr:colOff>57150</xdr:colOff>
                    <xdr:row>300</xdr:row>
                    <xdr:rowOff>38100</xdr:rowOff>
                  </from>
                  <to>
                    <xdr:col>14</xdr:col>
                    <xdr:colOff>0</xdr:colOff>
                    <xdr:row>300</xdr:row>
                    <xdr:rowOff>447675</xdr:rowOff>
                  </to>
                </anchor>
              </controlPr>
            </control>
          </mc:Choice>
        </mc:AlternateContent>
        <mc:AlternateContent xmlns:mc="http://schemas.openxmlformats.org/markup-compatibility/2006">
          <mc:Choice Requires="x14">
            <control shapeId="13108" r:id="rId428" name="Drop Down 820">
              <controlPr defaultSize="0" autoLine="0" autoPict="0">
                <anchor moveWithCells="1" sizeWithCells="1">
                  <from>
                    <xdr:col>10</xdr:col>
                    <xdr:colOff>38100</xdr:colOff>
                    <xdr:row>300</xdr:row>
                    <xdr:rowOff>38100</xdr:rowOff>
                  </from>
                  <to>
                    <xdr:col>12</xdr:col>
                    <xdr:colOff>0</xdr:colOff>
                    <xdr:row>300</xdr:row>
                    <xdr:rowOff>447675</xdr:rowOff>
                  </to>
                </anchor>
              </controlPr>
            </control>
          </mc:Choice>
        </mc:AlternateContent>
        <mc:AlternateContent xmlns:mc="http://schemas.openxmlformats.org/markup-compatibility/2006">
          <mc:Choice Requires="x14">
            <control shapeId="13109" r:id="rId429" name="Button 821">
              <controlPr defaultSize="0" print="0" autoFill="0" autoPict="0" macro="[0]!Module2AutoFitCellsSafC">
                <anchor moveWithCells="1" sizeWithCells="1">
                  <from>
                    <xdr:col>2</xdr:col>
                    <xdr:colOff>438150</xdr:colOff>
                    <xdr:row>304</xdr:row>
                    <xdr:rowOff>114300</xdr:rowOff>
                  </from>
                  <to>
                    <xdr:col>6</xdr:col>
                    <xdr:colOff>114300</xdr:colOff>
                    <xdr:row>306</xdr:row>
                    <xdr:rowOff>180975</xdr:rowOff>
                  </to>
                </anchor>
              </controlPr>
            </control>
          </mc:Choice>
        </mc:AlternateContent>
        <mc:AlternateContent xmlns:mc="http://schemas.openxmlformats.org/markup-compatibility/2006">
          <mc:Choice Requires="x14">
            <control shapeId="13110" r:id="rId430" name="Drop Down 822">
              <controlPr defaultSize="0" autoLine="0" autoPict="0">
                <anchor moveWithCells="1" sizeWithCells="1">
                  <from>
                    <xdr:col>3</xdr:col>
                    <xdr:colOff>47625</xdr:colOff>
                    <xdr:row>375</xdr:row>
                    <xdr:rowOff>28575</xdr:rowOff>
                  </from>
                  <to>
                    <xdr:col>7</xdr:col>
                    <xdr:colOff>781050</xdr:colOff>
                    <xdr:row>375</xdr:row>
                    <xdr:rowOff>333375</xdr:rowOff>
                  </to>
                </anchor>
              </controlPr>
            </control>
          </mc:Choice>
        </mc:AlternateContent>
        <mc:AlternateContent xmlns:mc="http://schemas.openxmlformats.org/markup-compatibility/2006">
          <mc:Choice Requires="x14">
            <control shapeId="13111" r:id="rId431" name="Drop Down 823">
              <controlPr defaultSize="0" autoLine="0" autoPict="0">
                <anchor moveWithCells="1" sizeWithCells="1">
                  <from>
                    <xdr:col>12</xdr:col>
                    <xdr:colOff>57150</xdr:colOff>
                    <xdr:row>375</xdr:row>
                    <xdr:rowOff>38100</xdr:rowOff>
                  </from>
                  <to>
                    <xdr:col>14</xdr:col>
                    <xdr:colOff>0</xdr:colOff>
                    <xdr:row>375</xdr:row>
                    <xdr:rowOff>447675</xdr:rowOff>
                  </to>
                </anchor>
              </controlPr>
            </control>
          </mc:Choice>
        </mc:AlternateContent>
        <mc:AlternateContent xmlns:mc="http://schemas.openxmlformats.org/markup-compatibility/2006">
          <mc:Choice Requires="x14">
            <control shapeId="13112" r:id="rId432" name="Drop Down 824">
              <controlPr defaultSize="0" autoLine="0" autoPict="0">
                <anchor moveWithCells="1" sizeWithCells="1">
                  <from>
                    <xdr:col>10</xdr:col>
                    <xdr:colOff>38100</xdr:colOff>
                    <xdr:row>375</xdr:row>
                    <xdr:rowOff>38100</xdr:rowOff>
                  </from>
                  <to>
                    <xdr:col>12</xdr:col>
                    <xdr:colOff>0</xdr:colOff>
                    <xdr:row>375</xdr:row>
                    <xdr:rowOff>447675</xdr:rowOff>
                  </to>
                </anchor>
              </controlPr>
            </control>
          </mc:Choice>
        </mc:AlternateContent>
        <mc:AlternateContent xmlns:mc="http://schemas.openxmlformats.org/markup-compatibility/2006">
          <mc:Choice Requires="x14">
            <control shapeId="13116" r:id="rId433" name="Drop Down 828">
              <controlPr defaultSize="0" autoLine="0" autoPict="0">
                <anchor moveWithCells="1" sizeWithCells="1">
                  <from>
                    <xdr:col>3</xdr:col>
                    <xdr:colOff>47625</xdr:colOff>
                    <xdr:row>372</xdr:row>
                    <xdr:rowOff>28575</xdr:rowOff>
                  </from>
                  <to>
                    <xdr:col>7</xdr:col>
                    <xdr:colOff>781050</xdr:colOff>
                    <xdr:row>372</xdr:row>
                    <xdr:rowOff>333375</xdr:rowOff>
                  </to>
                </anchor>
              </controlPr>
            </control>
          </mc:Choice>
        </mc:AlternateContent>
        <mc:AlternateContent xmlns:mc="http://schemas.openxmlformats.org/markup-compatibility/2006">
          <mc:Choice Requires="x14">
            <control shapeId="13117" r:id="rId434" name="Drop Down 829">
              <controlPr defaultSize="0" autoLine="0" autoPict="0">
                <anchor moveWithCells="1" sizeWithCells="1">
                  <from>
                    <xdr:col>12</xdr:col>
                    <xdr:colOff>57150</xdr:colOff>
                    <xdr:row>372</xdr:row>
                    <xdr:rowOff>38100</xdr:rowOff>
                  </from>
                  <to>
                    <xdr:col>14</xdr:col>
                    <xdr:colOff>0</xdr:colOff>
                    <xdr:row>372</xdr:row>
                    <xdr:rowOff>447675</xdr:rowOff>
                  </to>
                </anchor>
              </controlPr>
            </control>
          </mc:Choice>
        </mc:AlternateContent>
        <mc:AlternateContent xmlns:mc="http://schemas.openxmlformats.org/markup-compatibility/2006">
          <mc:Choice Requires="x14">
            <control shapeId="13118" r:id="rId435" name="Drop Down 830">
              <controlPr defaultSize="0" autoLine="0" autoPict="0">
                <anchor moveWithCells="1" sizeWithCells="1">
                  <from>
                    <xdr:col>10</xdr:col>
                    <xdr:colOff>38100</xdr:colOff>
                    <xdr:row>372</xdr:row>
                    <xdr:rowOff>38100</xdr:rowOff>
                  </from>
                  <to>
                    <xdr:col>12</xdr:col>
                    <xdr:colOff>0</xdr:colOff>
                    <xdr:row>372</xdr:row>
                    <xdr:rowOff>447675</xdr:rowOff>
                  </to>
                </anchor>
              </controlPr>
            </control>
          </mc:Choice>
        </mc:AlternateContent>
        <mc:AlternateContent xmlns:mc="http://schemas.openxmlformats.org/markup-compatibility/2006">
          <mc:Choice Requires="x14">
            <control shapeId="13119" r:id="rId436" name="Drop Down 831">
              <controlPr defaultSize="0" autoLine="0" autoPict="0">
                <anchor moveWithCells="1" sizeWithCells="1">
                  <from>
                    <xdr:col>3</xdr:col>
                    <xdr:colOff>47625</xdr:colOff>
                    <xdr:row>371</xdr:row>
                    <xdr:rowOff>28575</xdr:rowOff>
                  </from>
                  <to>
                    <xdr:col>7</xdr:col>
                    <xdr:colOff>781050</xdr:colOff>
                    <xdr:row>371</xdr:row>
                    <xdr:rowOff>333375</xdr:rowOff>
                  </to>
                </anchor>
              </controlPr>
            </control>
          </mc:Choice>
        </mc:AlternateContent>
        <mc:AlternateContent xmlns:mc="http://schemas.openxmlformats.org/markup-compatibility/2006">
          <mc:Choice Requires="x14">
            <control shapeId="13120" r:id="rId437" name="Drop Down 832">
              <controlPr defaultSize="0" autoLine="0" autoPict="0">
                <anchor moveWithCells="1" sizeWithCells="1">
                  <from>
                    <xdr:col>12</xdr:col>
                    <xdr:colOff>57150</xdr:colOff>
                    <xdr:row>371</xdr:row>
                    <xdr:rowOff>38100</xdr:rowOff>
                  </from>
                  <to>
                    <xdr:col>14</xdr:col>
                    <xdr:colOff>0</xdr:colOff>
                    <xdr:row>371</xdr:row>
                    <xdr:rowOff>447675</xdr:rowOff>
                  </to>
                </anchor>
              </controlPr>
            </control>
          </mc:Choice>
        </mc:AlternateContent>
        <mc:AlternateContent xmlns:mc="http://schemas.openxmlformats.org/markup-compatibility/2006">
          <mc:Choice Requires="x14">
            <control shapeId="13121" r:id="rId438" name="Drop Down 833">
              <controlPr defaultSize="0" autoLine="0" autoPict="0">
                <anchor moveWithCells="1" sizeWithCells="1">
                  <from>
                    <xdr:col>10</xdr:col>
                    <xdr:colOff>38100</xdr:colOff>
                    <xdr:row>371</xdr:row>
                    <xdr:rowOff>38100</xdr:rowOff>
                  </from>
                  <to>
                    <xdr:col>12</xdr:col>
                    <xdr:colOff>0</xdr:colOff>
                    <xdr:row>371</xdr:row>
                    <xdr:rowOff>447675</xdr:rowOff>
                  </to>
                </anchor>
              </controlPr>
            </control>
          </mc:Choice>
        </mc:AlternateContent>
        <mc:AlternateContent xmlns:mc="http://schemas.openxmlformats.org/markup-compatibility/2006">
          <mc:Choice Requires="x14">
            <control shapeId="13122" r:id="rId439" name="Drop Down 834">
              <controlPr defaultSize="0" autoLine="0" autoPict="0">
                <anchor moveWithCells="1" sizeWithCells="1">
                  <from>
                    <xdr:col>3</xdr:col>
                    <xdr:colOff>47625</xdr:colOff>
                    <xdr:row>374</xdr:row>
                    <xdr:rowOff>28575</xdr:rowOff>
                  </from>
                  <to>
                    <xdr:col>7</xdr:col>
                    <xdr:colOff>781050</xdr:colOff>
                    <xdr:row>374</xdr:row>
                    <xdr:rowOff>333375</xdr:rowOff>
                  </to>
                </anchor>
              </controlPr>
            </control>
          </mc:Choice>
        </mc:AlternateContent>
        <mc:AlternateContent xmlns:mc="http://schemas.openxmlformats.org/markup-compatibility/2006">
          <mc:Choice Requires="x14">
            <control shapeId="13123" r:id="rId440" name="Drop Down 835">
              <controlPr defaultSize="0" autoLine="0" autoPict="0">
                <anchor moveWithCells="1" sizeWithCells="1">
                  <from>
                    <xdr:col>12</xdr:col>
                    <xdr:colOff>57150</xdr:colOff>
                    <xdr:row>374</xdr:row>
                    <xdr:rowOff>38100</xdr:rowOff>
                  </from>
                  <to>
                    <xdr:col>14</xdr:col>
                    <xdr:colOff>0</xdr:colOff>
                    <xdr:row>374</xdr:row>
                    <xdr:rowOff>447675</xdr:rowOff>
                  </to>
                </anchor>
              </controlPr>
            </control>
          </mc:Choice>
        </mc:AlternateContent>
        <mc:AlternateContent xmlns:mc="http://schemas.openxmlformats.org/markup-compatibility/2006">
          <mc:Choice Requires="x14">
            <control shapeId="13124" r:id="rId441" name="Drop Down 836">
              <controlPr defaultSize="0" autoLine="0" autoPict="0">
                <anchor moveWithCells="1" sizeWithCells="1">
                  <from>
                    <xdr:col>10</xdr:col>
                    <xdr:colOff>38100</xdr:colOff>
                    <xdr:row>374</xdr:row>
                    <xdr:rowOff>38100</xdr:rowOff>
                  </from>
                  <to>
                    <xdr:col>12</xdr:col>
                    <xdr:colOff>0</xdr:colOff>
                    <xdr:row>374</xdr:row>
                    <xdr:rowOff>447675</xdr:rowOff>
                  </to>
                </anchor>
              </controlPr>
            </control>
          </mc:Choice>
        </mc:AlternateContent>
        <mc:AlternateContent xmlns:mc="http://schemas.openxmlformats.org/markup-compatibility/2006">
          <mc:Choice Requires="x14">
            <control shapeId="13125" r:id="rId442" name="Drop Down 837">
              <controlPr defaultSize="0" autoLine="0" autoPict="0">
                <anchor moveWithCells="1" sizeWithCells="1">
                  <from>
                    <xdr:col>3</xdr:col>
                    <xdr:colOff>47625</xdr:colOff>
                    <xdr:row>373</xdr:row>
                    <xdr:rowOff>28575</xdr:rowOff>
                  </from>
                  <to>
                    <xdr:col>7</xdr:col>
                    <xdr:colOff>781050</xdr:colOff>
                    <xdr:row>373</xdr:row>
                    <xdr:rowOff>333375</xdr:rowOff>
                  </to>
                </anchor>
              </controlPr>
            </control>
          </mc:Choice>
        </mc:AlternateContent>
        <mc:AlternateContent xmlns:mc="http://schemas.openxmlformats.org/markup-compatibility/2006">
          <mc:Choice Requires="x14">
            <control shapeId="13126" r:id="rId443" name="Drop Down 838">
              <controlPr defaultSize="0" autoLine="0" autoPict="0">
                <anchor moveWithCells="1" sizeWithCells="1">
                  <from>
                    <xdr:col>12</xdr:col>
                    <xdr:colOff>57150</xdr:colOff>
                    <xdr:row>373</xdr:row>
                    <xdr:rowOff>38100</xdr:rowOff>
                  </from>
                  <to>
                    <xdr:col>14</xdr:col>
                    <xdr:colOff>0</xdr:colOff>
                    <xdr:row>373</xdr:row>
                    <xdr:rowOff>447675</xdr:rowOff>
                  </to>
                </anchor>
              </controlPr>
            </control>
          </mc:Choice>
        </mc:AlternateContent>
        <mc:AlternateContent xmlns:mc="http://schemas.openxmlformats.org/markup-compatibility/2006">
          <mc:Choice Requires="x14">
            <control shapeId="13127" r:id="rId444" name="Drop Down 839">
              <controlPr defaultSize="0" autoLine="0" autoPict="0">
                <anchor moveWithCells="1" sizeWithCells="1">
                  <from>
                    <xdr:col>10</xdr:col>
                    <xdr:colOff>38100</xdr:colOff>
                    <xdr:row>373</xdr:row>
                    <xdr:rowOff>38100</xdr:rowOff>
                  </from>
                  <to>
                    <xdr:col>12</xdr:col>
                    <xdr:colOff>0</xdr:colOff>
                    <xdr:row>373</xdr:row>
                    <xdr:rowOff>447675</xdr:rowOff>
                  </to>
                </anchor>
              </controlPr>
            </control>
          </mc:Choice>
        </mc:AlternateContent>
        <mc:AlternateContent xmlns:mc="http://schemas.openxmlformats.org/markup-compatibility/2006">
          <mc:Choice Requires="x14">
            <control shapeId="13128" r:id="rId445" name="Drop Down 840">
              <controlPr defaultSize="0" autoLine="0" autoPict="0">
                <anchor moveWithCells="1" sizeWithCells="1">
                  <from>
                    <xdr:col>3</xdr:col>
                    <xdr:colOff>47625</xdr:colOff>
                    <xdr:row>384</xdr:row>
                    <xdr:rowOff>28575</xdr:rowOff>
                  </from>
                  <to>
                    <xdr:col>7</xdr:col>
                    <xdr:colOff>781050</xdr:colOff>
                    <xdr:row>384</xdr:row>
                    <xdr:rowOff>333375</xdr:rowOff>
                  </to>
                </anchor>
              </controlPr>
            </control>
          </mc:Choice>
        </mc:AlternateContent>
        <mc:AlternateContent xmlns:mc="http://schemas.openxmlformats.org/markup-compatibility/2006">
          <mc:Choice Requires="x14">
            <control shapeId="13129" r:id="rId446" name="Drop Down 841">
              <controlPr defaultSize="0" autoLine="0" autoPict="0">
                <anchor moveWithCells="1" sizeWithCells="1">
                  <from>
                    <xdr:col>12</xdr:col>
                    <xdr:colOff>57150</xdr:colOff>
                    <xdr:row>384</xdr:row>
                    <xdr:rowOff>38100</xdr:rowOff>
                  </from>
                  <to>
                    <xdr:col>14</xdr:col>
                    <xdr:colOff>0</xdr:colOff>
                    <xdr:row>384</xdr:row>
                    <xdr:rowOff>447675</xdr:rowOff>
                  </to>
                </anchor>
              </controlPr>
            </control>
          </mc:Choice>
        </mc:AlternateContent>
        <mc:AlternateContent xmlns:mc="http://schemas.openxmlformats.org/markup-compatibility/2006">
          <mc:Choice Requires="x14">
            <control shapeId="13130" r:id="rId447" name="Drop Down 842">
              <controlPr defaultSize="0" autoLine="0" autoPict="0">
                <anchor moveWithCells="1" sizeWithCells="1">
                  <from>
                    <xdr:col>10</xdr:col>
                    <xdr:colOff>38100</xdr:colOff>
                    <xdr:row>384</xdr:row>
                    <xdr:rowOff>38100</xdr:rowOff>
                  </from>
                  <to>
                    <xdr:col>12</xdr:col>
                    <xdr:colOff>0</xdr:colOff>
                    <xdr:row>384</xdr:row>
                    <xdr:rowOff>447675</xdr:rowOff>
                  </to>
                </anchor>
              </controlPr>
            </control>
          </mc:Choice>
        </mc:AlternateContent>
        <mc:AlternateContent xmlns:mc="http://schemas.openxmlformats.org/markup-compatibility/2006">
          <mc:Choice Requires="x14">
            <control shapeId="13131" r:id="rId448" name="Drop Down 843">
              <controlPr defaultSize="0" autoLine="0" autoPict="0">
                <anchor moveWithCells="1" sizeWithCells="1">
                  <from>
                    <xdr:col>3</xdr:col>
                    <xdr:colOff>47625</xdr:colOff>
                    <xdr:row>385</xdr:row>
                    <xdr:rowOff>28575</xdr:rowOff>
                  </from>
                  <to>
                    <xdr:col>7</xdr:col>
                    <xdr:colOff>781050</xdr:colOff>
                    <xdr:row>385</xdr:row>
                    <xdr:rowOff>333375</xdr:rowOff>
                  </to>
                </anchor>
              </controlPr>
            </control>
          </mc:Choice>
        </mc:AlternateContent>
        <mc:AlternateContent xmlns:mc="http://schemas.openxmlformats.org/markup-compatibility/2006">
          <mc:Choice Requires="x14">
            <control shapeId="13132" r:id="rId449" name="Drop Down 844">
              <controlPr defaultSize="0" autoLine="0" autoPict="0">
                <anchor moveWithCells="1" sizeWithCells="1">
                  <from>
                    <xdr:col>12</xdr:col>
                    <xdr:colOff>57150</xdr:colOff>
                    <xdr:row>385</xdr:row>
                    <xdr:rowOff>38100</xdr:rowOff>
                  </from>
                  <to>
                    <xdr:col>14</xdr:col>
                    <xdr:colOff>0</xdr:colOff>
                    <xdr:row>385</xdr:row>
                    <xdr:rowOff>447675</xdr:rowOff>
                  </to>
                </anchor>
              </controlPr>
            </control>
          </mc:Choice>
        </mc:AlternateContent>
        <mc:AlternateContent xmlns:mc="http://schemas.openxmlformats.org/markup-compatibility/2006">
          <mc:Choice Requires="x14">
            <control shapeId="13133" r:id="rId450" name="Drop Down 845">
              <controlPr defaultSize="0" autoLine="0" autoPict="0">
                <anchor moveWithCells="1" sizeWithCells="1">
                  <from>
                    <xdr:col>10</xdr:col>
                    <xdr:colOff>38100</xdr:colOff>
                    <xdr:row>385</xdr:row>
                    <xdr:rowOff>38100</xdr:rowOff>
                  </from>
                  <to>
                    <xdr:col>12</xdr:col>
                    <xdr:colOff>0</xdr:colOff>
                    <xdr:row>385</xdr:row>
                    <xdr:rowOff>447675</xdr:rowOff>
                  </to>
                </anchor>
              </controlPr>
            </control>
          </mc:Choice>
        </mc:AlternateContent>
        <mc:AlternateContent xmlns:mc="http://schemas.openxmlformats.org/markup-compatibility/2006">
          <mc:Choice Requires="x14">
            <control shapeId="13143" r:id="rId451" name="Drop Down 855">
              <controlPr defaultSize="0" autoLine="0" autoPict="0">
                <anchor moveWithCells="1" sizeWithCells="1">
                  <from>
                    <xdr:col>3</xdr:col>
                    <xdr:colOff>47625</xdr:colOff>
                    <xdr:row>386</xdr:row>
                    <xdr:rowOff>28575</xdr:rowOff>
                  </from>
                  <to>
                    <xdr:col>7</xdr:col>
                    <xdr:colOff>781050</xdr:colOff>
                    <xdr:row>386</xdr:row>
                    <xdr:rowOff>333375</xdr:rowOff>
                  </to>
                </anchor>
              </controlPr>
            </control>
          </mc:Choice>
        </mc:AlternateContent>
        <mc:AlternateContent xmlns:mc="http://schemas.openxmlformats.org/markup-compatibility/2006">
          <mc:Choice Requires="x14">
            <control shapeId="13144" r:id="rId452" name="Drop Down 856">
              <controlPr defaultSize="0" autoLine="0" autoPict="0">
                <anchor moveWithCells="1" sizeWithCells="1">
                  <from>
                    <xdr:col>12</xdr:col>
                    <xdr:colOff>57150</xdr:colOff>
                    <xdr:row>386</xdr:row>
                    <xdr:rowOff>38100</xdr:rowOff>
                  </from>
                  <to>
                    <xdr:col>14</xdr:col>
                    <xdr:colOff>0</xdr:colOff>
                    <xdr:row>386</xdr:row>
                    <xdr:rowOff>447675</xdr:rowOff>
                  </to>
                </anchor>
              </controlPr>
            </control>
          </mc:Choice>
        </mc:AlternateContent>
        <mc:AlternateContent xmlns:mc="http://schemas.openxmlformats.org/markup-compatibility/2006">
          <mc:Choice Requires="x14">
            <control shapeId="13145" r:id="rId453" name="Drop Down 857">
              <controlPr defaultSize="0" autoLine="0" autoPict="0">
                <anchor moveWithCells="1" sizeWithCells="1">
                  <from>
                    <xdr:col>10</xdr:col>
                    <xdr:colOff>38100</xdr:colOff>
                    <xdr:row>386</xdr:row>
                    <xdr:rowOff>38100</xdr:rowOff>
                  </from>
                  <to>
                    <xdr:col>12</xdr:col>
                    <xdr:colOff>0</xdr:colOff>
                    <xdr:row>386</xdr:row>
                    <xdr:rowOff>447675</xdr:rowOff>
                  </to>
                </anchor>
              </controlPr>
            </control>
          </mc:Choice>
        </mc:AlternateContent>
        <mc:AlternateContent xmlns:mc="http://schemas.openxmlformats.org/markup-compatibility/2006">
          <mc:Choice Requires="x14">
            <control shapeId="13146" r:id="rId454" name="Drop Down 858">
              <controlPr defaultSize="0" autoLine="0" autoPict="0">
                <anchor moveWithCells="1" sizeWithCells="1">
                  <from>
                    <xdr:col>3</xdr:col>
                    <xdr:colOff>47625</xdr:colOff>
                    <xdr:row>387</xdr:row>
                    <xdr:rowOff>28575</xdr:rowOff>
                  </from>
                  <to>
                    <xdr:col>7</xdr:col>
                    <xdr:colOff>781050</xdr:colOff>
                    <xdr:row>387</xdr:row>
                    <xdr:rowOff>333375</xdr:rowOff>
                  </to>
                </anchor>
              </controlPr>
            </control>
          </mc:Choice>
        </mc:AlternateContent>
        <mc:AlternateContent xmlns:mc="http://schemas.openxmlformats.org/markup-compatibility/2006">
          <mc:Choice Requires="x14">
            <control shapeId="13147" r:id="rId455" name="Drop Down 859">
              <controlPr defaultSize="0" autoLine="0" autoPict="0">
                <anchor moveWithCells="1" sizeWithCells="1">
                  <from>
                    <xdr:col>12</xdr:col>
                    <xdr:colOff>57150</xdr:colOff>
                    <xdr:row>387</xdr:row>
                    <xdr:rowOff>38100</xdr:rowOff>
                  </from>
                  <to>
                    <xdr:col>14</xdr:col>
                    <xdr:colOff>0</xdr:colOff>
                    <xdr:row>387</xdr:row>
                    <xdr:rowOff>447675</xdr:rowOff>
                  </to>
                </anchor>
              </controlPr>
            </control>
          </mc:Choice>
        </mc:AlternateContent>
        <mc:AlternateContent xmlns:mc="http://schemas.openxmlformats.org/markup-compatibility/2006">
          <mc:Choice Requires="x14">
            <control shapeId="13148" r:id="rId456" name="Drop Down 860">
              <controlPr defaultSize="0" autoLine="0" autoPict="0">
                <anchor moveWithCells="1" sizeWithCells="1">
                  <from>
                    <xdr:col>10</xdr:col>
                    <xdr:colOff>38100</xdr:colOff>
                    <xdr:row>387</xdr:row>
                    <xdr:rowOff>38100</xdr:rowOff>
                  </from>
                  <to>
                    <xdr:col>12</xdr:col>
                    <xdr:colOff>0</xdr:colOff>
                    <xdr:row>387</xdr:row>
                    <xdr:rowOff>447675</xdr:rowOff>
                  </to>
                </anchor>
              </controlPr>
            </control>
          </mc:Choice>
        </mc:AlternateContent>
        <mc:AlternateContent xmlns:mc="http://schemas.openxmlformats.org/markup-compatibility/2006">
          <mc:Choice Requires="x14">
            <control shapeId="13149" r:id="rId457" name="Drop Down 861">
              <controlPr defaultSize="0" autoLine="0" autoPict="0">
                <anchor moveWithCells="1" sizeWithCells="1">
                  <from>
                    <xdr:col>3</xdr:col>
                    <xdr:colOff>47625</xdr:colOff>
                    <xdr:row>388</xdr:row>
                    <xdr:rowOff>28575</xdr:rowOff>
                  </from>
                  <to>
                    <xdr:col>7</xdr:col>
                    <xdr:colOff>781050</xdr:colOff>
                    <xdr:row>388</xdr:row>
                    <xdr:rowOff>333375</xdr:rowOff>
                  </to>
                </anchor>
              </controlPr>
            </control>
          </mc:Choice>
        </mc:AlternateContent>
        <mc:AlternateContent xmlns:mc="http://schemas.openxmlformats.org/markup-compatibility/2006">
          <mc:Choice Requires="x14">
            <control shapeId="13150" r:id="rId458" name="Drop Down 862">
              <controlPr defaultSize="0" autoLine="0" autoPict="0">
                <anchor moveWithCells="1" sizeWithCells="1">
                  <from>
                    <xdr:col>12</xdr:col>
                    <xdr:colOff>57150</xdr:colOff>
                    <xdr:row>388</xdr:row>
                    <xdr:rowOff>38100</xdr:rowOff>
                  </from>
                  <to>
                    <xdr:col>14</xdr:col>
                    <xdr:colOff>0</xdr:colOff>
                    <xdr:row>388</xdr:row>
                    <xdr:rowOff>447675</xdr:rowOff>
                  </to>
                </anchor>
              </controlPr>
            </control>
          </mc:Choice>
        </mc:AlternateContent>
        <mc:AlternateContent xmlns:mc="http://schemas.openxmlformats.org/markup-compatibility/2006">
          <mc:Choice Requires="x14">
            <control shapeId="13151" r:id="rId459" name="Drop Down 863">
              <controlPr defaultSize="0" autoLine="0" autoPict="0">
                <anchor moveWithCells="1" sizeWithCells="1">
                  <from>
                    <xdr:col>10</xdr:col>
                    <xdr:colOff>38100</xdr:colOff>
                    <xdr:row>388</xdr:row>
                    <xdr:rowOff>38100</xdr:rowOff>
                  </from>
                  <to>
                    <xdr:col>12</xdr:col>
                    <xdr:colOff>0</xdr:colOff>
                    <xdr:row>388</xdr:row>
                    <xdr:rowOff>447675</xdr:rowOff>
                  </to>
                </anchor>
              </controlPr>
            </control>
          </mc:Choice>
        </mc:AlternateContent>
        <mc:AlternateContent xmlns:mc="http://schemas.openxmlformats.org/markup-compatibility/2006">
          <mc:Choice Requires="x14">
            <control shapeId="13152" r:id="rId460" name="Drop Down 864">
              <controlPr defaultSize="0" autoLine="0" autoPict="0">
                <anchor moveWithCells="1" sizeWithCells="1">
                  <from>
                    <xdr:col>3</xdr:col>
                    <xdr:colOff>47625</xdr:colOff>
                    <xdr:row>390</xdr:row>
                    <xdr:rowOff>28575</xdr:rowOff>
                  </from>
                  <to>
                    <xdr:col>7</xdr:col>
                    <xdr:colOff>781050</xdr:colOff>
                    <xdr:row>390</xdr:row>
                    <xdr:rowOff>333375</xdr:rowOff>
                  </to>
                </anchor>
              </controlPr>
            </control>
          </mc:Choice>
        </mc:AlternateContent>
        <mc:AlternateContent xmlns:mc="http://schemas.openxmlformats.org/markup-compatibility/2006">
          <mc:Choice Requires="x14">
            <control shapeId="13153" r:id="rId461" name="Drop Down 865">
              <controlPr defaultSize="0" autoLine="0" autoPict="0">
                <anchor moveWithCells="1" sizeWithCells="1">
                  <from>
                    <xdr:col>12</xdr:col>
                    <xdr:colOff>57150</xdr:colOff>
                    <xdr:row>390</xdr:row>
                    <xdr:rowOff>38100</xdr:rowOff>
                  </from>
                  <to>
                    <xdr:col>14</xdr:col>
                    <xdr:colOff>0</xdr:colOff>
                    <xdr:row>390</xdr:row>
                    <xdr:rowOff>447675</xdr:rowOff>
                  </to>
                </anchor>
              </controlPr>
            </control>
          </mc:Choice>
        </mc:AlternateContent>
        <mc:AlternateContent xmlns:mc="http://schemas.openxmlformats.org/markup-compatibility/2006">
          <mc:Choice Requires="x14">
            <control shapeId="13154" r:id="rId462" name="Drop Down 866">
              <controlPr defaultSize="0" autoLine="0" autoPict="0">
                <anchor moveWithCells="1" sizeWithCells="1">
                  <from>
                    <xdr:col>10</xdr:col>
                    <xdr:colOff>38100</xdr:colOff>
                    <xdr:row>390</xdr:row>
                    <xdr:rowOff>38100</xdr:rowOff>
                  </from>
                  <to>
                    <xdr:col>12</xdr:col>
                    <xdr:colOff>0</xdr:colOff>
                    <xdr:row>390</xdr:row>
                    <xdr:rowOff>447675</xdr:rowOff>
                  </to>
                </anchor>
              </controlPr>
            </control>
          </mc:Choice>
        </mc:AlternateContent>
        <mc:AlternateContent xmlns:mc="http://schemas.openxmlformats.org/markup-compatibility/2006">
          <mc:Choice Requires="x14">
            <control shapeId="13156" r:id="rId463" name="Button 868">
              <controlPr defaultSize="0" print="0" autoFill="0" autoPict="0" macro="[0]!Module2AutoFitCellsSafD">
                <anchor moveWithCells="1" sizeWithCells="1">
                  <from>
                    <xdr:col>2</xdr:col>
                    <xdr:colOff>352425</xdr:colOff>
                    <xdr:row>394</xdr:row>
                    <xdr:rowOff>114300</xdr:rowOff>
                  </from>
                  <to>
                    <xdr:col>6</xdr:col>
                    <xdr:colOff>114300</xdr:colOff>
                    <xdr:row>396</xdr:row>
                    <xdr:rowOff>180975</xdr:rowOff>
                  </to>
                </anchor>
              </controlPr>
            </control>
          </mc:Choice>
        </mc:AlternateContent>
        <mc:AlternateContent xmlns:mc="http://schemas.openxmlformats.org/markup-compatibility/2006">
          <mc:Choice Requires="x14">
            <control shapeId="13157" r:id="rId464" name="Group Box 869">
              <controlPr defaultSize="0" autoFill="0" autoPict="0">
                <anchor moveWithCells="1" sizeWithCells="1">
                  <from>
                    <xdr:col>10</xdr:col>
                    <xdr:colOff>9525</xdr:colOff>
                    <xdr:row>456</xdr:row>
                    <xdr:rowOff>0</xdr:rowOff>
                  </from>
                  <to>
                    <xdr:col>12</xdr:col>
                    <xdr:colOff>447675</xdr:colOff>
                    <xdr:row>456</xdr:row>
                    <xdr:rowOff>371475</xdr:rowOff>
                  </to>
                </anchor>
              </controlPr>
            </control>
          </mc:Choice>
        </mc:AlternateContent>
        <mc:AlternateContent xmlns:mc="http://schemas.openxmlformats.org/markup-compatibility/2006">
          <mc:Choice Requires="x14">
            <control shapeId="13158" r:id="rId465" name="Option Button 870">
              <controlPr defaultSize="0" autoFill="0" autoLine="0" autoPict="0">
                <anchor moveWithCells="1" sizeWithCells="1">
                  <from>
                    <xdr:col>10</xdr:col>
                    <xdr:colOff>123825</xdr:colOff>
                    <xdr:row>456</xdr:row>
                    <xdr:rowOff>85725</xdr:rowOff>
                  </from>
                  <to>
                    <xdr:col>10</xdr:col>
                    <xdr:colOff>285750</xdr:colOff>
                    <xdr:row>456</xdr:row>
                    <xdr:rowOff>257175</xdr:rowOff>
                  </to>
                </anchor>
              </controlPr>
            </control>
          </mc:Choice>
        </mc:AlternateContent>
        <mc:AlternateContent xmlns:mc="http://schemas.openxmlformats.org/markup-compatibility/2006">
          <mc:Choice Requires="x14">
            <control shapeId="13159" r:id="rId466" name="Option Button 871">
              <controlPr defaultSize="0" autoFill="0" autoLine="0" autoPict="0">
                <anchor moveWithCells="1" sizeWithCells="1">
                  <from>
                    <xdr:col>11</xdr:col>
                    <xdr:colOff>95250</xdr:colOff>
                    <xdr:row>456</xdr:row>
                    <xdr:rowOff>85725</xdr:rowOff>
                  </from>
                  <to>
                    <xdr:col>11</xdr:col>
                    <xdr:colOff>257175</xdr:colOff>
                    <xdr:row>456</xdr:row>
                    <xdr:rowOff>257175</xdr:rowOff>
                  </to>
                </anchor>
              </controlPr>
            </control>
          </mc:Choice>
        </mc:AlternateContent>
        <mc:AlternateContent xmlns:mc="http://schemas.openxmlformats.org/markup-compatibility/2006">
          <mc:Choice Requires="x14">
            <control shapeId="13160" r:id="rId467" name="Group Box 872">
              <controlPr defaultSize="0" autoFill="0" autoPict="0">
                <anchor moveWithCells="1" sizeWithCells="1">
                  <from>
                    <xdr:col>10</xdr:col>
                    <xdr:colOff>0</xdr:colOff>
                    <xdr:row>458</xdr:row>
                    <xdr:rowOff>9525</xdr:rowOff>
                  </from>
                  <to>
                    <xdr:col>12</xdr:col>
                    <xdr:colOff>447675</xdr:colOff>
                    <xdr:row>458</xdr:row>
                    <xdr:rowOff>352425</xdr:rowOff>
                  </to>
                </anchor>
              </controlPr>
            </control>
          </mc:Choice>
        </mc:AlternateContent>
        <mc:AlternateContent xmlns:mc="http://schemas.openxmlformats.org/markup-compatibility/2006">
          <mc:Choice Requires="x14">
            <control shapeId="13161" r:id="rId468" name="Option Button 873">
              <controlPr defaultSize="0" autoFill="0" autoLine="0" autoPict="0">
                <anchor moveWithCells="1" sizeWithCells="1">
                  <from>
                    <xdr:col>10</xdr:col>
                    <xdr:colOff>123825</xdr:colOff>
                    <xdr:row>458</xdr:row>
                    <xdr:rowOff>95250</xdr:rowOff>
                  </from>
                  <to>
                    <xdr:col>10</xdr:col>
                    <xdr:colOff>285750</xdr:colOff>
                    <xdr:row>458</xdr:row>
                    <xdr:rowOff>247650</xdr:rowOff>
                  </to>
                </anchor>
              </controlPr>
            </control>
          </mc:Choice>
        </mc:AlternateContent>
        <mc:AlternateContent xmlns:mc="http://schemas.openxmlformats.org/markup-compatibility/2006">
          <mc:Choice Requires="x14">
            <control shapeId="13162" r:id="rId469" name="Option Button 874">
              <controlPr defaultSize="0" autoFill="0" autoLine="0" autoPict="0">
                <anchor moveWithCells="1" sizeWithCells="1">
                  <from>
                    <xdr:col>11</xdr:col>
                    <xdr:colOff>95250</xdr:colOff>
                    <xdr:row>458</xdr:row>
                    <xdr:rowOff>95250</xdr:rowOff>
                  </from>
                  <to>
                    <xdr:col>11</xdr:col>
                    <xdr:colOff>257175</xdr:colOff>
                    <xdr:row>458</xdr:row>
                    <xdr:rowOff>247650</xdr:rowOff>
                  </to>
                </anchor>
              </controlPr>
            </control>
          </mc:Choice>
        </mc:AlternateContent>
        <mc:AlternateContent xmlns:mc="http://schemas.openxmlformats.org/markup-compatibility/2006">
          <mc:Choice Requires="x14">
            <control shapeId="13163" r:id="rId470" name="Group Box 875">
              <controlPr defaultSize="0" autoFill="0" autoPict="0">
                <anchor moveWithCells="1" sizeWithCells="1">
                  <from>
                    <xdr:col>10</xdr:col>
                    <xdr:colOff>0</xdr:colOff>
                    <xdr:row>436</xdr:row>
                    <xdr:rowOff>561975</xdr:rowOff>
                  </from>
                  <to>
                    <xdr:col>12</xdr:col>
                    <xdr:colOff>447675</xdr:colOff>
                    <xdr:row>438</xdr:row>
                    <xdr:rowOff>19050</xdr:rowOff>
                  </to>
                </anchor>
              </controlPr>
            </control>
          </mc:Choice>
        </mc:AlternateContent>
        <mc:AlternateContent xmlns:mc="http://schemas.openxmlformats.org/markup-compatibility/2006">
          <mc:Choice Requires="x14">
            <control shapeId="13164" r:id="rId471" name="Option Button 876">
              <controlPr defaultSize="0" autoFill="0" autoLine="0" autoPict="0">
                <anchor moveWithCells="1" sizeWithCells="1">
                  <from>
                    <xdr:col>10</xdr:col>
                    <xdr:colOff>123825</xdr:colOff>
                    <xdr:row>437</xdr:row>
                    <xdr:rowOff>85725</xdr:rowOff>
                  </from>
                  <to>
                    <xdr:col>10</xdr:col>
                    <xdr:colOff>285750</xdr:colOff>
                    <xdr:row>437</xdr:row>
                    <xdr:rowOff>266700</xdr:rowOff>
                  </to>
                </anchor>
              </controlPr>
            </control>
          </mc:Choice>
        </mc:AlternateContent>
        <mc:AlternateContent xmlns:mc="http://schemas.openxmlformats.org/markup-compatibility/2006">
          <mc:Choice Requires="x14">
            <control shapeId="13165" r:id="rId472" name="Option Button 877">
              <controlPr defaultSize="0" autoFill="0" autoLine="0" autoPict="0">
                <anchor moveWithCells="1" sizeWithCells="1">
                  <from>
                    <xdr:col>11</xdr:col>
                    <xdr:colOff>95250</xdr:colOff>
                    <xdr:row>437</xdr:row>
                    <xdr:rowOff>85725</xdr:rowOff>
                  </from>
                  <to>
                    <xdr:col>11</xdr:col>
                    <xdr:colOff>257175</xdr:colOff>
                    <xdr:row>437</xdr:row>
                    <xdr:rowOff>266700</xdr:rowOff>
                  </to>
                </anchor>
              </controlPr>
            </control>
          </mc:Choice>
        </mc:AlternateContent>
        <mc:AlternateContent xmlns:mc="http://schemas.openxmlformats.org/markup-compatibility/2006">
          <mc:Choice Requires="x14">
            <control shapeId="13168" r:id="rId473" name="Drop Down 880">
              <controlPr defaultSize="0" autoLine="0" autoPict="0">
                <anchor moveWithCells="1" sizeWithCells="1">
                  <from>
                    <xdr:col>3</xdr:col>
                    <xdr:colOff>47625</xdr:colOff>
                    <xdr:row>479</xdr:row>
                    <xdr:rowOff>28575</xdr:rowOff>
                  </from>
                  <to>
                    <xdr:col>7</xdr:col>
                    <xdr:colOff>781050</xdr:colOff>
                    <xdr:row>479</xdr:row>
                    <xdr:rowOff>333375</xdr:rowOff>
                  </to>
                </anchor>
              </controlPr>
            </control>
          </mc:Choice>
        </mc:AlternateContent>
        <mc:AlternateContent xmlns:mc="http://schemas.openxmlformats.org/markup-compatibility/2006">
          <mc:Choice Requires="x14">
            <control shapeId="13169" r:id="rId474" name="Drop Down 881">
              <controlPr defaultSize="0" autoLine="0" autoPict="0">
                <anchor moveWithCells="1" sizeWithCells="1">
                  <from>
                    <xdr:col>12</xdr:col>
                    <xdr:colOff>57150</xdr:colOff>
                    <xdr:row>479</xdr:row>
                    <xdr:rowOff>38100</xdr:rowOff>
                  </from>
                  <to>
                    <xdr:col>14</xdr:col>
                    <xdr:colOff>0</xdr:colOff>
                    <xdr:row>479</xdr:row>
                    <xdr:rowOff>447675</xdr:rowOff>
                  </to>
                </anchor>
              </controlPr>
            </control>
          </mc:Choice>
        </mc:AlternateContent>
        <mc:AlternateContent xmlns:mc="http://schemas.openxmlformats.org/markup-compatibility/2006">
          <mc:Choice Requires="x14">
            <control shapeId="13170" r:id="rId475" name="Drop Down 882">
              <controlPr defaultSize="0" autoLine="0" autoPict="0">
                <anchor moveWithCells="1" sizeWithCells="1">
                  <from>
                    <xdr:col>10</xdr:col>
                    <xdr:colOff>38100</xdr:colOff>
                    <xdr:row>479</xdr:row>
                    <xdr:rowOff>38100</xdr:rowOff>
                  </from>
                  <to>
                    <xdr:col>12</xdr:col>
                    <xdr:colOff>0</xdr:colOff>
                    <xdr:row>479</xdr:row>
                    <xdr:rowOff>447675</xdr:rowOff>
                  </to>
                </anchor>
              </controlPr>
            </control>
          </mc:Choice>
        </mc:AlternateContent>
        <mc:AlternateContent xmlns:mc="http://schemas.openxmlformats.org/markup-compatibility/2006">
          <mc:Choice Requires="x14">
            <control shapeId="13171" r:id="rId476" name="Drop Down 883">
              <controlPr defaultSize="0" autoLine="0" autoPict="0">
                <anchor moveWithCells="1" sizeWithCells="1">
                  <from>
                    <xdr:col>3</xdr:col>
                    <xdr:colOff>47625</xdr:colOff>
                    <xdr:row>480</xdr:row>
                    <xdr:rowOff>28575</xdr:rowOff>
                  </from>
                  <to>
                    <xdr:col>7</xdr:col>
                    <xdr:colOff>781050</xdr:colOff>
                    <xdr:row>480</xdr:row>
                    <xdr:rowOff>333375</xdr:rowOff>
                  </to>
                </anchor>
              </controlPr>
            </control>
          </mc:Choice>
        </mc:AlternateContent>
        <mc:AlternateContent xmlns:mc="http://schemas.openxmlformats.org/markup-compatibility/2006">
          <mc:Choice Requires="x14">
            <control shapeId="13172" r:id="rId477" name="Drop Down 884">
              <controlPr defaultSize="0" autoLine="0" autoPict="0">
                <anchor moveWithCells="1" sizeWithCells="1">
                  <from>
                    <xdr:col>12</xdr:col>
                    <xdr:colOff>57150</xdr:colOff>
                    <xdr:row>480</xdr:row>
                    <xdr:rowOff>38100</xdr:rowOff>
                  </from>
                  <to>
                    <xdr:col>14</xdr:col>
                    <xdr:colOff>0</xdr:colOff>
                    <xdr:row>480</xdr:row>
                    <xdr:rowOff>447675</xdr:rowOff>
                  </to>
                </anchor>
              </controlPr>
            </control>
          </mc:Choice>
        </mc:AlternateContent>
        <mc:AlternateContent xmlns:mc="http://schemas.openxmlformats.org/markup-compatibility/2006">
          <mc:Choice Requires="x14">
            <control shapeId="13173" r:id="rId478" name="Drop Down 885">
              <controlPr defaultSize="0" autoLine="0" autoPict="0">
                <anchor moveWithCells="1" sizeWithCells="1">
                  <from>
                    <xdr:col>10</xdr:col>
                    <xdr:colOff>38100</xdr:colOff>
                    <xdr:row>480</xdr:row>
                    <xdr:rowOff>38100</xdr:rowOff>
                  </from>
                  <to>
                    <xdr:col>12</xdr:col>
                    <xdr:colOff>0</xdr:colOff>
                    <xdr:row>480</xdr:row>
                    <xdr:rowOff>447675</xdr:rowOff>
                  </to>
                </anchor>
              </controlPr>
            </control>
          </mc:Choice>
        </mc:AlternateContent>
        <mc:AlternateContent xmlns:mc="http://schemas.openxmlformats.org/markup-compatibility/2006">
          <mc:Choice Requires="x14">
            <control shapeId="13174" r:id="rId479" name="Drop Down 886">
              <controlPr defaultSize="0" autoLine="0" autoPict="0">
                <anchor moveWithCells="1" sizeWithCells="1">
                  <from>
                    <xdr:col>3</xdr:col>
                    <xdr:colOff>47625</xdr:colOff>
                    <xdr:row>481</xdr:row>
                    <xdr:rowOff>28575</xdr:rowOff>
                  </from>
                  <to>
                    <xdr:col>7</xdr:col>
                    <xdr:colOff>781050</xdr:colOff>
                    <xdr:row>481</xdr:row>
                    <xdr:rowOff>333375</xdr:rowOff>
                  </to>
                </anchor>
              </controlPr>
            </control>
          </mc:Choice>
        </mc:AlternateContent>
        <mc:AlternateContent xmlns:mc="http://schemas.openxmlformats.org/markup-compatibility/2006">
          <mc:Choice Requires="x14">
            <control shapeId="13175" r:id="rId480" name="Drop Down 887">
              <controlPr defaultSize="0" autoLine="0" autoPict="0">
                <anchor moveWithCells="1" sizeWithCells="1">
                  <from>
                    <xdr:col>12</xdr:col>
                    <xdr:colOff>57150</xdr:colOff>
                    <xdr:row>481</xdr:row>
                    <xdr:rowOff>38100</xdr:rowOff>
                  </from>
                  <to>
                    <xdr:col>14</xdr:col>
                    <xdr:colOff>0</xdr:colOff>
                    <xdr:row>481</xdr:row>
                    <xdr:rowOff>447675</xdr:rowOff>
                  </to>
                </anchor>
              </controlPr>
            </control>
          </mc:Choice>
        </mc:AlternateContent>
        <mc:AlternateContent xmlns:mc="http://schemas.openxmlformats.org/markup-compatibility/2006">
          <mc:Choice Requires="x14">
            <control shapeId="13176" r:id="rId481" name="Drop Down 888">
              <controlPr defaultSize="0" autoLine="0" autoPict="0">
                <anchor moveWithCells="1" sizeWithCells="1">
                  <from>
                    <xdr:col>10</xdr:col>
                    <xdr:colOff>38100</xdr:colOff>
                    <xdr:row>481</xdr:row>
                    <xdr:rowOff>38100</xdr:rowOff>
                  </from>
                  <to>
                    <xdr:col>12</xdr:col>
                    <xdr:colOff>0</xdr:colOff>
                    <xdr:row>481</xdr:row>
                    <xdr:rowOff>447675</xdr:rowOff>
                  </to>
                </anchor>
              </controlPr>
            </control>
          </mc:Choice>
        </mc:AlternateContent>
        <mc:AlternateContent xmlns:mc="http://schemas.openxmlformats.org/markup-compatibility/2006">
          <mc:Choice Requires="x14">
            <control shapeId="13177" r:id="rId482" name="Drop Down 889">
              <controlPr defaultSize="0" autoLine="0" autoPict="0">
                <anchor moveWithCells="1" sizeWithCells="1">
                  <from>
                    <xdr:col>3</xdr:col>
                    <xdr:colOff>47625</xdr:colOff>
                    <xdr:row>482</xdr:row>
                    <xdr:rowOff>28575</xdr:rowOff>
                  </from>
                  <to>
                    <xdr:col>7</xdr:col>
                    <xdr:colOff>781050</xdr:colOff>
                    <xdr:row>482</xdr:row>
                    <xdr:rowOff>333375</xdr:rowOff>
                  </to>
                </anchor>
              </controlPr>
            </control>
          </mc:Choice>
        </mc:AlternateContent>
        <mc:AlternateContent xmlns:mc="http://schemas.openxmlformats.org/markup-compatibility/2006">
          <mc:Choice Requires="x14">
            <control shapeId="13178" r:id="rId483" name="Drop Down 890">
              <controlPr defaultSize="0" autoLine="0" autoPict="0">
                <anchor moveWithCells="1" sizeWithCells="1">
                  <from>
                    <xdr:col>12</xdr:col>
                    <xdr:colOff>57150</xdr:colOff>
                    <xdr:row>482</xdr:row>
                    <xdr:rowOff>38100</xdr:rowOff>
                  </from>
                  <to>
                    <xdr:col>14</xdr:col>
                    <xdr:colOff>0</xdr:colOff>
                    <xdr:row>482</xdr:row>
                    <xdr:rowOff>447675</xdr:rowOff>
                  </to>
                </anchor>
              </controlPr>
            </control>
          </mc:Choice>
        </mc:AlternateContent>
        <mc:AlternateContent xmlns:mc="http://schemas.openxmlformats.org/markup-compatibility/2006">
          <mc:Choice Requires="x14">
            <control shapeId="13179" r:id="rId484" name="Drop Down 891">
              <controlPr defaultSize="0" autoLine="0" autoPict="0">
                <anchor moveWithCells="1" sizeWithCells="1">
                  <from>
                    <xdr:col>10</xdr:col>
                    <xdr:colOff>38100</xdr:colOff>
                    <xdr:row>482</xdr:row>
                    <xdr:rowOff>38100</xdr:rowOff>
                  </from>
                  <to>
                    <xdr:col>12</xdr:col>
                    <xdr:colOff>0</xdr:colOff>
                    <xdr:row>482</xdr:row>
                    <xdr:rowOff>447675</xdr:rowOff>
                  </to>
                </anchor>
              </controlPr>
            </control>
          </mc:Choice>
        </mc:AlternateContent>
        <mc:AlternateContent xmlns:mc="http://schemas.openxmlformats.org/markup-compatibility/2006">
          <mc:Choice Requires="x14">
            <control shapeId="13180" r:id="rId485" name="Drop Down 892">
              <controlPr defaultSize="0" autoLine="0" autoPict="0">
                <anchor moveWithCells="1" sizeWithCells="1">
                  <from>
                    <xdr:col>3</xdr:col>
                    <xdr:colOff>47625</xdr:colOff>
                    <xdr:row>487</xdr:row>
                    <xdr:rowOff>28575</xdr:rowOff>
                  </from>
                  <to>
                    <xdr:col>7</xdr:col>
                    <xdr:colOff>781050</xdr:colOff>
                    <xdr:row>487</xdr:row>
                    <xdr:rowOff>333375</xdr:rowOff>
                  </to>
                </anchor>
              </controlPr>
            </control>
          </mc:Choice>
        </mc:AlternateContent>
        <mc:AlternateContent xmlns:mc="http://schemas.openxmlformats.org/markup-compatibility/2006">
          <mc:Choice Requires="x14">
            <control shapeId="13181" r:id="rId486" name="Drop Down 893">
              <controlPr defaultSize="0" autoLine="0" autoPict="0">
                <anchor moveWithCells="1" sizeWithCells="1">
                  <from>
                    <xdr:col>12</xdr:col>
                    <xdr:colOff>57150</xdr:colOff>
                    <xdr:row>487</xdr:row>
                    <xdr:rowOff>38100</xdr:rowOff>
                  </from>
                  <to>
                    <xdr:col>14</xdr:col>
                    <xdr:colOff>0</xdr:colOff>
                    <xdr:row>487</xdr:row>
                    <xdr:rowOff>447675</xdr:rowOff>
                  </to>
                </anchor>
              </controlPr>
            </control>
          </mc:Choice>
        </mc:AlternateContent>
        <mc:AlternateContent xmlns:mc="http://schemas.openxmlformats.org/markup-compatibility/2006">
          <mc:Choice Requires="x14">
            <control shapeId="13182" r:id="rId487" name="Drop Down 894">
              <controlPr defaultSize="0" autoLine="0" autoPict="0">
                <anchor moveWithCells="1" sizeWithCells="1">
                  <from>
                    <xdr:col>10</xdr:col>
                    <xdr:colOff>38100</xdr:colOff>
                    <xdr:row>487</xdr:row>
                    <xdr:rowOff>38100</xdr:rowOff>
                  </from>
                  <to>
                    <xdr:col>12</xdr:col>
                    <xdr:colOff>0</xdr:colOff>
                    <xdr:row>487</xdr:row>
                    <xdr:rowOff>447675</xdr:rowOff>
                  </to>
                </anchor>
              </controlPr>
            </control>
          </mc:Choice>
        </mc:AlternateContent>
        <mc:AlternateContent xmlns:mc="http://schemas.openxmlformats.org/markup-compatibility/2006">
          <mc:Choice Requires="x14">
            <control shapeId="13183" r:id="rId488" name="Drop Down 895">
              <controlPr defaultSize="0" autoLine="0" autoPict="0">
                <anchor moveWithCells="1" sizeWithCells="1">
                  <from>
                    <xdr:col>3</xdr:col>
                    <xdr:colOff>47625</xdr:colOff>
                    <xdr:row>496</xdr:row>
                    <xdr:rowOff>28575</xdr:rowOff>
                  </from>
                  <to>
                    <xdr:col>7</xdr:col>
                    <xdr:colOff>781050</xdr:colOff>
                    <xdr:row>496</xdr:row>
                    <xdr:rowOff>333375</xdr:rowOff>
                  </to>
                </anchor>
              </controlPr>
            </control>
          </mc:Choice>
        </mc:AlternateContent>
        <mc:AlternateContent xmlns:mc="http://schemas.openxmlformats.org/markup-compatibility/2006">
          <mc:Choice Requires="x14">
            <control shapeId="13184" r:id="rId489" name="Drop Down 896">
              <controlPr defaultSize="0" autoLine="0" autoPict="0">
                <anchor moveWithCells="1" sizeWithCells="1">
                  <from>
                    <xdr:col>12</xdr:col>
                    <xdr:colOff>57150</xdr:colOff>
                    <xdr:row>496</xdr:row>
                    <xdr:rowOff>38100</xdr:rowOff>
                  </from>
                  <to>
                    <xdr:col>14</xdr:col>
                    <xdr:colOff>0</xdr:colOff>
                    <xdr:row>496</xdr:row>
                    <xdr:rowOff>447675</xdr:rowOff>
                  </to>
                </anchor>
              </controlPr>
            </control>
          </mc:Choice>
        </mc:AlternateContent>
        <mc:AlternateContent xmlns:mc="http://schemas.openxmlformats.org/markup-compatibility/2006">
          <mc:Choice Requires="x14">
            <control shapeId="13185" r:id="rId490" name="Drop Down 897">
              <controlPr defaultSize="0" autoLine="0" autoPict="0">
                <anchor moveWithCells="1" sizeWithCells="1">
                  <from>
                    <xdr:col>10</xdr:col>
                    <xdr:colOff>38100</xdr:colOff>
                    <xdr:row>496</xdr:row>
                    <xdr:rowOff>38100</xdr:rowOff>
                  </from>
                  <to>
                    <xdr:col>12</xdr:col>
                    <xdr:colOff>0</xdr:colOff>
                    <xdr:row>496</xdr:row>
                    <xdr:rowOff>447675</xdr:rowOff>
                  </to>
                </anchor>
              </controlPr>
            </control>
          </mc:Choice>
        </mc:AlternateContent>
        <mc:AlternateContent xmlns:mc="http://schemas.openxmlformats.org/markup-compatibility/2006">
          <mc:Choice Requires="x14">
            <control shapeId="13186" r:id="rId491" name="Drop Down 898">
              <controlPr defaultSize="0" autoLine="0" autoPict="0">
                <anchor moveWithCells="1" sizeWithCells="1">
                  <from>
                    <xdr:col>3</xdr:col>
                    <xdr:colOff>47625</xdr:colOff>
                    <xdr:row>497</xdr:row>
                    <xdr:rowOff>28575</xdr:rowOff>
                  </from>
                  <to>
                    <xdr:col>7</xdr:col>
                    <xdr:colOff>781050</xdr:colOff>
                    <xdr:row>497</xdr:row>
                    <xdr:rowOff>333375</xdr:rowOff>
                  </to>
                </anchor>
              </controlPr>
            </control>
          </mc:Choice>
        </mc:AlternateContent>
        <mc:AlternateContent xmlns:mc="http://schemas.openxmlformats.org/markup-compatibility/2006">
          <mc:Choice Requires="x14">
            <control shapeId="13187" r:id="rId492" name="Drop Down 899">
              <controlPr defaultSize="0" autoLine="0" autoPict="0">
                <anchor moveWithCells="1" sizeWithCells="1">
                  <from>
                    <xdr:col>12</xdr:col>
                    <xdr:colOff>57150</xdr:colOff>
                    <xdr:row>497</xdr:row>
                    <xdr:rowOff>38100</xdr:rowOff>
                  </from>
                  <to>
                    <xdr:col>14</xdr:col>
                    <xdr:colOff>0</xdr:colOff>
                    <xdr:row>497</xdr:row>
                    <xdr:rowOff>447675</xdr:rowOff>
                  </to>
                </anchor>
              </controlPr>
            </control>
          </mc:Choice>
        </mc:AlternateContent>
        <mc:AlternateContent xmlns:mc="http://schemas.openxmlformats.org/markup-compatibility/2006">
          <mc:Choice Requires="x14">
            <control shapeId="13188" r:id="rId493" name="Drop Down 900">
              <controlPr defaultSize="0" autoLine="0" autoPict="0">
                <anchor moveWithCells="1" sizeWithCells="1">
                  <from>
                    <xdr:col>10</xdr:col>
                    <xdr:colOff>38100</xdr:colOff>
                    <xdr:row>497</xdr:row>
                    <xdr:rowOff>38100</xdr:rowOff>
                  </from>
                  <to>
                    <xdr:col>12</xdr:col>
                    <xdr:colOff>0</xdr:colOff>
                    <xdr:row>497</xdr:row>
                    <xdr:rowOff>447675</xdr:rowOff>
                  </to>
                </anchor>
              </controlPr>
            </control>
          </mc:Choice>
        </mc:AlternateContent>
        <mc:AlternateContent xmlns:mc="http://schemas.openxmlformats.org/markup-compatibility/2006">
          <mc:Choice Requires="x14">
            <control shapeId="13189" r:id="rId494" name="Drop Down 901">
              <controlPr defaultSize="0" autoLine="0" autoPict="0">
                <anchor moveWithCells="1" sizeWithCells="1">
                  <from>
                    <xdr:col>3</xdr:col>
                    <xdr:colOff>47625</xdr:colOff>
                    <xdr:row>498</xdr:row>
                    <xdr:rowOff>28575</xdr:rowOff>
                  </from>
                  <to>
                    <xdr:col>7</xdr:col>
                    <xdr:colOff>781050</xdr:colOff>
                    <xdr:row>498</xdr:row>
                    <xdr:rowOff>333375</xdr:rowOff>
                  </to>
                </anchor>
              </controlPr>
            </control>
          </mc:Choice>
        </mc:AlternateContent>
        <mc:AlternateContent xmlns:mc="http://schemas.openxmlformats.org/markup-compatibility/2006">
          <mc:Choice Requires="x14">
            <control shapeId="13190" r:id="rId495" name="Drop Down 902">
              <controlPr defaultSize="0" autoLine="0" autoPict="0">
                <anchor moveWithCells="1" sizeWithCells="1">
                  <from>
                    <xdr:col>12</xdr:col>
                    <xdr:colOff>57150</xdr:colOff>
                    <xdr:row>498</xdr:row>
                    <xdr:rowOff>38100</xdr:rowOff>
                  </from>
                  <to>
                    <xdr:col>14</xdr:col>
                    <xdr:colOff>0</xdr:colOff>
                    <xdr:row>498</xdr:row>
                    <xdr:rowOff>447675</xdr:rowOff>
                  </to>
                </anchor>
              </controlPr>
            </control>
          </mc:Choice>
        </mc:AlternateContent>
        <mc:AlternateContent xmlns:mc="http://schemas.openxmlformats.org/markup-compatibility/2006">
          <mc:Choice Requires="x14">
            <control shapeId="13191" r:id="rId496" name="Drop Down 903">
              <controlPr defaultSize="0" autoLine="0" autoPict="0">
                <anchor moveWithCells="1" sizeWithCells="1">
                  <from>
                    <xdr:col>10</xdr:col>
                    <xdr:colOff>38100</xdr:colOff>
                    <xdr:row>498</xdr:row>
                    <xdr:rowOff>38100</xdr:rowOff>
                  </from>
                  <to>
                    <xdr:col>12</xdr:col>
                    <xdr:colOff>0</xdr:colOff>
                    <xdr:row>498</xdr:row>
                    <xdr:rowOff>447675</xdr:rowOff>
                  </to>
                </anchor>
              </controlPr>
            </control>
          </mc:Choice>
        </mc:AlternateContent>
        <mc:AlternateContent xmlns:mc="http://schemas.openxmlformats.org/markup-compatibility/2006">
          <mc:Choice Requires="x14">
            <control shapeId="13192" r:id="rId497" name="Drop Down 904">
              <controlPr defaultSize="0" autoLine="0" autoPict="0">
                <anchor moveWithCells="1" sizeWithCells="1">
                  <from>
                    <xdr:col>3</xdr:col>
                    <xdr:colOff>47625</xdr:colOff>
                    <xdr:row>499</xdr:row>
                    <xdr:rowOff>28575</xdr:rowOff>
                  </from>
                  <to>
                    <xdr:col>7</xdr:col>
                    <xdr:colOff>781050</xdr:colOff>
                    <xdr:row>499</xdr:row>
                    <xdr:rowOff>333375</xdr:rowOff>
                  </to>
                </anchor>
              </controlPr>
            </control>
          </mc:Choice>
        </mc:AlternateContent>
        <mc:AlternateContent xmlns:mc="http://schemas.openxmlformats.org/markup-compatibility/2006">
          <mc:Choice Requires="x14">
            <control shapeId="13193" r:id="rId498" name="Drop Down 905">
              <controlPr defaultSize="0" autoLine="0" autoPict="0">
                <anchor moveWithCells="1" sizeWithCells="1">
                  <from>
                    <xdr:col>12</xdr:col>
                    <xdr:colOff>57150</xdr:colOff>
                    <xdr:row>499</xdr:row>
                    <xdr:rowOff>38100</xdr:rowOff>
                  </from>
                  <to>
                    <xdr:col>14</xdr:col>
                    <xdr:colOff>0</xdr:colOff>
                    <xdr:row>499</xdr:row>
                    <xdr:rowOff>447675</xdr:rowOff>
                  </to>
                </anchor>
              </controlPr>
            </control>
          </mc:Choice>
        </mc:AlternateContent>
        <mc:AlternateContent xmlns:mc="http://schemas.openxmlformats.org/markup-compatibility/2006">
          <mc:Choice Requires="x14">
            <control shapeId="13194" r:id="rId499" name="Drop Down 906">
              <controlPr defaultSize="0" autoLine="0" autoPict="0">
                <anchor moveWithCells="1" sizeWithCells="1">
                  <from>
                    <xdr:col>10</xdr:col>
                    <xdr:colOff>38100</xdr:colOff>
                    <xdr:row>499</xdr:row>
                    <xdr:rowOff>38100</xdr:rowOff>
                  </from>
                  <to>
                    <xdr:col>12</xdr:col>
                    <xdr:colOff>0</xdr:colOff>
                    <xdr:row>499</xdr:row>
                    <xdr:rowOff>447675</xdr:rowOff>
                  </to>
                </anchor>
              </controlPr>
            </control>
          </mc:Choice>
        </mc:AlternateContent>
        <mc:AlternateContent xmlns:mc="http://schemas.openxmlformats.org/markup-compatibility/2006">
          <mc:Choice Requires="x14">
            <control shapeId="13195" r:id="rId500" name="Drop Down 907">
              <controlPr defaultSize="0" autoLine="0" autoPict="0">
                <anchor moveWithCells="1" sizeWithCells="1">
                  <from>
                    <xdr:col>3</xdr:col>
                    <xdr:colOff>47625</xdr:colOff>
                    <xdr:row>500</xdr:row>
                    <xdr:rowOff>28575</xdr:rowOff>
                  </from>
                  <to>
                    <xdr:col>7</xdr:col>
                    <xdr:colOff>781050</xdr:colOff>
                    <xdr:row>500</xdr:row>
                    <xdr:rowOff>333375</xdr:rowOff>
                  </to>
                </anchor>
              </controlPr>
            </control>
          </mc:Choice>
        </mc:AlternateContent>
        <mc:AlternateContent xmlns:mc="http://schemas.openxmlformats.org/markup-compatibility/2006">
          <mc:Choice Requires="x14">
            <control shapeId="13196" r:id="rId501" name="Drop Down 908">
              <controlPr defaultSize="0" autoLine="0" autoPict="0">
                <anchor moveWithCells="1" sizeWithCells="1">
                  <from>
                    <xdr:col>12</xdr:col>
                    <xdr:colOff>57150</xdr:colOff>
                    <xdr:row>500</xdr:row>
                    <xdr:rowOff>38100</xdr:rowOff>
                  </from>
                  <to>
                    <xdr:col>14</xdr:col>
                    <xdr:colOff>0</xdr:colOff>
                    <xdr:row>500</xdr:row>
                    <xdr:rowOff>447675</xdr:rowOff>
                  </to>
                </anchor>
              </controlPr>
            </control>
          </mc:Choice>
        </mc:AlternateContent>
        <mc:AlternateContent xmlns:mc="http://schemas.openxmlformats.org/markup-compatibility/2006">
          <mc:Choice Requires="x14">
            <control shapeId="13197" r:id="rId502" name="Drop Down 909">
              <controlPr defaultSize="0" autoLine="0" autoPict="0">
                <anchor moveWithCells="1" sizeWithCells="1">
                  <from>
                    <xdr:col>10</xdr:col>
                    <xdr:colOff>38100</xdr:colOff>
                    <xdr:row>500</xdr:row>
                    <xdr:rowOff>38100</xdr:rowOff>
                  </from>
                  <to>
                    <xdr:col>12</xdr:col>
                    <xdr:colOff>0</xdr:colOff>
                    <xdr:row>500</xdr:row>
                    <xdr:rowOff>447675</xdr:rowOff>
                  </to>
                </anchor>
              </controlPr>
            </control>
          </mc:Choice>
        </mc:AlternateContent>
        <mc:AlternateContent xmlns:mc="http://schemas.openxmlformats.org/markup-compatibility/2006">
          <mc:Choice Requires="x14">
            <control shapeId="13198" r:id="rId503" name="Drop Down 910">
              <controlPr defaultSize="0" autoLine="0" autoPict="0">
                <anchor moveWithCells="1" sizeWithCells="1">
                  <from>
                    <xdr:col>3</xdr:col>
                    <xdr:colOff>47625</xdr:colOff>
                    <xdr:row>501</xdr:row>
                    <xdr:rowOff>28575</xdr:rowOff>
                  </from>
                  <to>
                    <xdr:col>7</xdr:col>
                    <xdr:colOff>781050</xdr:colOff>
                    <xdr:row>501</xdr:row>
                    <xdr:rowOff>333375</xdr:rowOff>
                  </to>
                </anchor>
              </controlPr>
            </control>
          </mc:Choice>
        </mc:AlternateContent>
        <mc:AlternateContent xmlns:mc="http://schemas.openxmlformats.org/markup-compatibility/2006">
          <mc:Choice Requires="x14">
            <control shapeId="13199" r:id="rId504" name="Drop Down 911">
              <controlPr defaultSize="0" autoLine="0" autoPict="0">
                <anchor moveWithCells="1" sizeWithCells="1">
                  <from>
                    <xdr:col>12</xdr:col>
                    <xdr:colOff>57150</xdr:colOff>
                    <xdr:row>501</xdr:row>
                    <xdr:rowOff>38100</xdr:rowOff>
                  </from>
                  <to>
                    <xdr:col>14</xdr:col>
                    <xdr:colOff>0</xdr:colOff>
                    <xdr:row>501</xdr:row>
                    <xdr:rowOff>447675</xdr:rowOff>
                  </to>
                </anchor>
              </controlPr>
            </control>
          </mc:Choice>
        </mc:AlternateContent>
        <mc:AlternateContent xmlns:mc="http://schemas.openxmlformats.org/markup-compatibility/2006">
          <mc:Choice Requires="x14">
            <control shapeId="13200" r:id="rId505" name="Drop Down 912">
              <controlPr defaultSize="0" autoLine="0" autoPict="0">
                <anchor moveWithCells="1" sizeWithCells="1">
                  <from>
                    <xdr:col>10</xdr:col>
                    <xdr:colOff>38100</xdr:colOff>
                    <xdr:row>501</xdr:row>
                    <xdr:rowOff>38100</xdr:rowOff>
                  </from>
                  <to>
                    <xdr:col>12</xdr:col>
                    <xdr:colOff>0</xdr:colOff>
                    <xdr:row>501</xdr:row>
                    <xdr:rowOff>447675</xdr:rowOff>
                  </to>
                </anchor>
              </controlPr>
            </control>
          </mc:Choice>
        </mc:AlternateContent>
        <mc:AlternateContent xmlns:mc="http://schemas.openxmlformats.org/markup-compatibility/2006">
          <mc:Choice Requires="x14">
            <control shapeId="13201" r:id="rId506" name="Drop Down 913">
              <controlPr defaultSize="0" autoLine="0" autoPict="0">
                <anchor moveWithCells="1" sizeWithCells="1">
                  <from>
                    <xdr:col>3</xdr:col>
                    <xdr:colOff>47625</xdr:colOff>
                    <xdr:row>502</xdr:row>
                    <xdr:rowOff>28575</xdr:rowOff>
                  </from>
                  <to>
                    <xdr:col>7</xdr:col>
                    <xdr:colOff>781050</xdr:colOff>
                    <xdr:row>502</xdr:row>
                    <xdr:rowOff>333375</xdr:rowOff>
                  </to>
                </anchor>
              </controlPr>
            </control>
          </mc:Choice>
        </mc:AlternateContent>
        <mc:AlternateContent xmlns:mc="http://schemas.openxmlformats.org/markup-compatibility/2006">
          <mc:Choice Requires="x14">
            <control shapeId="13202" r:id="rId507" name="Drop Down 914">
              <controlPr defaultSize="0" autoLine="0" autoPict="0">
                <anchor moveWithCells="1" sizeWithCells="1">
                  <from>
                    <xdr:col>12</xdr:col>
                    <xdr:colOff>57150</xdr:colOff>
                    <xdr:row>502</xdr:row>
                    <xdr:rowOff>38100</xdr:rowOff>
                  </from>
                  <to>
                    <xdr:col>14</xdr:col>
                    <xdr:colOff>0</xdr:colOff>
                    <xdr:row>502</xdr:row>
                    <xdr:rowOff>447675</xdr:rowOff>
                  </to>
                </anchor>
              </controlPr>
            </control>
          </mc:Choice>
        </mc:AlternateContent>
        <mc:AlternateContent xmlns:mc="http://schemas.openxmlformats.org/markup-compatibility/2006">
          <mc:Choice Requires="x14">
            <control shapeId="13203" r:id="rId508" name="Drop Down 915">
              <controlPr defaultSize="0" autoLine="0" autoPict="0">
                <anchor moveWithCells="1" sizeWithCells="1">
                  <from>
                    <xdr:col>10</xdr:col>
                    <xdr:colOff>38100</xdr:colOff>
                    <xdr:row>502</xdr:row>
                    <xdr:rowOff>38100</xdr:rowOff>
                  </from>
                  <to>
                    <xdr:col>12</xdr:col>
                    <xdr:colOff>0</xdr:colOff>
                    <xdr:row>502</xdr:row>
                    <xdr:rowOff>447675</xdr:rowOff>
                  </to>
                </anchor>
              </controlPr>
            </control>
          </mc:Choice>
        </mc:AlternateContent>
        <mc:AlternateContent xmlns:mc="http://schemas.openxmlformats.org/markup-compatibility/2006">
          <mc:Choice Requires="x14">
            <control shapeId="13204" r:id="rId509" name="Drop Down 916">
              <controlPr defaultSize="0" autoLine="0" autoPict="0">
                <anchor moveWithCells="1" sizeWithCells="1">
                  <from>
                    <xdr:col>3</xdr:col>
                    <xdr:colOff>47625</xdr:colOff>
                    <xdr:row>503</xdr:row>
                    <xdr:rowOff>28575</xdr:rowOff>
                  </from>
                  <to>
                    <xdr:col>7</xdr:col>
                    <xdr:colOff>781050</xdr:colOff>
                    <xdr:row>503</xdr:row>
                    <xdr:rowOff>333375</xdr:rowOff>
                  </to>
                </anchor>
              </controlPr>
            </control>
          </mc:Choice>
        </mc:AlternateContent>
        <mc:AlternateContent xmlns:mc="http://schemas.openxmlformats.org/markup-compatibility/2006">
          <mc:Choice Requires="x14">
            <control shapeId="13205" r:id="rId510" name="Drop Down 917">
              <controlPr defaultSize="0" autoLine="0" autoPict="0">
                <anchor moveWithCells="1" sizeWithCells="1">
                  <from>
                    <xdr:col>12</xdr:col>
                    <xdr:colOff>57150</xdr:colOff>
                    <xdr:row>503</xdr:row>
                    <xdr:rowOff>38100</xdr:rowOff>
                  </from>
                  <to>
                    <xdr:col>14</xdr:col>
                    <xdr:colOff>0</xdr:colOff>
                    <xdr:row>503</xdr:row>
                    <xdr:rowOff>447675</xdr:rowOff>
                  </to>
                </anchor>
              </controlPr>
            </control>
          </mc:Choice>
        </mc:AlternateContent>
        <mc:AlternateContent xmlns:mc="http://schemas.openxmlformats.org/markup-compatibility/2006">
          <mc:Choice Requires="x14">
            <control shapeId="13206" r:id="rId511" name="Drop Down 918">
              <controlPr defaultSize="0" autoLine="0" autoPict="0">
                <anchor moveWithCells="1" sizeWithCells="1">
                  <from>
                    <xdr:col>10</xdr:col>
                    <xdr:colOff>38100</xdr:colOff>
                    <xdr:row>503</xdr:row>
                    <xdr:rowOff>38100</xdr:rowOff>
                  </from>
                  <to>
                    <xdr:col>12</xdr:col>
                    <xdr:colOff>0</xdr:colOff>
                    <xdr:row>503</xdr:row>
                    <xdr:rowOff>447675</xdr:rowOff>
                  </to>
                </anchor>
              </controlPr>
            </control>
          </mc:Choice>
        </mc:AlternateContent>
        <mc:AlternateContent xmlns:mc="http://schemas.openxmlformats.org/markup-compatibility/2006">
          <mc:Choice Requires="x14">
            <control shapeId="13213" r:id="rId512" name="Drop Down 925">
              <controlPr defaultSize="0" autoLine="0" autoPict="0">
                <anchor moveWithCells="1" sizeWithCells="1">
                  <from>
                    <xdr:col>3</xdr:col>
                    <xdr:colOff>47625</xdr:colOff>
                    <xdr:row>504</xdr:row>
                    <xdr:rowOff>28575</xdr:rowOff>
                  </from>
                  <to>
                    <xdr:col>7</xdr:col>
                    <xdr:colOff>781050</xdr:colOff>
                    <xdr:row>504</xdr:row>
                    <xdr:rowOff>333375</xdr:rowOff>
                  </to>
                </anchor>
              </controlPr>
            </control>
          </mc:Choice>
        </mc:AlternateContent>
        <mc:AlternateContent xmlns:mc="http://schemas.openxmlformats.org/markup-compatibility/2006">
          <mc:Choice Requires="x14">
            <control shapeId="13214" r:id="rId513" name="Drop Down 926">
              <controlPr defaultSize="0" autoLine="0" autoPict="0">
                <anchor moveWithCells="1" sizeWithCells="1">
                  <from>
                    <xdr:col>12</xdr:col>
                    <xdr:colOff>57150</xdr:colOff>
                    <xdr:row>504</xdr:row>
                    <xdr:rowOff>38100</xdr:rowOff>
                  </from>
                  <to>
                    <xdr:col>14</xdr:col>
                    <xdr:colOff>0</xdr:colOff>
                    <xdr:row>504</xdr:row>
                    <xdr:rowOff>447675</xdr:rowOff>
                  </to>
                </anchor>
              </controlPr>
            </control>
          </mc:Choice>
        </mc:AlternateContent>
        <mc:AlternateContent xmlns:mc="http://schemas.openxmlformats.org/markup-compatibility/2006">
          <mc:Choice Requires="x14">
            <control shapeId="13215" r:id="rId514" name="Drop Down 927">
              <controlPr defaultSize="0" autoLine="0" autoPict="0">
                <anchor moveWithCells="1" sizeWithCells="1">
                  <from>
                    <xdr:col>10</xdr:col>
                    <xdr:colOff>38100</xdr:colOff>
                    <xdr:row>504</xdr:row>
                    <xdr:rowOff>38100</xdr:rowOff>
                  </from>
                  <to>
                    <xdr:col>12</xdr:col>
                    <xdr:colOff>0</xdr:colOff>
                    <xdr:row>504</xdr:row>
                    <xdr:rowOff>447675</xdr:rowOff>
                  </to>
                </anchor>
              </controlPr>
            </control>
          </mc:Choice>
        </mc:AlternateContent>
        <mc:AlternateContent xmlns:mc="http://schemas.openxmlformats.org/markup-compatibility/2006">
          <mc:Choice Requires="x14">
            <control shapeId="13216" r:id="rId515" name="Button 928">
              <controlPr defaultSize="0" print="0" autoFill="0" autoPict="0" macro="[0]!Module2AutoFitCellsSafE">
                <anchor moveWithCells="1" sizeWithCells="1">
                  <from>
                    <xdr:col>2</xdr:col>
                    <xdr:colOff>400050</xdr:colOff>
                    <xdr:row>508</xdr:row>
                    <xdr:rowOff>104775</xdr:rowOff>
                  </from>
                  <to>
                    <xdr:col>6</xdr:col>
                    <xdr:colOff>161925</xdr:colOff>
                    <xdr:row>510</xdr:row>
                    <xdr:rowOff>171450</xdr:rowOff>
                  </to>
                </anchor>
              </controlPr>
            </control>
          </mc:Choice>
        </mc:AlternateContent>
        <mc:AlternateContent xmlns:mc="http://schemas.openxmlformats.org/markup-compatibility/2006">
          <mc:Choice Requires="x14">
            <control shapeId="13217" r:id="rId516" name="Drop Down 929">
              <controlPr defaultSize="0" autoLine="0" autoPict="0">
                <anchor moveWithCells="1" sizeWithCells="1">
                  <from>
                    <xdr:col>3</xdr:col>
                    <xdr:colOff>47625</xdr:colOff>
                    <xdr:row>578</xdr:row>
                    <xdr:rowOff>28575</xdr:rowOff>
                  </from>
                  <to>
                    <xdr:col>7</xdr:col>
                    <xdr:colOff>781050</xdr:colOff>
                    <xdr:row>578</xdr:row>
                    <xdr:rowOff>333375</xdr:rowOff>
                  </to>
                </anchor>
              </controlPr>
            </control>
          </mc:Choice>
        </mc:AlternateContent>
        <mc:AlternateContent xmlns:mc="http://schemas.openxmlformats.org/markup-compatibility/2006">
          <mc:Choice Requires="x14">
            <control shapeId="13218" r:id="rId517" name="Drop Down 930">
              <controlPr defaultSize="0" autoLine="0" autoPict="0">
                <anchor moveWithCells="1" sizeWithCells="1">
                  <from>
                    <xdr:col>12</xdr:col>
                    <xdr:colOff>57150</xdr:colOff>
                    <xdr:row>578</xdr:row>
                    <xdr:rowOff>38100</xdr:rowOff>
                  </from>
                  <to>
                    <xdr:col>14</xdr:col>
                    <xdr:colOff>0</xdr:colOff>
                    <xdr:row>578</xdr:row>
                    <xdr:rowOff>447675</xdr:rowOff>
                  </to>
                </anchor>
              </controlPr>
            </control>
          </mc:Choice>
        </mc:AlternateContent>
        <mc:AlternateContent xmlns:mc="http://schemas.openxmlformats.org/markup-compatibility/2006">
          <mc:Choice Requires="x14">
            <control shapeId="13219" r:id="rId518" name="Drop Down 931">
              <controlPr defaultSize="0" autoLine="0" autoPict="0">
                <anchor moveWithCells="1" sizeWithCells="1">
                  <from>
                    <xdr:col>10</xdr:col>
                    <xdr:colOff>38100</xdr:colOff>
                    <xdr:row>578</xdr:row>
                    <xdr:rowOff>38100</xdr:rowOff>
                  </from>
                  <to>
                    <xdr:col>12</xdr:col>
                    <xdr:colOff>0</xdr:colOff>
                    <xdr:row>578</xdr:row>
                    <xdr:rowOff>447675</xdr:rowOff>
                  </to>
                </anchor>
              </controlPr>
            </control>
          </mc:Choice>
        </mc:AlternateContent>
        <mc:AlternateContent xmlns:mc="http://schemas.openxmlformats.org/markup-compatibility/2006">
          <mc:Choice Requires="x14">
            <control shapeId="13220" r:id="rId519" name="Drop Down 932">
              <controlPr defaultSize="0" autoLine="0" autoPict="0">
                <anchor moveWithCells="1" sizeWithCells="1">
                  <from>
                    <xdr:col>3</xdr:col>
                    <xdr:colOff>47625</xdr:colOff>
                    <xdr:row>579</xdr:row>
                    <xdr:rowOff>28575</xdr:rowOff>
                  </from>
                  <to>
                    <xdr:col>7</xdr:col>
                    <xdr:colOff>781050</xdr:colOff>
                    <xdr:row>579</xdr:row>
                    <xdr:rowOff>333375</xdr:rowOff>
                  </to>
                </anchor>
              </controlPr>
            </control>
          </mc:Choice>
        </mc:AlternateContent>
        <mc:AlternateContent xmlns:mc="http://schemas.openxmlformats.org/markup-compatibility/2006">
          <mc:Choice Requires="x14">
            <control shapeId="13221" r:id="rId520" name="Drop Down 933">
              <controlPr defaultSize="0" autoLine="0" autoPict="0">
                <anchor moveWithCells="1" sizeWithCells="1">
                  <from>
                    <xdr:col>12</xdr:col>
                    <xdr:colOff>57150</xdr:colOff>
                    <xdr:row>579</xdr:row>
                    <xdr:rowOff>38100</xdr:rowOff>
                  </from>
                  <to>
                    <xdr:col>14</xdr:col>
                    <xdr:colOff>0</xdr:colOff>
                    <xdr:row>579</xdr:row>
                    <xdr:rowOff>447675</xdr:rowOff>
                  </to>
                </anchor>
              </controlPr>
            </control>
          </mc:Choice>
        </mc:AlternateContent>
        <mc:AlternateContent xmlns:mc="http://schemas.openxmlformats.org/markup-compatibility/2006">
          <mc:Choice Requires="x14">
            <control shapeId="13222" r:id="rId521" name="Drop Down 934">
              <controlPr defaultSize="0" autoLine="0" autoPict="0">
                <anchor moveWithCells="1" sizeWithCells="1">
                  <from>
                    <xdr:col>10</xdr:col>
                    <xdr:colOff>38100</xdr:colOff>
                    <xdr:row>579</xdr:row>
                    <xdr:rowOff>38100</xdr:rowOff>
                  </from>
                  <to>
                    <xdr:col>12</xdr:col>
                    <xdr:colOff>0</xdr:colOff>
                    <xdr:row>579</xdr:row>
                    <xdr:rowOff>447675</xdr:rowOff>
                  </to>
                </anchor>
              </controlPr>
            </control>
          </mc:Choice>
        </mc:AlternateContent>
        <mc:AlternateContent xmlns:mc="http://schemas.openxmlformats.org/markup-compatibility/2006">
          <mc:Choice Requires="x14">
            <control shapeId="13223" r:id="rId522" name="Drop Down 935">
              <controlPr defaultSize="0" autoLine="0" autoPict="0">
                <anchor moveWithCells="1" sizeWithCells="1">
                  <from>
                    <xdr:col>3</xdr:col>
                    <xdr:colOff>47625</xdr:colOff>
                    <xdr:row>580</xdr:row>
                    <xdr:rowOff>28575</xdr:rowOff>
                  </from>
                  <to>
                    <xdr:col>7</xdr:col>
                    <xdr:colOff>781050</xdr:colOff>
                    <xdr:row>580</xdr:row>
                    <xdr:rowOff>333375</xdr:rowOff>
                  </to>
                </anchor>
              </controlPr>
            </control>
          </mc:Choice>
        </mc:AlternateContent>
        <mc:AlternateContent xmlns:mc="http://schemas.openxmlformats.org/markup-compatibility/2006">
          <mc:Choice Requires="x14">
            <control shapeId="13224" r:id="rId523" name="Drop Down 936">
              <controlPr defaultSize="0" autoLine="0" autoPict="0">
                <anchor moveWithCells="1" sizeWithCells="1">
                  <from>
                    <xdr:col>12</xdr:col>
                    <xdr:colOff>57150</xdr:colOff>
                    <xdr:row>580</xdr:row>
                    <xdr:rowOff>38100</xdr:rowOff>
                  </from>
                  <to>
                    <xdr:col>14</xdr:col>
                    <xdr:colOff>0</xdr:colOff>
                    <xdr:row>580</xdr:row>
                    <xdr:rowOff>447675</xdr:rowOff>
                  </to>
                </anchor>
              </controlPr>
            </control>
          </mc:Choice>
        </mc:AlternateContent>
        <mc:AlternateContent xmlns:mc="http://schemas.openxmlformats.org/markup-compatibility/2006">
          <mc:Choice Requires="x14">
            <control shapeId="13225" r:id="rId524" name="Drop Down 937">
              <controlPr defaultSize="0" autoLine="0" autoPict="0">
                <anchor moveWithCells="1" sizeWithCells="1">
                  <from>
                    <xdr:col>10</xdr:col>
                    <xdr:colOff>38100</xdr:colOff>
                    <xdr:row>580</xdr:row>
                    <xdr:rowOff>38100</xdr:rowOff>
                  </from>
                  <to>
                    <xdr:col>12</xdr:col>
                    <xdr:colOff>0</xdr:colOff>
                    <xdr:row>580</xdr:row>
                    <xdr:rowOff>447675</xdr:rowOff>
                  </to>
                </anchor>
              </controlPr>
            </control>
          </mc:Choice>
        </mc:AlternateContent>
        <mc:AlternateContent xmlns:mc="http://schemas.openxmlformats.org/markup-compatibility/2006">
          <mc:Choice Requires="x14">
            <control shapeId="13226" r:id="rId525" name="Drop Down 938">
              <controlPr defaultSize="0" autoLine="0" autoPict="0">
                <anchor moveWithCells="1" sizeWithCells="1">
                  <from>
                    <xdr:col>3</xdr:col>
                    <xdr:colOff>47625</xdr:colOff>
                    <xdr:row>581</xdr:row>
                    <xdr:rowOff>28575</xdr:rowOff>
                  </from>
                  <to>
                    <xdr:col>7</xdr:col>
                    <xdr:colOff>781050</xdr:colOff>
                    <xdr:row>581</xdr:row>
                    <xdr:rowOff>333375</xdr:rowOff>
                  </to>
                </anchor>
              </controlPr>
            </control>
          </mc:Choice>
        </mc:AlternateContent>
        <mc:AlternateContent xmlns:mc="http://schemas.openxmlformats.org/markup-compatibility/2006">
          <mc:Choice Requires="x14">
            <control shapeId="13227" r:id="rId526" name="Drop Down 939">
              <controlPr defaultSize="0" autoLine="0" autoPict="0">
                <anchor moveWithCells="1" sizeWithCells="1">
                  <from>
                    <xdr:col>12</xdr:col>
                    <xdr:colOff>57150</xdr:colOff>
                    <xdr:row>581</xdr:row>
                    <xdr:rowOff>38100</xdr:rowOff>
                  </from>
                  <to>
                    <xdr:col>14</xdr:col>
                    <xdr:colOff>0</xdr:colOff>
                    <xdr:row>581</xdr:row>
                    <xdr:rowOff>447675</xdr:rowOff>
                  </to>
                </anchor>
              </controlPr>
            </control>
          </mc:Choice>
        </mc:AlternateContent>
        <mc:AlternateContent xmlns:mc="http://schemas.openxmlformats.org/markup-compatibility/2006">
          <mc:Choice Requires="x14">
            <control shapeId="13228" r:id="rId527" name="Drop Down 940">
              <controlPr defaultSize="0" autoLine="0" autoPict="0">
                <anchor moveWithCells="1" sizeWithCells="1">
                  <from>
                    <xdr:col>10</xdr:col>
                    <xdr:colOff>38100</xdr:colOff>
                    <xdr:row>581</xdr:row>
                    <xdr:rowOff>38100</xdr:rowOff>
                  </from>
                  <to>
                    <xdr:col>12</xdr:col>
                    <xdr:colOff>0</xdr:colOff>
                    <xdr:row>581</xdr:row>
                    <xdr:rowOff>447675</xdr:rowOff>
                  </to>
                </anchor>
              </controlPr>
            </control>
          </mc:Choice>
        </mc:AlternateContent>
        <mc:AlternateContent xmlns:mc="http://schemas.openxmlformats.org/markup-compatibility/2006">
          <mc:Choice Requires="x14">
            <control shapeId="13229" r:id="rId528" name="Button 941">
              <controlPr defaultSize="0" print="0" autoFill="0" autoPict="0" macro="[0]!Module2AutoFitCellsSafF">
                <anchor moveWithCells="1" sizeWithCells="1">
                  <from>
                    <xdr:col>2</xdr:col>
                    <xdr:colOff>419100</xdr:colOff>
                    <xdr:row>585</xdr:row>
                    <xdr:rowOff>104775</xdr:rowOff>
                  </from>
                  <to>
                    <xdr:col>6</xdr:col>
                    <xdr:colOff>95250</xdr:colOff>
                    <xdr:row>587</xdr:row>
                    <xdr:rowOff>171450</xdr:rowOff>
                  </to>
                </anchor>
              </controlPr>
            </control>
          </mc:Choice>
        </mc:AlternateContent>
        <mc:AlternateContent xmlns:mc="http://schemas.openxmlformats.org/markup-compatibility/2006">
          <mc:Choice Requires="x14">
            <control shapeId="13230" r:id="rId529" name="Drop Down 942">
              <controlPr defaultSize="0" autoLine="0" autoPict="0">
                <anchor moveWithCells="1" sizeWithCells="1">
                  <from>
                    <xdr:col>3</xdr:col>
                    <xdr:colOff>47625</xdr:colOff>
                    <xdr:row>658</xdr:row>
                    <xdr:rowOff>28575</xdr:rowOff>
                  </from>
                  <to>
                    <xdr:col>7</xdr:col>
                    <xdr:colOff>781050</xdr:colOff>
                    <xdr:row>658</xdr:row>
                    <xdr:rowOff>333375</xdr:rowOff>
                  </to>
                </anchor>
              </controlPr>
            </control>
          </mc:Choice>
        </mc:AlternateContent>
        <mc:AlternateContent xmlns:mc="http://schemas.openxmlformats.org/markup-compatibility/2006">
          <mc:Choice Requires="x14">
            <control shapeId="13231" r:id="rId530" name="Drop Down 943">
              <controlPr defaultSize="0" autoLine="0" autoPict="0">
                <anchor moveWithCells="1" sizeWithCells="1">
                  <from>
                    <xdr:col>12</xdr:col>
                    <xdr:colOff>57150</xdr:colOff>
                    <xdr:row>658</xdr:row>
                    <xdr:rowOff>38100</xdr:rowOff>
                  </from>
                  <to>
                    <xdr:col>14</xdr:col>
                    <xdr:colOff>0</xdr:colOff>
                    <xdr:row>658</xdr:row>
                    <xdr:rowOff>447675</xdr:rowOff>
                  </to>
                </anchor>
              </controlPr>
            </control>
          </mc:Choice>
        </mc:AlternateContent>
        <mc:AlternateContent xmlns:mc="http://schemas.openxmlformats.org/markup-compatibility/2006">
          <mc:Choice Requires="x14">
            <control shapeId="13232" r:id="rId531" name="Drop Down 944">
              <controlPr defaultSize="0" autoLine="0" autoPict="0">
                <anchor moveWithCells="1" sizeWithCells="1">
                  <from>
                    <xdr:col>10</xdr:col>
                    <xdr:colOff>38100</xdr:colOff>
                    <xdr:row>658</xdr:row>
                    <xdr:rowOff>38100</xdr:rowOff>
                  </from>
                  <to>
                    <xdr:col>12</xdr:col>
                    <xdr:colOff>0</xdr:colOff>
                    <xdr:row>658</xdr:row>
                    <xdr:rowOff>447675</xdr:rowOff>
                  </to>
                </anchor>
              </controlPr>
            </control>
          </mc:Choice>
        </mc:AlternateContent>
        <mc:AlternateContent xmlns:mc="http://schemas.openxmlformats.org/markup-compatibility/2006">
          <mc:Choice Requires="x14">
            <control shapeId="13233" r:id="rId532" name="Drop Down 945">
              <controlPr defaultSize="0" autoLine="0" autoPict="0">
                <anchor moveWithCells="1" sizeWithCells="1">
                  <from>
                    <xdr:col>3</xdr:col>
                    <xdr:colOff>47625</xdr:colOff>
                    <xdr:row>659</xdr:row>
                    <xdr:rowOff>28575</xdr:rowOff>
                  </from>
                  <to>
                    <xdr:col>7</xdr:col>
                    <xdr:colOff>781050</xdr:colOff>
                    <xdr:row>659</xdr:row>
                    <xdr:rowOff>333375</xdr:rowOff>
                  </to>
                </anchor>
              </controlPr>
            </control>
          </mc:Choice>
        </mc:AlternateContent>
        <mc:AlternateContent xmlns:mc="http://schemas.openxmlformats.org/markup-compatibility/2006">
          <mc:Choice Requires="x14">
            <control shapeId="13234" r:id="rId533" name="Drop Down 946">
              <controlPr defaultSize="0" autoLine="0" autoPict="0">
                <anchor moveWithCells="1" sizeWithCells="1">
                  <from>
                    <xdr:col>12</xdr:col>
                    <xdr:colOff>57150</xdr:colOff>
                    <xdr:row>659</xdr:row>
                    <xdr:rowOff>38100</xdr:rowOff>
                  </from>
                  <to>
                    <xdr:col>14</xdr:col>
                    <xdr:colOff>0</xdr:colOff>
                    <xdr:row>659</xdr:row>
                    <xdr:rowOff>447675</xdr:rowOff>
                  </to>
                </anchor>
              </controlPr>
            </control>
          </mc:Choice>
        </mc:AlternateContent>
        <mc:AlternateContent xmlns:mc="http://schemas.openxmlformats.org/markup-compatibility/2006">
          <mc:Choice Requires="x14">
            <control shapeId="13235" r:id="rId534" name="Drop Down 947">
              <controlPr defaultSize="0" autoLine="0" autoPict="0">
                <anchor moveWithCells="1" sizeWithCells="1">
                  <from>
                    <xdr:col>10</xdr:col>
                    <xdr:colOff>38100</xdr:colOff>
                    <xdr:row>659</xdr:row>
                    <xdr:rowOff>38100</xdr:rowOff>
                  </from>
                  <to>
                    <xdr:col>12</xdr:col>
                    <xdr:colOff>0</xdr:colOff>
                    <xdr:row>659</xdr:row>
                    <xdr:rowOff>447675</xdr:rowOff>
                  </to>
                </anchor>
              </controlPr>
            </control>
          </mc:Choice>
        </mc:AlternateContent>
        <mc:AlternateContent xmlns:mc="http://schemas.openxmlformats.org/markup-compatibility/2006">
          <mc:Choice Requires="x14">
            <control shapeId="13236" r:id="rId535" name="Drop Down 948">
              <controlPr defaultSize="0" autoLine="0" autoPict="0">
                <anchor moveWithCells="1" sizeWithCells="1">
                  <from>
                    <xdr:col>3</xdr:col>
                    <xdr:colOff>47625</xdr:colOff>
                    <xdr:row>660</xdr:row>
                    <xdr:rowOff>28575</xdr:rowOff>
                  </from>
                  <to>
                    <xdr:col>7</xdr:col>
                    <xdr:colOff>781050</xdr:colOff>
                    <xdr:row>660</xdr:row>
                    <xdr:rowOff>333375</xdr:rowOff>
                  </to>
                </anchor>
              </controlPr>
            </control>
          </mc:Choice>
        </mc:AlternateContent>
        <mc:AlternateContent xmlns:mc="http://schemas.openxmlformats.org/markup-compatibility/2006">
          <mc:Choice Requires="x14">
            <control shapeId="13237" r:id="rId536" name="Drop Down 949">
              <controlPr defaultSize="0" autoLine="0" autoPict="0">
                <anchor moveWithCells="1" sizeWithCells="1">
                  <from>
                    <xdr:col>12</xdr:col>
                    <xdr:colOff>57150</xdr:colOff>
                    <xdr:row>660</xdr:row>
                    <xdr:rowOff>38100</xdr:rowOff>
                  </from>
                  <to>
                    <xdr:col>14</xdr:col>
                    <xdr:colOff>0</xdr:colOff>
                    <xdr:row>660</xdr:row>
                    <xdr:rowOff>447675</xdr:rowOff>
                  </to>
                </anchor>
              </controlPr>
            </control>
          </mc:Choice>
        </mc:AlternateContent>
        <mc:AlternateContent xmlns:mc="http://schemas.openxmlformats.org/markup-compatibility/2006">
          <mc:Choice Requires="x14">
            <control shapeId="13238" r:id="rId537" name="Drop Down 950">
              <controlPr defaultSize="0" autoLine="0" autoPict="0">
                <anchor moveWithCells="1" sizeWithCells="1">
                  <from>
                    <xdr:col>10</xdr:col>
                    <xdr:colOff>38100</xdr:colOff>
                    <xdr:row>660</xdr:row>
                    <xdr:rowOff>38100</xdr:rowOff>
                  </from>
                  <to>
                    <xdr:col>12</xdr:col>
                    <xdr:colOff>0</xdr:colOff>
                    <xdr:row>660</xdr:row>
                    <xdr:rowOff>447675</xdr:rowOff>
                  </to>
                </anchor>
              </controlPr>
            </control>
          </mc:Choice>
        </mc:AlternateContent>
        <mc:AlternateContent xmlns:mc="http://schemas.openxmlformats.org/markup-compatibility/2006">
          <mc:Choice Requires="x14">
            <control shapeId="13239" r:id="rId538" name="Drop Down 951">
              <controlPr defaultSize="0" autoLine="0" autoPict="0">
                <anchor moveWithCells="1" sizeWithCells="1">
                  <from>
                    <xdr:col>3</xdr:col>
                    <xdr:colOff>47625</xdr:colOff>
                    <xdr:row>661</xdr:row>
                    <xdr:rowOff>28575</xdr:rowOff>
                  </from>
                  <to>
                    <xdr:col>7</xdr:col>
                    <xdr:colOff>781050</xdr:colOff>
                    <xdr:row>661</xdr:row>
                    <xdr:rowOff>333375</xdr:rowOff>
                  </to>
                </anchor>
              </controlPr>
            </control>
          </mc:Choice>
        </mc:AlternateContent>
        <mc:AlternateContent xmlns:mc="http://schemas.openxmlformats.org/markup-compatibility/2006">
          <mc:Choice Requires="x14">
            <control shapeId="13240" r:id="rId539" name="Drop Down 952">
              <controlPr defaultSize="0" autoLine="0" autoPict="0">
                <anchor moveWithCells="1" sizeWithCells="1">
                  <from>
                    <xdr:col>12</xdr:col>
                    <xdr:colOff>57150</xdr:colOff>
                    <xdr:row>661</xdr:row>
                    <xdr:rowOff>38100</xdr:rowOff>
                  </from>
                  <to>
                    <xdr:col>14</xdr:col>
                    <xdr:colOff>0</xdr:colOff>
                    <xdr:row>661</xdr:row>
                    <xdr:rowOff>447675</xdr:rowOff>
                  </to>
                </anchor>
              </controlPr>
            </control>
          </mc:Choice>
        </mc:AlternateContent>
        <mc:AlternateContent xmlns:mc="http://schemas.openxmlformats.org/markup-compatibility/2006">
          <mc:Choice Requires="x14">
            <control shapeId="13241" r:id="rId540" name="Drop Down 953">
              <controlPr defaultSize="0" autoLine="0" autoPict="0">
                <anchor moveWithCells="1" sizeWithCells="1">
                  <from>
                    <xdr:col>10</xdr:col>
                    <xdr:colOff>38100</xdr:colOff>
                    <xdr:row>661</xdr:row>
                    <xdr:rowOff>38100</xdr:rowOff>
                  </from>
                  <to>
                    <xdr:col>12</xdr:col>
                    <xdr:colOff>0</xdr:colOff>
                    <xdr:row>661</xdr:row>
                    <xdr:rowOff>447675</xdr:rowOff>
                  </to>
                </anchor>
              </controlPr>
            </control>
          </mc:Choice>
        </mc:AlternateContent>
        <mc:AlternateContent xmlns:mc="http://schemas.openxmlformats.org/markup-compatibility/2006">
          <mc:Choice Requires="x14">
            <control shapeId="13242" r:id="rId541" name="Drop Down 954">
              <controlPr defaultSize="0" autoLine="0" autoPict="0">
                <anchor moveWithCells="1" sizeWithCells="1">
                  <from>
                    <xdr:col>3</xdr:col>
                    <xdr:colOff>47625</xdr:colOff>
                    <xdr:row>662</xdr:row>
                    <xdr:rowOff>28575</xdr:rowOff>
                  </from>
                  <to>
                    <xdr:col>7</xdr:col>
                    <xdr:colOff>781050</xdr:colOff>
                    <xdr:row>662</xdr:row>
                    <xdr:rowOff>333375</xdr:rowOff>
                  </to>
                </anchor>
              </controlPr>
            </control>
          </mc:Choice>
        </mc:AlternateContent>
        <mc:AlternateContent xmlns:mc="http://schemas.openxmlformats.org/markup-compatibility/2006">
          <mc:Choice Requires="x14">
            <control shapeId="13243" r:id="rId542" name="Drop Down 955">
              <controlPr defaultSize="0" autoLine="0" autoPict="0">
                <anchor moveWithCells="1" sizeWithCells="1">
                  <from>
                    <xdr:col>12</xdr:col>
                    <xdr:colOff>57150</xdr:colOff>
                    <xdr:row>662</xdr:row>
                    <xdr:rowOff>38100</xdr:rowOff>
                  </from>
                  <to>
                    <xdr:col>14</xdr:col>
                    <xdr:colOff>0</xdr:colOff>
                    <xdr:row>662</xdr:row>
                    <xdr:rowOff>447675</xdr:rowOff>
                  </to>
                </anchor>
              </controlPr>
            </control>
          </mc:Choice>
        </mc:AlternateContent>
        <mc:AlternateContent xmlns:mc="http://schemas.openxmlformats.org/markup-compatibility/2006">
          <mc:Choice Requires="x14">
            <control shapeId="13244" r:id="rId543" name="Drop Down 956">
              <controlPr defaultSize="0" autoLine="0" autoPict="0">
                <anchor moveWithCells="1" sizeWithCells="1">
                  <from>
                    <xdr:col>10</xdr:col>
                    <xdr:colOff>38100</xdr:colOff>
                    <xdr:row>662</xdr:row>
                    <xdr:rowOff>38100</xdr:rowOff>
                  </from>
                  <to>
                    <xdr:col>12</xdr:col>
                    <xdr:colOff>0</xdr:colOff>
                    <xdr:row>662</xdr:row>
                    <xdr:rowOff>447675</xdr:rowOff>
                  </to>
                </anchor>
              </controlPr>
            </control>
          </mc:Choice>
        </mc:AlternateContent>
        <mc:AlternateContent xmlns:mc="http://schemas.openxmlformats.org/markup-compatibility/2006">
          <mc:Choice Requires="x14">
            <control shapeId="13245" r:id="rId544" name="Drop Down 957">
              <controlPr defaultSize="0" autoLine="0" autoPict="0">
                <anchor moveWithCells="1" sizeWithCells="1">
                  <from>
                    <xdr:col>3</xdr:col>
                    <xdr:colOff>47625</xdr:colOff>
                    <xdr:row>663</xdr:row>
                    <xdr:rowOff>28575</xdr:rowOff>
                  </from>
                  <to>
                    <xdr:col>7</xdr:col>
                    <xdr:colOff>781050</xdr:colOff>
                    <xdr:row>663</xdr:row>
                    <xdr:rowOff>333375</xdr:rowOff>
                  </to>
                </anchor>
              </controlPr>
            </control>
          </mc:Choice>
        </mc:AlternateContent>
        <mc:AlternateContent xmlns:mc="http://schemas.openxmlformats.org/markup-compatibility/2006">
          <mc:Choice Requires="x14">
            <control shapeId="13246" r:id="rId545" name="Drop Down 958">
              <controlPr defaultSize="0" autoLine="0" autoPict="0">
                <anchor moveWithCells="1" sizeWithCells="1">
                  <from>
                    <xdr:col>12</xdr:col>
                    <xdr:colOff>57150</xdr:colOff>
                    <xdr:row>663</xdr:row>
                    <xdr:rowOff>38100</xdr:rowOff>
                  </from>
                  <to>
                    <xdr:col>14</xdr:col>
                    <xdr:colOff>0</xdr:colOff>
                    <xdr:row>663</xdr:row>
                    <xdr:rowOff>447675</xdr:rowOff>
                  </to>
                </anchor>
              </controlPr>
            </control>
          </mc:Choice>
        </mc:AlternateContent>
        <mc:AlternateContent xmlns:mc="http://schemas.openxmlformats.org/markup-compatibility/2006">
          <mc:Choice Requires="x14">
            <control shapeId="13247" r:id="rId546" name="Drop Down 959">
              <controlPr defaultSize="0" autoLine="0" autoPict="0">
                <anchor moveWithCells="1" sizeWithCells="1">
                  <from>
                    <xdr:col>10</xdr:col>
                    <xdr:colOff>38100</xdr:colOff>
                    <xdr:row>663</xdr:row>
                    <xdr:rowOff>38100</xdr:rowOff>
                  </from>
                  <to>
                    <xdr:col>12</xdr:col>
                    <xdr:colOff>0</xdr:colOff>
                    <xdr:row>663</xdr:row>
                    <xdr:rowOff>447675</xdr:rowOff>
                  </to>
                </anchor>
              </controlPr>
            </control>
          </mc:Choice>
        </mc:AlternateContent>
        <mc:AlternateContent xmlns:mc="http://schemas.openxmlformats.org/markup-compatibility/2006">
          <mc:Choice Requires="x14">
            <control shapeId="12342" r:id="rId547" name="Button 54">
              <controlPr defaultSize="0" autoFill="0" autoPict="0" macro="[0]!Module2ImportBenefitsRisksSafeguardA">
                <anchor moveWithCells="1" sizeWithCells="1">
                  <from>
                    <xdr:col>2</xdr:col>
                    <xdr:colOff>990600</xdr:colOff>
                    <xdr:row>74</xdr:row>
                    <xdr:rowOff>85725</xdr:rowOff>
                  </from>
                  <to>
                    <xdr:col>9</xdr:col>
                    <xdr:colOff>723900</xdr:colOff>
                    <xdr:row>74</xdr:row>
                    <xdr:rowOff>762000</xdr:rowOff>
                  </to>
                </anchor>
              </controlPr>
            </control>
          </mc:Choice>
        </mc:AlternateContent>
        <mc:AlternateContent xmlns:mc="http://schemas.openxmlformats.org/markup-compatibility/2006">
          <mc:Choice Requires="x14">
            <control shapeId="12289" r:id="rId548" name="Drop Down 1">
              <controlPr defaultSize="0" autoLine="0" autoPict="0">
                <anchor moveWithCells="1" sizeWithCells="1">
                  <from>
                    <xdr:col>3</xdr:col>
                    <xdr:colOff>47625</xdr:colOff>
                    <xdr:row>97</xdr:row>
                    <xdr:rowOff>28575</xdr:rowOff>
                  </from>
                  <to>
                    <xdr:col>7</xdr:col>
                    <xdr:colOff>790575</xdr:colOff>
                    <xdr:row>97</xdr:row>
                    <xdr:rowOff>333375</xdr:rowOff>
                  </to>
                </anchor>
              </controlPr>
            </control>
          </mc:Choice>
        </mc:AlternateContent>
        <mc:AlternateContent xmlns:mc="http://schemas.openxmlformats.org/markup-compatibility/2006">
          <mc:Choice Requires="x14">
            <control shapeId="12290" r:id="rId549" name="Drop Down 2">
              <controlPr defaultSize="0" autoLine="0" autoPict="0">
                <anchor moveWithCells="1" sizeWithCells="1">
                  <from>
                    <xdr:col>3</xdr:col>
                    <xdr:colOff>47625</xdr:colOff>
                    <xdr:row>95</xdr:row>
                    <xdr:rowOff>28575</xdr:rowOff>
                  </from>
                  <to>
                    <xdr:col>7</xdr:col>
                    <xdr:colOff>790575</xdr:colOff>
                    <xdr:row>95</xdr:row>
                    <xdr:rowOff>333375</xdr:rowOff>
                  </to>
                </anchor>
              </controlPr>
            </control>
          </mc:Choice>
        </mc:AlternateContent>
        <mc:AlternateContent xmlns:mc="http://schemas.openxmlformats.org/markup-compatibility/2006">
          <mc:Choice Requires="x14">
            <control shapeId="12291" r:id="rId550" name="Drop Down 3">
              <controlPr defaultSize="0" autoLine="0" autoPict="0">
                <anchor moveWithCells="1" sizeWithCells="1">
                  <from>
                    <xdr:col>3</xdr:col>
                    <xdr:colOff>47625</xdr:colOff>
                    <xdr:row>98</xdr:row>
                    <xdr:rowOff>28575</xdr:rowOff>
                  </from>
                  <to>
                    <xdr:col>7</xdr:col>
                    <xdr:colOff>790575</xdr:colOff>
                    <xdr:row>98</xdr:row>
                    <xdr:rowOff>333375</xdr:rowOff>
                  </to>
                </anchor>
              </controlPr>
            </control>
          </mc:Choice>
        </mc:AlternateContent>
        <mc:AlternateContent xmlns:mc="http://schemas.openxmlformats.org/markup-compatibility/2006">
          <mc:Choice Requires="x14">
            <control shapeId="12292" r:id="rId551" name="Drop Down 4">
              <controlPr defaultSize="0" autoLine="0" autoPict="0">
                <anchor moveWithCells="1" sizeWithCells="1">
                  <from>
                    <xdr:col>3</xdr:col>
                    <xdr:colOff>47625</xdr:colOff>
                    <xdr:row>99</xdr:row>
                    <xdr:rowOff>28575</xdr:rowOff>
                  </from>
                  <to>
                    <xdr:col>7</xdr:col>
                    <xdr:colOff>790575</xdr:colOff>
                    <xdr:row>99</xdr:row>
                    <xdr:rowOff>333375</xdr:rowOff>
                  </to>
                </anchor>
              </controlPr>
            </control>
          </mc:Choice>
        </mc:AlternateContent>
        <mc:AlternateContent xmlns:mc="http://schemas.openxmlformats.org/markup-compatibility/2006">
          <mc:Choice Requires="x14">
            <control shapeId="12293" r:id="rId552" name="Drop Down 5">
              <controlPr defaultSize="0" autoLine="0" autoPict="0">
                <anchor moveWithCells="1" sizeWithCells="1">
                  <from>
                    <xdr:col>3</xdr:col>
                    <xdr:colOff>47625</xdr:colOff>
                    <xdr:row>100</xdr:row>
                    <xdr:rowOff>28575</xdr:rowOff>
                  </from>
                  <to>
                    <xdr:col>7</xdr:col>
                    <xdr:colOff>790575</xdr:colOff>
                    <xdr:row>100</xdr:row>
                    <xdr:rowOff>333375</xdr:rowOff>
                  </to>
                </anchor>
              </controlPr>
            </control>
          </mc:Choice>
        </mc:AlternateContent>
        <mc:AlternateContent xmlns:mc="http://schemas.openxmlformats.org/markup-compatibility/2006">
          <mc:Choice Requires="x14">
            <control shapeId="12294" r:id="rId553" name="Drop Down 6">
              <controlPr defaultSize="0" autoLine="0" autoPict="0">
                <anchor moveWithCells="1" sizeWithCells="1">
                  <from>
                    <xdr:col>3</xdr:col>
                    <xdr:colOff>47625</xdr:colOff>
                    <xdr:row>101</xdr:row>
                    <xdr:rowOff>28575</xdr:rowOff>
                  </from>
                  <to>
                    <xdr:col>7</xdr:col>
                    <xdr:colOff>790575</xdr:colOff>
                    <xdr:row>101</xdr:row>
                    <xdr:rowOff>333375</xdr:rowOff>
                  </to>
                </anchor>
              </controlPr>
            </control>
          </mc:Choice>
        </mc:AlternateContent>
        <mc:AlternateContent xmlns:mc="http://schemas.openxmlformats.org/markup-compatibility/2006">
          <mc:Choice Requires="x14">
            <control shapeId="12295" r:id="rId554" name="Drop Down 7">
              <controlPr defaultSize="0" autoLine="0" autoPict="0">
                <anchor moveWithCells="1" sizeWithCells="1">
                  <from>
                    <xdr:col>3</xdr:col>
                    <xdr:colOff>47625</xdr:colOff>
                    <xdr:row>96</xdr:row>
                    <xdr:rowOff>28575</xdr:rowOff>
                  </from>
                  <to>
                    <xdr:col>7</xdr:col>
                    <xdr:colOff>790575</xdr:colOff>
                    <xdr:row>96</xdr:row>
                    <xdr:rowOff>333375</xdr:rowOff>
                  </to>
                </anchor>
              </controlPr>
            </control>
          </mc:Choice>
        </mc:AlternateContent>
        <mc:AlternateContent xmlns:mc="http://schemas.openxmlformats.org/markup-compatibility/2006">
          <mc:Choice Requires="x14">
            <control shapeId="12329" r:id="rId555" name="Drop Down 41">
              <controlPr defaultSize="0" autoLine="0" autoPict="0">
                <anchor moveWithCells="1" sizeWithCells="1">
                  <from>
                    <xdr:col>12</xdr:col>
                    <xdr:colOff>57150</xdr:colOff>
                    <xdr:row>96</xdr:row>
                    <xdr:rowOff>38100</xdr:rowOff>
                  </from>
                  <to>
                    <xdr:col>14</xdr:col>
                    <xdr:colOff>0</xdr:colOff>
                    <xdr:row>96</xdr:row>
                    <xdr:rowOff>447675</xdr:rowOff>
                  </to>
                </anchor>
              </controlPr>
            </control>
          </mc:Choice>
        </mc:AlternateContent>
        <mc:AlternateContent xmlns:mc="http://schemas.openxmlformats.org/markup-compatibility/2006">
          <mc:Choice Requires="x14">
            <control shapeId="12330" r:id="rId556" name="Drop Down 42">
              <controlPr defaultSize="0" autoLine="0" autoPict="0">
                <anchor moveWithCells="1" sizeWithCells="1">
                  <from>
                    <xdr:col>12</xdr:col>
                    <xdr:colOff>57150</xdr:colOff>
                    <xdr:row>97</xdr:row>
                    <xdr:rowOff>38100</xdr:rowOff>
                  </from>
                  <to>
                    <xdr:col>14</xdr:col>
                    <xdr:colOff>0</xdr:colOff>
                    <xdr:row>97</xdr:row>
                    <xdr:rowOff>447675</xdr:rowOff>
                  </to>
                </anchor>
              </controlPr>
            </control>
          </mc:Choice>
        </mc:AlternateContent>
        <mc:AlternateContent xmlns:mc="http://schemas.openxmlformats.org/markup-compatibility/2006">
          <mc:Choice Requires="x14">
            <control shapeId="12331" r:id="rId557" name="Drop Down 43">
              <controlPr defaultSize="0" autoLine="0" autoPict="0">
                <anchor moveWithCells="1" sizeWithCells="1">
                  <from>
                    <xdr:col>12</xdr:col>
                    <xdr:colOff>57150</xdr:colOff>
                    <xdr:row>98</xdr:row>
                    <xdr:rowOff>38100</xdr:rowOff>
                  </from>
                  <to>
                    <xdr:col>14</xdr:col>
                    <xdr:colOff>0</xdr:colOff>
                    <xdr:row>98</xdr:row>
                    <xdr:rowOff>447675</xdr:rowOff>
                  </to>
                </anchor>
              </controlPr>
            </control>
          </mc:Choice>
        </mc:AlternateContent>
        <mc:AlternateContent xmlns:mc="http://schemas.openxmlformats.org/markup-compatibility/2006">
          <mc:Choice Requires="x14">
            <control shapeId="12332" r:id="rId558" name="Drop Down 44">
              <controlPr defaultSize="0" autoLine="0" autoPict="0">
                <anchor moveWithCells="1" sizeWithCells="1">
                  <from>
                    <xdr:col>12</xdr:col>
                    <xdr:colOff>57150</xdr:colOff>
                    <xdr:row>99</xdr:row>
                    <xdr:rowOff>38100</xdr:rowOff>
                  </from>
                  <to>
                    <xdr:col>14</xdr:col>
                    <xdr:colOff>0</xdr:colOff>
                    <xdr:row>99</xdr:row>
                    <xdr:rowOff>447675</xdr:rowOff>
                  </to>
                </anchor>
              </controlPr>
            </control>
          </mc:Choice>
        </mc:AlternateContent>
        <mc:AlternateContent xmlns:mc="http://schemas.openxmlformats.org/markup-compatibility/2006">
          <mc:Choice Requires="x14">
            <control shapeId="12333" r:id="rId559" name="Drop Down 45">
              <controlPr defaultSize="0" autoLine="0" autoPict="0">
                <anchor moveWithCells="1" sizeWithCells="1">
                  <from>
                    <xdr:col>12</xdr:col>
                    <xdr:colOff>57150</xdr:colOff>
                    <xdr:row>100</xdr:row>
                    <xdr:rowOff>38100</xdr:rowOff>
                  </from>
                  <to>
                    <xdr:col>14</xdr:col>
                    <xdr:colOff>0</xdr:colOff>
                    <xdr:row>100</xdr:row>
                    <xdr:rowOff>447675</xdr:rowOff>
                  </to>
                </anchor>
              </controlPr>
            </control>
          </mc:Choice>
        </mc:AlternateContent>
        <mc:AlternateContent xmlns:mc="http://schemas.openxmlformats.org/markup-compatibility/2006">
          <mc:Choice Requires="x14">
            <control shapeId="12334" r:id="rId560" name="Drop Down 46">
              <controlPr defaultSize="0" autoLine="0" autoPict="0">
                <anchor moveWithCells="1" sizeWithCells="1">
                  <from>
                    <xdr:col>12</xdr:col>
                    <xdr:colOff>57150</xdr:colOff>
                    <xdr:row>101</xdr:row>
                    <xdr:rowOff>38100</xdr:rowOff>
                  </from>
                  <to>
                    <xdr:col>14</xdr:col>
                    <xdr:colOff>0</xdr:colOff>
                    <xdr:row>101</xdr:row>
                    <xdr:rowOff>447675</xdr:rowOff>
                  </to>
                </anchor>
              </controlPr>
            </control>
          </mc:Choice>
        </mc:AlternateContent>
        <mc:AlternateContent xmlns:mc="http://schemas.openxmlformats.org/markup-compatibility/2006">
          <mc:Choice Requires="x14">
            <control shapeId="12350" r:id="rId561" name="Drop Down 62">
              <controlPr defaultSize="0" autoLine="0" autoPict="0">
                <anchor moveWithCells="1" sizeWithCells="1">
                  <from>
                    <xdr:col>10</xdr:col>
                    <xdr:colOff>38100</xdr:colOff>
                    <xdr:row>96</xdr:row>
                    <xdr:rowOff>38100</xdr:rowOff>
                  </from>
                  <to>
                    <xdr:col>12</xdr:col>
                    <xdr:colOff>0</xdr:colOff>
                    <xdr:row>96</xdr:row>
                    <xdr:rowOff>447675</xdr:rowOff>
                  </to>
                </anchor>
              </controlPr>
            </control>
          </mc:Choice>
        </mc:AlternateContent>
        <mc:AlternateContent xmlns:mc="http://schemas.openxmlformats.org/markup-compatibility/2006">
          <mc:Choice Requires="x14">
            <control shapeId="12351" r:id="rId562" name="Drop Down 63">
              <controlPr defaultSize="0" autoLine="0" autoPict="0">
                <anchor moveWithCells="1" sizeWithCells="1">
                  <from>
                    <xdr:col>10</xdr:col>
                    <xdr:colOff>38100</xdr:colOff>
                    <xdr:row>97</xdr:row>
                    <xdr:rowOff>38100</xdr:rowOff>
                  </from>
                  <to>
                    <xdr:col>12</xdr:col>
                    <xdr:colOff>0</xdr:colOff>
                    <xdr:row>97</xdr:row>
                    <xdr:rowOff>447675</xdr:rowOff>
                  </to>
                </anchor>
              </controlPr>
            </control>
          </mc:Choice>
        </mc:AlternateContent>
        <mc:AlternateContent xmlns:mc="http://schemas.openxmlformats.org/markup-compatibility/2006">
          <mc:Choice Requires="x14">
            <control shapeId="12352" r:id="rId563" name="Drop Down 64">
              <controlPr defaultSize="0" autoLine="0" autoPict="0">
                <anchor moveWithCells="1" sizeWithCells="1">
                  <from>
                    <xdr:col>10</xdr:col>
                    <xdr:colOff>38100</xdr:colOff>
                    <xdr:row>98</xdr:row>
                    <xdr:rowOff>38100</xdr:rowOff>
                  </from>
                  <to>
                    <xdr:col>12</xdr:col>
                    <xdr:colOff>0</xdr:colOff>
                    <xdr:row>98</xdr:row>
                    <xdr:rowOff>447675</xdr:rowOff>
                  </to>
                </anchor>
              </controlPr>
            </control>
          </mc:Choice>
        </mc:AlternateContent>
        <mc:AlternateContent xmlns:mc="http://schemas.openxmlformats.org/markup-compatibility/2006">
          <mc:Choice Requires="x14">
            <control shapeId="12353" r:id="rId564" name="Drop Down 65">
              <controlPr defaultSize="0" autoLine="0" autoPict="0">
                <anchor moveWithCells="1" sizeWithCells="1">
                  <from>
                    <xdr:col>10</xdr:col>
                    <xdr:colOff>38100</xdr:colOff>
                    <xdr:row>99</xdr:row>
                    <xdr:rowOff>38100</xdr:rowOff>
                  </from>
                  <to>
                    <xdr:col>12</xdr:col>
                    <xdr:colOff>0</xdr:colOff>
                    <xdr:row>99</xdr:row>
                    <xdr:rowOff>447675</xdr:rowOff>
                  </to>
                </anchor>
              </controlPr>
            </control>
          </mc:Choice>
        </mc:AlternateContent>
        <mc:AlternateContent xmlns:mc="http://schemas.openxmlformats.org/markup-compatibility/2006">
          <mc:Choice Requires="x14">
            <control shapeId="12354" r:id="rId565" name="Drop Down 66">
              <controlPr defaultSize="0" autoLine="0" autoPict="0">
                <anchor moveWithCells="1" sizeWithCells="1">
                  <from>
                    <xdr:col>10</xdr:col>
                    <xdr:colOff>38100</xdr:colOff>
                    <xdr:row>100</xdr:row>
                    <xdr:rowOff>38100</xdr:rowOff>
                  </from>
                  <to>
                    <xdr:col>12</xdr:col>
                    <xdr:colOff>0</xdr:colOff>
                    <xdr:row>100</xdr:row>
                    <xdr:rowOff>447675</xdr:rowOff>
                  </to>
                </anchor>
              </controlPr>
            </control>
          </mc:Choice>
        </mc:AlternateContent>
        <mc:AlternateContent xmlns:mc="http://schemas.openxmlformats.org/markup-compatibility/2006">
          <mc:Choice Requires="x14">
            <control shapeId="12355" r:id="rId566" name="Drop Down 67">
              <controlPr defaultSize="0" autoLine="0" autoPict="0">
                <anchor moveWithCells="1" sizeWithCells="1">
                  <from>
                    <xdr:col>10</xdr:col>
                    <xdr:colOff>38100</xdr:colOff>
                    <xdr:row>101</xdr:row>
                    <xdr:rowOff>38100</xdr:rowOff>
                  </from>
                  <to>
                    <xdr:col>12</xdr:col>
                    <xdr:colOff>0</xdr:colOff>
                    <xdr:row>101</xdr:row>
                    <xdr:rowOff>447675</xdr:rowOff>
                  </to>
                </anchor>
              </controlPr>
            </control>
          </mc:Choice>
        </mc:AlternateContent>
        <mc:AlternateContent xmlns:mc="http://schemas.openxmlformats.org/markup-compatibility/2006">
          <mc:Choice Requires="x14">
            <control shapeId="13018" r:id="rId567" name="Drop Down 730">
              <controlPr defaultSize="0" autoLine="0" autoPict="0">
                <anchor moveWithCells="1" sizeWithCells="1">
                  <from>
                    <xdr:col>3</xdr:col>
                    <xdr:colOff>47625</xdr:colOff>
                    <xdr:row>102</xdr:row>
                    <xdr:rowOff>28575</xdr:rowOff>
                  </from>
                  <to>
                    <xdr:col>7</xdr:col>
                    <xdr:colOff>790575</xdr:colOff>
                    <xdr:row>102</xdr:row>
                    <xdr:rowOff>333375</xdr:rowOff>
                  </to>
                </anchor>
              </controlPr>
            </control>
          </mc:Choice>
        </mc:AlternateContent>
        <mc:AlternateContent xmlns:mc="http://schemas.openxmlformats.org/markup-compatibility/2006">
          <mc:Choice Requires="x14">
            <control shapeId="13019" r:id="rId568" name="Drop Down 731">
              <controlPr defaultSize="0" autoLine="0" autoPict="0">
                <anchor moveWithCells="1" sizeWithCells="1">
                  <from>
                    <xdr:col>12</xdr:col>
                    <xdr:colOff>57150</xdr:colOff>
                    <xdr:row>102</xdr:row>
                    <xdr:rowOff>38100</xdr:rowOff>
                  </from>
                  <to>
                    <xdr:col>14</xdr:col>
                    <xdr:colOff>0</xdr:colOff>
                    <xdr:row>102</xdr:row>
                    <xdr:rowOff>447675</xdr:rowOff>
                  </to>
                </anchor>
              </controlPr>
            </control>
          </mc:Choice>
        </mc:AlternateContent>
        <mc:AlternateContent xmlns:mc="http://schemas.openxmlformats.org/markup-compatibility/2006">
          <mc:Choice Requires="x14">
            <control shapeId="13020" r:id="rId569" name="Drop Down 732">
              <controlPr defaultSize="0" autoLine="0" autoPict="0">
                <anchor moveWithCells="1" sizeWithCells="1">
                  <from>
                    <xdr:col>10</xdr:col>
                    <xdr:colOff>38100</xdr:colOff>
                    <xdr:row>102</xdr:row>
                    <xdr:rowOff>38100</xdr:rowOff>
                  </from>
                  <to>
                    <xdr:col>12</xdr:col>
                    <xdr:colOff>0</xdr:colOff>
                    <xdr:row>102</xdr:row>
                    <xdr:rowOff>447675</xdr:rowOff>
                  </to>
                </anchor>
              </controlPr>
            </control>
          </mc:Choice>
        </mc:AlternateContent>
        <mc:AlternateContent xmlns:mc="http://schemas.openxmlformats.org/markup-compatibility/2006">
          <mc:Choice Requires="x14">
            <control shapeId="13021" r:id="rId570" name="Drop Down 733">
              <controlPr defaultSize="0" autoLine="0" autoPict="0">
                <anchor moveWithCells="1" sizeWithCells="1">
                  <from>
                    <xdr:col>3</xdr:col>
                    <xdr:colOff>47625</xdr:colOff>
                    <xdr:row>105</xdr:row>
                    <xdr:rowOff>28575</xdr:rowOff>
                  </from>
                  <to>
                    <xdr:col>7</xdr:col>
                    <xdr:colOff>790575</xdr:colOff>
                    <xdr:row>105</xdr:row>
                    <xdr:rowOff>333375</xdr:rowOff>
                  </to>
                </anchor>
              </controlPr>
            </control>
          </mc:Choice>
        </mc:AlternateContent>
        <mc:AlternateContent xmlns:mc="http://schemas.openxmlformats.org/markup-compatibility/2006">
          <mc:Choice Requires="x14">
            <control shapeId="13022" r:id="rId571" name="Drop Down 734">
              <controlPr defaultSize="0" autoLine="0" autoPict="0">
                <anchor moveWithCells="1" sizeWithCells="1">
                  <from>
                    <xdr:col>12</xdr:col>
                    <xdr:colOff>57150</xdr:colOff>
                    <xdr:row>105</xdr:row>
                    <xdr:rowOff>38100</xdr:rowOff>
                  </from>
                  <to>
                    <xdr:col>14</xdr:col>
                    <xdr:colOff>0</xdr:colOff>
                    <xdr:row>105</xdr:row>
                    <xdr:rowOff>447675</xdr:rowOff>
                  </to>
                </anchor>
              </controlPr>
            </control>
          </mc:Choice>
        </mc:AlternateContent>
        <mc:AlternateContent xmlns:mc="http://schemas.openxmlformats.org/markup-compatibility/2006">
          <mc:Choice Requires="x14">
            <control shapeId="13023" r:id="rId572" name="Drop Down 735">
              <controlPr defaultSize="0" autoLine="0" autoPict="0">
                <anchor moveWithCells="1" sizeWithCells="1">
                  <from>
                    <xdr:col>10</xdr:col>
                    <xdr:colOff>38100</xdr:colOff>
                    <xdr:row>105</xdr:row>
                    <xdr:rowOff>38100</xdr:rowOff>
                  </from>
                  <to>
                    <xdr:col>12</xdr:col>
                    <xdr:colOff>0</xdr:colOff>
                    <xdr:row>105</xdr:row>
                    <xdr:rowOff>447675</xdr:rowOff>
                  </to>
                </anchor>
              </controlPr>
            </control>
          </mc:Choice>
        </mc:AlternateContent>
        <mc:AlternateContent xmlns:mc="http://schemas.openxmlformats.org/markup-compatibility/2006">
          <mc:Choice Requires="x14">
            <control shapeId="12307" r:id="rId573" name="Drop Down 19">
              <controlPr defaultSize="0" autoLine="0" autoPict="0">
                <anchor moveWithCells="1" sizeWithCells="1">
                  <from>
                    <xdr:col>3</xdr:col>
                    <xdr:colOff>47625</xdr:colOff>
                    <xdr:row>86</xdr:row>
                    <xdr:rowOff>28575</xdr:rowOff>
                  </from>
                  <to>
                    <xdr:col>7</xdr:col>
                    <xdr:colOff>790575</xdr:colOff>
                    <xdr:row>86</xdr:row>
                    <xdr:rowOff>333375</xdr:rowOff>
                  </to>
                </anchor>
              </controlPr>
            </control>
          </mc:Choice>
        </mc:AlternateContent>
        <mc:AlternateContent xmlns:mc="http://schemas.openxmlformats.org/markup-compatibility/2006">
          <mc:Choice Requires="x14">
            <control shapeId="12308" r:id="rId574" name="Drop Down 20">
              <controlPr defaultSize="0" autoLine="0" autoPict="0">
                <anchor moveWithCells="1" sizeWithCells="1">
                  <from>
                    <xdr:col>3</xdr:col>
                    <xdr:colOff>47625</xdr:colOff>
                    <xdr:row>84</xdr:row>
                    <xdr:rowOff>28575</xdr:rowOff>
                  </from>
                  <to>
                    <xdr:col>7</xdr:col>
                    <xdr:colOff>790575</xdr:colOff>
                    <xdr:row>84</xdr:row>
                    <xdr:rowOff>333375</xdr:rowOff>
                  </to>
                </anchor>
              </controlPr>
            </control>
          </mc:Choice>
        </mc:AlternateContent>
        <mc:AlternateContent xmlns:mc="http://schemas.openxmlformats.org/markup-compatibility/2006">
          <mc:Choice Requires="x14">
            <control shapeId="12309" r:id="rId575" name="Drop Down 21">
              <controlPr defaultSize="0" autoLine="0" autoPict="0">
                <anchor moveWithCells="1" sizeWithCells="1">
                  <from>
                    <xdr:col>3</xdr:col>
                    <xdr:colOff>47625</xdr:colOff>
                    <xdr:row>87</xdr:row>
                    <xdr:rowOff>28575</xdr:rowOff>
                  </from>
                  <to>
                    <xdr:col>7</xdr:col>
                    <xdr:colOff>790575</xdr:colOff>
                    <xdr:row>87</xdr:row>
                    <xdr:rowOff>333375</xdr:rowOff>
                  </to>
                </anchor>
              </controlPr>
            </control>
          </mc:Choice>
        </mc:AlternateContent>
        <mc:AlternateContent xmlns:mc="http://schemas.openxmlformats.org/markup-compatibility/2006">
          <mc:Choice Requires="x14">
            <control shapeId="12310" r:id="rId576" name="Drop Down 22">
              <controlPr defaultSize="0" autoLine="0" autoPict="0">
                <anchor moveWithCells="1" sizeWithCells="1">
                  <from>
                    <xdr:col>3</xdr:col>
                    <xdr:colOff>47625</xdr:colOff>
                    <xdr:row>88</xdr:row>
                    <xdr:rowOff>28575</xdr:rowOff>
                  </from>
                  <to>
                    <xdr:col>7</xdr:col>
                    <xdr:colOff>790575</xdr:colOff>
                    <xdr:row>88</xdr:row>
                    <xdr:rowOff>333375</xdr:rowOff>
                  </to>
                </anchor>
              </controlPr>
            </control>
          </mc:Choice>
        </mc:AlternateContent>
        <mc:AlternateContent xmlns:mc="http://schemas.openxmlformats.org/markup-compatibility/2006">
          <mc:Choice Requires="x14">
            <control shapeId="12311" r:id="rId577" name="Drop Down 23">
              <controlPr defaultSize="0" autoLine="0" autoPict="0">
                <anchor moveWithCells="1" sizeWithCells="1">
                  <from>
                    <xdr:col>3</xdr:col>
                    <xdr:colOff>47625</xdr:colOff>
                    <xdr:row>89</xdr:row>
                    <xdr:rowOff>28575</xdr:rowOff>
                  </from>
                  <to>
                    <xdr:col>7</xdr:col>
                    <xdr:colOff>790575</xdr:colOff>
                    <xdr:row>89</xdr:row>
                    <xdr:rowOff>333375</xdr:rowOff>
                  </to>
                </anchor>
              </controlPr>
            </control>
          </mc:Choice>
        </mc:AlternateContent>
        <mc:AlternateContent xmlns:mc="http://schemas.openxmlformats.org/markup-compatibility/2006">
          <mc:Choice Requires="x14">
            <control shapeId="12312" r:id="rId578" name="Drop Down 24">
              <controlPr defaultSize="0" autoLine="0" autoPict="0">
                <anchor moveWithCells="1" sizeWithCells="1">
                  <from>
                    <xdr:col>3</xdr:col>
                    <xdr:colOff>47625</xdr:colOff>
                    <xdr:row>90</xdr:row>
                    <xdr:rowOff>28575</xdr:rowOff>
                  </from>
                  <to>
                    <xdr:col>7</xdr:col>
                    <xdr:colOff>790575</xdr:colOff>
                    <xdr:row>90</xdr:row>
                    <xdr:rowOff>333375</xdr:rowOff>
                  </to>
                </anchor>
              </controlPr>
            </control>
          </mc:Choice>
        </mc:AlternateContent>
        <mc:AlternateContent xmlns:mc="http://schemas.openxmlformats.org/markup-compatibility/2006">
          <mc:Choice Requires="x14">
            <control shapeId="12313" r:id="rId579" name="Drop Down 25">
              <controlPr defaultSize="0" autoLine="0" autoPict="0">
                <anchor moveWithCells="1" sizeWithCells="1">
                  <from>
                    <xdr:col>3</xdr:col>
                    <xdr:colOff>47625</xdr:colOff>
                    <xdr:row>85</xdr:row>
                    <xdr:rowOff>28575</xdr:rowOff>
                  </from>
                  <to>
                    <xdr:col>7</xdr:col>
                    <xdr:colOff>790575</xdr:colOff>
                    <xdr:row>85</xdr:row>
                    <xdr:rowOff>342900</xdr:rowOff>
                  </to>
                </anchor>
              </controlPr>
            </control>
          </mc:Choice>
        </mc:AlternateContent>
        <mc:AlternateContent xmlns:mc="http://schemas.openxmlformats.org/markup-compatibility/2006">
          <mc:Choice Requires="x14">
            <control shapeId="12323" r:id="rId580" name="Drop Down 35">
              <controlPr defaultSize="0" autoLine="0" autoPict="0">
                <anchor moveWithCells="1" sizeWithCells="1">
                  <from>
                    <xdr:col>12</xdr:col>
                    <xdr:colOff>57150</xdr:colOff>
                    <xdr:row>85</xdr:row>
                    <xdr:rowOff>38100</xdr:rowOff>
                  </from>
                  <to>
                    <xdr:col>14</xdr:col>
                    <xdr:colOff>0</xdr:colOff>
                    <xdr:row>85</xdr:row>
                    <xdr:rowOff>447675</xdr:rowOff>
                  </to>
                </anchor>
              </controlPr>
            </control>
          </mc:Choice>
        </mc:AlternateContent>
        <mc:AlternateContent xmlns:mc="http://schemas.openxmlformats.org/markup-compatibility/2006">
          <mc:Choice Requires="x14">
            <control shapeId="12324" r:id="rId581" name="Drop Down 36">
              <controlPr defaultSize="0" autoLine="0" autoPict="0">
                <anchor moveWithCells="1" sizeWithCells="1">
                  <from>
                    <xdr:col>12</xdr:col>
                    <xdr:colOff>57150</xdr:colOff>
                    <xdr:row>86</xdr:row>
                    <xdr:rowOff>38100</xdr:rowOff>
                  </from>
                  <to>
                    <xdr:col>14</xdr:col>
                    <xdr:colOff>0</xdr:colOff>
                    <xdr:row>86</xdr:row>
                    <xdr:rowOff>447675</xdr:rowOff>
                  </to>
                </anchor>
              </controlPr>
            </control>
          </mc:Choice>
        </mc:AlternateContent>
        <mc:AlternateContent xmlns:mc="http://schemas.openxmlformats.org/markup-compatibility/2006">
          <mc:Choice Requires="x14">
            <control shapeId="12325" r:id="rId582" name="Drop Down 37">
              <controlPr defaultSize="0" autoLine="0" autoPict="0">
                <anchor moveWithCells="1" sizeWithCells="1">
                  <from>
                    <xdr:col>12</xdr:col>
                    <xdr:colOff>57150</xdr:colOff>
                    <xdr:row>87</xdr:row>
                    <xdr:rowOff>38100</xdr:rowOff>
                  </from>
                  <to>
                    <xdr:col>14</xdr:col>
                    <xdr:colOff>0</xdr:colOff>
                    <xdr:row>87</xdr:row>
                    <xdr:rowOff>447675</xdr:rowOff>
                  </to>
                </anchor>
              </controlPr>
            </control>
          </mc:Choice>
        </mc:AlternateContent>
        <mc:AlternateContent xmlns:mc="http://schemas.openxmlformats.org/markup-compatibility/2006">
          <mc:Choice Requires="x14">
            <control shapeId="12326" r:id="rId583" name="Drop Down 38">
              <controlPr defaultSize="0" autoLine="0" autoPict="0">
                <anchor moveWithCells="1" sizeWithCells="1">
                  <from>
                    <xdr:col>12</xdr:col>
                    <xdr:colOff>57150</xdr:colOff>
                    <xdr:row>88</xdr:row>
                    <xdr:rowOff>38100</xdr:rowOff>
                  </from>
                  <to>
                    <xdr:col>14</xdr:col>
                    <xdr:colOff>0</xdr:colOff>
                    <xdr:row>88</xdr:row>
                    <xdr:rowOff>447675</xdr:rowOff>
                  </to>
                </anchor>
              </controlPr>
            </control>
          </mc:Choice>
        </mc:AlternateContent>
        <mc:AlternateContent xmlns:mc="http://schemas.openxmlformats.org/markup-compatibility/2006">
          <mc:Choice Requires="x14">
            <control shapeId="12327" r:id="rId584" name="Drop Down 39">
              <controlPr defaultSize="0" autoLine="0" autoPict="0">
                <anchor moveWithCells="1" sizeWithCells="1">
                  <from>
                    <xdr:col>12</xdr:col>
                    <xdr:colOff>57150</xdr:colOff>
                    <xdr:row>89</xdr:row>
                    <xdr:rowOff>38100</xdr:rowOff>
                  </from>
                  <to>
                    <xdr:col>14</xdr:col>
                    <xdr:colOff>0</xdr:colOff>
                    <xdr:row>89</xdr:row>
                    <xdr:rowOff>447675</xdr:rowOff>
                  </to>
                </anchor>
              </controlPr>
            </control>
          </mc:Choice>
        </mc:AlternateContent>
        <mc:AlternateContent xmlns:mc="http://schemas.openxmlformats.org/markup-compatibility/2006">
          <mc:Choice Requires="x14">
            <control shapeId="12328" r:id="rId585" name="Drop Down 40">
              <controlPr defaultSize="0" autoLine="0" autoPict="0">
                <anchor moveWithCells="1" sizeWithCells="1">
                  <from>
                    <xdr:col>12</xdr:col>
                    <xdr:colOff>57150</xdr:colOff>
                    <xdr:row>90</xdr:row>
                    <xdr:rowOff>38100</xdr:rowOff>
                  </from>
                  <to>
                    <xdr:col>14</xdr:col>
                    <xdr:colOff>0</xdr:colOff>
                    <xdr:row>90</xdr:row>
                    <xdr:rowOff>447675</xdr:rowOff>
                  </to>
                </anchor>
              </controlPr>
            </control>
          </mc:Choice>
        </mc:AlternateContent>
        <mc:AlternateContent xmlns:mc="http://schemas.openxmlformats.org/markup-compatibility/2006">
          <mc:Choice Requires="x14">
            <control shapeId="12345" r:id="rId586" name="Drop Down 57">
              <controlPr defaultSize="0" autoLine="0" autoPict="0">
                <anchor moveWithCells="1" sizeWithCells="1">
                  <from>
                    <xdr:col>10</xdr:col>
                    <xdr:colOff>38100</xdr:colOff>
                    <xdr:row>85</xdr:row>
                    <xdr:rowOff>38100</xdr:rowOff>
                  </from>
                  <to>
                    <xdr:col>11</xdr:col>
                    <xdr:colOff>447675</xdr:colOff>
                    <xdr:row>85</xdr:row>
                    <xdr:rowOff>447675</xdr:rowOff>
                  </to>
                </anchor>
              </controlPr>
            </control>
          </mc:Choice>
        </mc:AlternateContent>
        <mc:AlternateContent xmlns:mc="http://schemas.openxmlformats.org/markup-compatibility/2006">
          <mc:Choice Requires="x14">
            <control shapeId="12346" r:id="rId587" name="Drop Down 58">
              <controlPr defaultSize="0" autoLine="0" autoPict="0">
                <anchor moveWithCells="1" sizeWithCells="1">
                  <from>
                    <xdr:col>10</xdr:col>
                    <xdr:colOff>38100</xdr:colOff>
                    <xdr:row>86</xdr:row>
                    <xdr:rowOff>38100</xdr:rowOff>
                  </from>
                  <to>
                    <xdr:col>11</xdr:col>
                    <xdr:colOff>447675</xdr:colOff>
                    <xdr:row>86</xdr:row>
                    <xdr:rowOff>447675</xdr:rowOff>
                  </to>
                </anchor>
              </controlPr>
            </control>
          </mc:Choice>
        </mc:AlternateContent>
        <mc:AlternateContent xmlns:mc="http://schemas.openxmlformats.org/markup-compatibility/2006">
          <mc:Choice Requires="x14">
            <control shapeId="12347" r:id="rId588" name="Drop Down 59">
              <controlPr defaultSize="0" autoLine="0" autoPict="0">
                <anchor moveWithCells="1" sizeWithCells="1">
                  <from>
                    <xdr:col>10</xdr:col>
                    <xdr:colOff>38100</xdr:colOff>
                    <xdr:row>87</xdr:row>
                    <xdr:rowOff>38100</xdr:rowOff>
                  </from>
                  <to>
                    <xdr:col>11</xdr:col>
                    <xdr:colOff>447675</xdr:colOff>
                    <xdr:row>87</xdr:row>
                    <xdr:rowOff>447675</xdr:rowOff>
                  </to>
                </anchor>
              </controlPr>
            </control>
          </mc:Choice>
        </mc:AlternateContent>
        <mc:AlternateContent xmlns:mc="http://schemas.openxmlformats.org/markup-compatibility/2006">
          <mc:Choice Requires="x14">
            <control shapeId="12348" r:id="rId589" name="Drop Down 60">
              <controlPr defaultSize="0" autoLine="0" autoPict="0">
                <anchor moveWithCells="1" sizeWithCells="1">
                  <from>
                    <xdr:col>10</xdr:col>
                    <xdr:colOff>38100</xdr:colOff>
                    <xdr:row>88</xdr:row>
                    <xdr:rowOff>38100</xdr:rowOff>
                  </from>
                  <to>
                    <xdr:col>12</xdr:col>
                    <xdr:colOff>0</xdr:colOff>
                    <xdr:row>88</xdr:row>
                    <xdr:rowOff>447675</xdr:rowOff>
                  </to>
                </anchor>
              </controlPr>
            </control>
          </mc:Choice>
        </mc:AlternateContent>
        <mc:AlternateContent xmlns:mc="http://schemas.openxmlformats.org/markup-compatibility/2006">
          <mc:Choice Requires="x14">
            <control shapeId="12349" r:id="rId590" name="Drop Down 61">
              <controlPr defaultSize="0" autoLine="0" autoPict="0">
                <anchor moveWithCells="1" sizeWithCells="1">
                  <from>
                    <xdr:col>10</xdr:col>
                    <xdr:colOff>38100</xdr:colOff>
                    <xdr:row>90</xdr:row>
                    <xdr:rowOff>38100</xdr:rowOff>
                  </from>
                  <to>
                    <xdr:col>11</xdr:col>
                    <xdr:colOff>447675</xdr:colOff>
                    <xdr:row>90</xdr:row>
                    <xdr:rowOff>447675</xdr:rowOff>
                  </to>
                </anchor>
              </controlPr>
            </control>
          </mc:Choice>
        </mc:AlternateContent>
        <mc:AlternateContent xmlns:mc="http://schemas.openxmlformats.org/markup-compatibility/2006">
          <mc:Choice Requires="x14">
            <control shapeId="12356" r:id="rId591" name="Drop Down 68">
              <controlPr defaultSize="0" autoLine="0" autoPict="0">
                <anchor moveWithCells="1" sizeWithCells="1">
                  <from>
                    <xdr:col>10</xdr:col>
                    <xdr:colOff>38100</xdr:colOff>
                    <xdr:row>89</xdr:row>
                    <xdr:rowOff>38100</xdr:rowOff>
                  </from>
                  <to>
                    <xdr:col>11</xdr:col>
                    <xdr:colOff>447675</xdr:colOff>
                    <xdr:row>89</xdr:row>
                    <xdr:rowOff>447675</xdr:rowOff>
                  </to>
                </anchor>
              </controlPr>
            </control>
          </mc:Choice>
        </mc:AlternateContent>
        <mc:AlternateContent xmlns:mc="http://schemas.openxmlformats.org/markup-compatibility/2006">
          <mc:Choice Requires="x14">
            <control shapeId="13012" r:id="rId592" name="Drop Down 724">
              <controlPr defaultSize="0" autoLine="0" autoPict="0">
                <anchor moveWithCells="1" sizeWithCells="1">
                  <from>
                    <xdr:col>3</xdr:col>
                    <xdr:colOff>47625</xdr:colOff>
                    <xdr:row>91</xdr:row>
                    <xdr:rowOff>28575</xdr:rowOff>
                  </from>
                  <to>
                    <xdr:col>7</xdr:col>
                    <xdr:colOff>790575</xdr:colOff>
                    <xdr:row>91</xdr:row>
                    <xdr:rowOff>333375</xdr:rowOff>
                  </to>
                </anchor>
              </controlPr>
            </control>
          </mc:Choice>
        </mc:AlternateContent>
        <mc:AlternateContent xmlns:mc="http://schemas.openxmlformats.org/markup-compatibility/2006">
          <mc:Choice Requires="x14">
            <control shapeId="13013" r:id="rId593" name="Drop Down 725">
              <controlPr defaultSize="0" autoLine="0" autoPict="0">
                <anchor moveWithCells="1" sizeWithCells="1">
                  <from>
                    <xdr:col>12</xdr:col>
                    <xdr:colOff>57150</xdr:colOff>
                    <xdr:row>91</xdr:row>
                    <xdr:rowOff>38100</xdr:rowOff>
                  </from>
                  <to>
                    <xdr:col>14</xdr:col>
                    <xdr:colOff>0</xdr:colOff>
                    <xdr:row>91</xdr:row>
                    <xdr:rowOff>447675</xdr:rowOff>
                  </to>
                </anchor>
              </controlPr>
            </control>
          </mc:Choice>
        </mc:AlternateContent>
        <mc:AlternateContent xmlns:mc="http://schemas.openxmlformats.org/markup-compatibility/2006">
          <mc:Choice Requires="x14">
            <control shapeId="13014" r:id="rId594" name="Drop Down 726">
              <controlPr defaultSize="0" autoLine="0" autoPict="0">
                <anchor moveWithCells="1" sizeWithCells="1">
                  <from>
                    <xdr:col>10</xdr:col>
                    <xdr:colOff>38100</xdr:colOff>
                    <xdr:row>91</xdr:row>
                    <xdr:rowOff>38100</xdr:rowOff>
                  </from>
                  <to>
                    <xdr:col>11</xdr:col>
                    <xdr:colOff>447675</xdr:colOff>
                    <xdr:row>91</xdr:row>
                    <xdr:rowOff>447675</xdr:rowOff>
                  </to>
                </anchor>
              </controlPr>
            </control>
          </mc:Choice>
        </mc:AlternateContent>
        <mc:AlternateContent xmlns:mc="http://schemas.openxmlformats.org/markup-compatibility/2006">
          <mc:Choice Requires="x14">
            <control shapeId="13015" r:id="rId595" name="Drop Down 727">
              <controlPr defaultSize="0" autoLine="0" autoPict="0">
                <anchor moveWithCells="1" sizeWithCells="1">
                  <from>
                    <xdr:col>3</xdr:col>
                    <xdr:colOff>47625</xdr:colOff>
                    <xdr:row>92</xdr:row>
                    <xdr:rowOff>28575</xdr:rowOff>
                  </from>
                  <to>
                    <xdr:col>7</xdr:col>
                    <xdr:colOff>790575</xdr:colOff>
                    <xdr:row>92</xdr:row>
                    <xdr:rowOff>333375</xdr:rowOff>
                  </to>
                </anchor>
              </controlPr>
            </control>
          </mc:Choice>
        </mc:AlternateContent>
        <mc:AlternateContent xmlns:mc="http://schemas.openxmlformats.org/markup-compatibility/2006">
          <mc:Choice Requires="x14">
            <control shapeId="13016" r:id="rId596" name="Drop Down 728">
              <controlPr defaultSize="0" autoLine="0" autoPict="0">
                <anchor moveWithCells="1" sizeWithCells="1">
                  <from>
                    <xdr:col>12</xdr:col>
                    <xdr:colOff>57150</xdr:colOff>
                    <xdr:row>92</xdr:row>
                    <xdr:rowOff>38100</xdr:rowOff>
                  </from>
                  <to>
                    <xdr:col>14</xdr:col>
                    <xdr:colOff>0</xdr:colOff>
                    <xdr:row>92</xdr:row>
                    <xdr:rowOff>447675</xdr:rowOff>
                  </to>
                </anchor>
              </controlPr>
            </control>
          </mc:Choice>
        </mc:AlternateContent>
        <mc:AlternateContent xmlns:mc="http://schemas.openxmlformats.org/markup-compatibility/2006">
          <mc:Choice Requires="x14">
            <control shapeId="13017" r:id="rId597" name="Drop Down 729">
              <controlPr defaultSize="0" autoLine="0" autoPict="0">
                <anchor moveWithCells="1" sizeWithCells="1">
                  <from>
                    <xdr:col>10</xdr:col>
                    <xdr:colOff>38100</xdr:colOff>
                    <xdr:row>92</xdr:row>
                    <xdr:rowOff>38100</xdr:rowOff>
                  </from>
                  <to>
                    <xdr:col>11</xdr:col>
                    <xdr:colOff>447675</xdr:colOff>
                    <xdr:row>92</xdr:row>
                    <xdr:rowOff>447675</xdr:rowOff>
                  </to>
                </anchor>
              </controlPr>
            </control>
          </mc:Choice>
        </mc:AlternateContent>
        <mc:AlternateContent xmlns:mc="http://schemas.openxmlformats.org/markup-compatibility/2006">
          <mc:Choice Requires="x14">
            <control shapeId="13039" r:id="rId598" name="Drop Down 751">
              <controlPr defaultSize="0" autoLine="0" autoPict="0">
                <anchor moveWithCells="1" sizeWithCells="1">
                  <from>
                    <xdr:col>3</xdr:col>
                    <xdr:colOff>47625</xdr:colOff>
                    <xdr:row>93</xdr:row>
                    <xdr:rowOff>28575</xdr:rowOff>
                  </from>
                  <to>
                    <xdr:col>7</xdr:col>
                    <xdr:colOff>790575</xdr:colOff>
                    <xdr:row>93</xdr:row>
                    <xdr:rowOff>333375</xdr:rowOff>
                  </to>
                </anchor>
              </controlPr>
            </control>
          </mc:Choice>
        </mc:AlternateContent>
        <mc:AlternateContent xmlns:mc="http://schemas.openxmlformats.org/markup-compatibility/2006">
          <mc:Choice Requires="x14">
            <control shapeId="13040" r:id="rId599" name="Drop Down 752">
              <controlPr defaultSize="0" autoLine="0" autoPict="0">
                <anchor moveWithCells="1" sizeWithCells="1">
                  <from>
                    <xdr:col>12</xdr:col>
                    <xdr:colOff>57150</xdr:colOff>
                    <xdr:row>93</xdr:row>
                    <xdr:rowOff>38100</xdr:rowOff>
                  </from>
                  <to>
                    <xdr:col>14</xdr:col>
                    <xdr:colOff>0</xdr:colOff>
                    <xdr:row>93</xdr:row>
                    <xdr:rowOff>447675</xdr:rowOff>
                  </to>
                </anchor>
              </controlPr>
            </control>
          </mc:Choice>
        </mc:AlternateContent>
        <mc:AlternateContent xmlns:mc="http://schemas.openxmlformats.org/markup-compatibility/2006">
          <mc:Choice Requires="x14">
            <control shapeId="13011" r:id="rId600" name="Button 723">
              <controlPr defaultSize="0" print="0" autoFill="0" autoPict="0" macro="[0]!Module2AutoFitCellsSafA">
                <anchor moveWithCells="1" sizeWithCells="1">
                  <from>
                    <xdr:col>2</xdr:col>
                    <xdr:colOff>438150</xdr:colOff>
                    <xdr:row>109</xdr:row>
                    <xdr:rowOff>66675</xdr:rowOff>
                  </from>
                  <to>
                    <xdr:col>6</xdr:col>
                    <xdr:colOff>142875</xdr:colOff>
                    <xdr:row>111</xdr:row>
                    <xdr:rowOff>133350</xdr:rowOff>
                  </to>
                </anchor>
              </controlPr>
            </control>
          </mc:Choice>
        </mc:AlternateContent>
        <mc:AlternateContent xmlns:mc="http://schemas.openxmlformats.org/markup-compatibility/2006">
          <mc:Choice Requires="x14">
            <control shapeId="12391" r:id="rId601" name="Button 103">
              <controlPr defaultSize="0" autoFill="0" autoPict="0" macro="[0]!Module2ImportBenefitsRisksSafeguardB">
                <anchor moveWithCells="1" sizeWithCells="1">
                  <from>
                    <xdr:col>2</xdr:col>
                    <xdr:colOff>990600</xdr:colOff>
                    <xdr:row>166</xdr:row>
                    <xdr:rowOff>85725</xdr:rowOff>
                  </from>
                  <to>
                    <xdr:col>9</xdr:col>
                    <xdr:colOff>723900</xdr:colOff>
                    <xdr:row>166</xdr:row>
                    <xdr:rowOff>762000</xdr:rowOff>
                  </to>
                </anchor>
              </controlPr>
            </control>
          </mc:Choice>
        </mc:AlternateContent>
        <mc:AlternateContent xmlns:mc="http://schemas.openxmlformats.org/markup-compatibility/2006">
          <mc:Choice Requires="x14">
            <control shapeId="12437" r:id="rId602" name="Button 149">
              <controlPr defaultSize="0" autoFill="0" autoPict="0" macro="[0]!Module2ImportBenefitsRisksSafeguardC">
                <anchor moveWithCells="1" sizeWithCells="1">
                  <from>
                    <xdr:col>2</xdr:col>
                    <xdr:colOff>990600</xdr:colOff>
                    <xdr:row>268</xdr:row>
                    <xdr:rowOff>85725</xdr:rowOff>
                  </from>
                  <to>
                    <xdr:col>9</xdr:col>
                    <xdr:colOff>723900</xdr:colOff>
                    <xdr:row>268</xdr:row>
                    <xdr:rowOff>762000</xdr:rowOff>
                  </to>
                </anchor>
              </controlPr>
            </control>
          </mc:Choice>
        </mc:AlternateContent>
        <mc:AlternateContent xmlns:mc="http://schemas.openxmlformats.org/markup-compatibility/2006">
          <mc:Choice Requires="x14">
            <control shapeId="12547" r:id="rId603" name="Button 259">
              <controlPr defaultSize="0" autoFill="0" autoPict="0" macro="[0]!Module2ImportBenefitsRisksSafeguardD">
                <anchor moveWithCells="1" sizeWithCells="1">
                  <from>
                    <xdr:col>2</xdr:col>
                    <xdr:colOff>990600</xdr:colOff>
                    <xdr:row>354</xdr:row>
                    <xdr:rowOff>85725</xdr:rowOff>
                  </from>
                  <to>
                    <xdr:col>9</xdr:col>
                    <xdr:colOff>723900</xdr:colOff>
                    <xdr:row>354</xdr:row>
                    <xdr:rowOff>762000</xdr:rowOff>
                  </to>
                </anchor>
              </controlPr>
            </control>
          </mc:Choice>
        </mc:AlternateContent>
        <mc:AlternateContent xmlns:mc="http://schemas.openxmlformats.org/markup-compatibility/2006">
          <mc:Choice Requires="x14">
            <control shapeId="12609" r:id="rId604" name="Button 321">
              <controlPr defaultSize="0" autoFill="0" autoPict="0" macro="[0]!Module2ImportBenefitsRisksSafeguardE">
                <anchor moveWithCells="1" sizeWithCells="1">
                  <from>
                    <xdr:col>2</xdr:col>
                    <xdr:colOff>990600</xdr:colOff>
                    <xdr:row>461</xdr:row>
                    <xdr:rowOff>85725</xdr:rowOff>
                  </from>
                  <to>
                    <xdr:col>9</xdr:col>
                    <xdr:colOff>723900</xdr:colOff>
                    <xdr:row>461</xdr:row>
                    <xdr:rowOff>762000</xdr:rowOff>
                  </to>
                </anchor>
              </controlPr>
            </control>
          </mc:Choice>
        </mc:AlternateContent>
        <mc:AlternateContent xmlns:mc="http://schemas.openxmlformats.org/markup-compatibility/2006">
          <mc:Choice Requires="x14">
            <control shapeId="12682" r:id="rId605" name="Button 394">
              <controlPr defaultSize="0" autoFill="0" autoPict="0" macro="[0]!Module2ImportBenefitsRisksSafeguardF">
                <anchor moveWithCells="1" sizeWithCells="1">
                  <from>
                    <xdr:col>2</xdr:col>
                    <xdr:colOff>990600</xdr:colOff>
                    <xdr:row>553</xdr:row>
                    <xdr:rowOff>85725</xdr:rowOff>
                  </from>
                  <to>
                    <xdr:col>9</xdr:col>
                    <xdr:colOff>723900</xdr:colOff>
                    <xdr:row>553</xdr:row>
                    <xdr:rowOff>762000</xdr:rowOff>
                  </to>
                </anchor>
              </controlPr>
            </control>
          </mc:Choice>
        </mc:AlternateContent>
        <mc:AlternateContent xmlns:mc="http://schemas.openxmlformats.org/markup-compatibility/2006">
          <mc:Choice Requires="x14">
            <control shapeId="12741" r:id="rId606" name="Button 453">
              <controlPr defaultSize="0" autoFill="0" autoPict="0" macro="[0]!Module2ImportBenefitsRisksSafeguardG">
                <anchor moveWithCells="1" sizeWithCells="1">
                  <from>
                    <xdr:col>2</xdr:col>
                    <xdr:colOff>990600</xdr:colOff>
                    <xdr:row>633</xdr:row>
                    <xdr:rowOff>85725</xdr:rowOff>
                  </from>
                  <to>
                    <xdr:col>9</xdr:col>
                    <xdr:colOff>723900</xdr:colOff>
                    <xdr:row>633</xdr:row>
                    <xdr:rowOff>762000</xdr:rowOff>
                  </to>
                </anchor>
              </controlPr>
            </control>
          </mc:Choice>
        </mc:AlternateContent>
        <mc:AlternateContent xmlns:mc="http://schemas.openxmlformats.org/markup-compatibility/2006">
          <mc:Choice Requires="x14">
            <control shapeId="13248" r:id="rId607" name="Button 960">
              <controlPr defaultSize="0" print="0" autoFill="0" autoPict="0" macro="[0]!Module2AutoFitCellsSafG">
                <anchor moveWithCells="1" sizeWithCells="1">
                  <from>
                    <xdr:col>2</xdr:col>
                    <xdr:colOff>428625</xdr:colOff>
                    <xdr:row>667</xdr:row>
                    <xdr:rowOff>104775</xdr:rowOff>
                  </from>
                  <to>
                    <xdr:col>6</xdr:col>
                    <xdr:colOff>133350</xdr:colOff>
                    <xdr:row>669</xdr:row>
                    <xdr:rowOff>171450</xdr:rowOff>
                  </to>
                </anchor>
              </controlPr>
            </control>
          </mc:Choice>
        </mc:AlternateContent>
        <mc:AlternateContent xmlns:mc="http://schemas.openxmlformats.org/markup-compatibility/2006">
          <mc:Choice Requires="x14">
            <control shapeId="12821" r:id="rId608" name="Group Box 533">
              <controlPr defaultSize="0" autoFill="0" autoPict="0">
                <anchor moveWithCells="1" sizeWithCells="1">
                  <from>
                    <xdr:col>10</xdr:col>
                    <xdr:colOff>9525</xdr:colOff>
                    <xdr:row>67</xdr:row>
                    <xdr:rowOff>238125</xdr:rowOff>
                  </from>
                  <to>
                    <xdr:col>12</xdr:col>
                    <xdr:colOff>428625</xdr:colOff>
                    <xdr:row>69</xdr:row>
                    <xdr:rowOff>9525</xdr:rowOff>
                  </to>
                </anchor>
              </controlPr>
            </control>
          </mc:Choice>
        </mc:AlternateContent>
        <mc:AlternateContent xmlns:mc="http://schemas.openxmlformats.org/markup-compatibility/2006">
          <mc:Choice Requires="x14">
            <control shapeId="13270" r:id="rId609" name="Option Button 982">
              <controlPr defaultSize="0" autoFill="0" autoLine="0" autoPict="0">
                <anchor moveWithCells="1" sizeWithCells="1">
                  <from>
                    <xdr:col>12</xdr:col>
                    <xdr:colOff>142875</xdr:colOff>
                    <xdr:row>62</xdr:row>
                    <xdr:rowOff>57150</xdr:rowOff>
                  </from>
                  <to>
                    <xdr:col>12</xdr:col>
                    <xdr:colOff>304800</xdr:colOff>
                    <xdr:row>62</xdr:row>
                    <xdr:rowOff>171450</xdr:rowOff>
                  </to>
                </anchor>
              </controlPr>
            </control>
          </mc:Choice>
        </mc:AlternateContent>
        <mc:AlternateContent xmlns:mc="http://schemas.openxmlformats.org/markup-compatibility/2006">
          <mc:Choice Requires="x14">
            <control shapeId="13272" r:id="rId610" name="Option Button 984">
              <controlPr defaultSize="0" autoFill="0" autoLine="0" autoPict="0">
                <anchor moveWithCells="1" sizeWithCells="1">
                  <from>
                    <xdr:col>12</xdr:col>
                    <xdr:colOff>142875</xdr:colOff>
                    <xdr:row>63</xdr:row>
                    <xdr:rowOff>104775</xdr:rowOff>
                  </from>
                  <to>
                    <xdr:col>12</xdr:col>
                    <xdr:colOff>304800</xdr:colOff>
                    <xdr:row>63</xdr:row>
                    <xdr:rowOff>485775</xdr:rowOff>
                  </to>
                </anchor>
              </controlPr>
            </control>
          </mc:Choice>
        </mc:AlternateContent>
        <mc:AlternateContent xmlns:mc="http://schemas.openxmlformats.org/markup-compatibility/2006">
          <mc:Choice Requires="x14">
            <control shapeId="13273" r:id="rId611" name="Option Button 985">
              <controlPr defaultSize="0" autoFill="0" autoLine="0" autoPict="0">
                <anchor moveWithCells="1" sizeWithCells="1">
                  <from>
                    <xdr:col>12</xdr:col>
                    <xdr:colOff>142875</xdr:colOff>
                    <xdr:row>64</xdr:row>
                    <xdr:rowOff>85725</xdr:rowOff>
                  </from>
                  <to>
                    <xdr:col>12</xdr:col>
                    <xdr:colOff>304800</xdr:colOff>
                    <xdr:row>64</xdr:row>
                    <xdr:rowOff>257175</xdr:rowOff>
                  </to>
                </anchor>
              </controlPr>
            </control>
          </mc:Choice>
        </mc:AlternateContent>
        <mc:AlternateContent xmlns:mc="http://schemas.openxmlformats.org/markup-compatibility/2006">
          <mc:Choice Requires="x14">
            <control shapeId="13274" r:id="rId612" name="Option Button 986">
              <controlPr defaultSize="0" autoFill="0" autoLine="0" autoPict="0">
                <anchor moveWithCells="1" sizeWithCells="1">
                  <from>
                    <xdr:col>12</xdr:col>
                    <xdr:colOff>142875</xdr:colOff>
                    <xdr:row>65</xdr:row>
                    <xdr:rowOff>85725</xdr:rowOff>
                  </from>
                  <to>
                    <xdr:col>12</xdr:col>
                    <xdr:colOff>304800</xdr:colOff>
                    <xdr:row>65</xdr:row>
                    <xdr:rowOff>257175</xdr:rowOff>
                  </to>
                </anchor>
              </controlPr>
            </control>
          </mc:Choice>
        </mc:AlternateContent>
        <mc:AlternateContent xmlns:mc="http://schemas.openxmlformats.org/markup-compatibility/2006">
          <mc:Choice Requires="x14">
            <control shapeId="13276" r:id="rId613" name="Option Button 988">
              <controlPr defaultSize="0" autoFill="0" autoLine="0" autoPict="0">
                <anchor moveWithCells="1" sizeWithCells="1">
                  <from>
                    <xdr:col>12</xdr:col>
                    <xdr:colOff>142875</xdr:colOff>
                    <xdr:row>71</xdr:row>
                    <xdr:rowOff>47625</xdr:rowOff>
                  </from>
                  <to>
                    <xdr:col>12</xdr:col>
                    <xdr:colOff>304800</xdr:colOff>
                    <xdr:row>71</xdr:row>
                    <xdr:rowOff>295275</xdr:rowOff>
                  </to>
                </anchor>
              </controlPr>
            </control>
          </mc:Choice>
        </mc:AlternateContent>
        <mc:AlternateContent xmlns:mc="http://schemas.openxmlformats.org/markup-compatibility/2006">
          <mc:Choice Requires="x14">
            <control shapeId="13277" r:id="rId614" name="Option Button 989">
              <controlPr defaultSize="0" autoFill="0" autoLine="0" autoPict="0">
                <anchor moveWithCells="1" sizeWithCells="1">
                  <from>
                    <xdr:col>10</xdr:col>
                    <xdr:colOff>104775</xdr:colOff>
                    <xdr:row>69</xdr:row>
                    <xdr:rowOff>76200</xdr:rowOff>
                  </from>
                  <to>
                    <xdr:col>10</xdr:col>
                    <xdr:colOff>266700</xdr:colOff>
                    <xdr:row>69</xdr:row>
                    <xdr:rowOff>323850</xdr:rowOff>
                  </to>
                </anchor>
              </controlPr>
            </control>
          </mc:Choice>
        </mc:AlternateContent>
        <mc:AlternateContent xmlns:mc="http://schemas.openxmlformats.org/markup-compatibility/2006">
          <mc:Choice Requires="x14">
            <control shapeId="13278" r:id="rId615" name="Option Button 990">
              <controlPr defaultSize="0" autoFill="0" autoLine="0" autoPict="0">
                <anchor moveWithCells="1" sizeWithCells="1">
                  <from>
                    <xdr:col>11</xdr:col>
                    <xdr:colOff>95250</xdr:colOff>
                    <xdr:row>69</xdr:row>
                    <xdr:rowOff>76200</xdr:rowOff>
                  </from>
                  <to>
                    <xdr:col>11</xdr:col>
                    <xdr:colOff>266700</xdr:colOff>
                    <xdr:row>69</xdr:row>
                    <xdr:rowOff>323850</xdr:rowOff>
                  </to>
                </anchor>
              </controlPr>
            </control>
          </mc:Choice>
        </mc:AlternateContent>
        <mc:AlternateContent xmlns:mc="http://schemas.openxmlformats.org/markup-compatibility/2006">
          <mc:Choice Requires="x14">
            <control shapeId="13279" r:id="rId616" name="Option Button 991">
              <controlPr defaultSize="0" autoFill="0" autoLine="0" autoPict="0">
                <anchor moveWithCells="1" sizeWithCells="1">
                  <from>
                    <xdr:col>12</xdr:col>
                    <xdr:colOff>142875</xdr:colOff>
                    <xdr:row>69</xdr:row>
                    <xdr:rowOff>76200</xdr:rowOff>
                  </from>
                  <to>
                    <xdr:col>12</xdr:col>
                    <xdr:colOff>304800</xdr:colOff>
                    <xdr:row>69</xdr:row>
                    <xdr:rowOff>323850</xdr:rowOff>
                  </to>
                </anchor>
              </controlPr>
            </control>
          </mc:Choice>
        </mc:AlternateContent>
        <mc:AlternateContent xmlns:mc="http://schemas.openxmlformats.org/markup-compatibility/2006">
          <mc:Choice Requires="x14">
            <control shapeId="13280" r:id="rId617" name="Group Box 992">
              <controlPr defaultSize="0" autoFill="0" autoPict="0">
                <anchor moveWithCells="1" sizeWithCells="1">
                  <from>
                    <xdr:col>10</xdr:col>
                    <xdr:colOff>9525</xdr:colOff>
                    <xdr:row>69</xdr:row>
                    <xdr:rowOff>0</xdr:rowOff>
                  </from>
                  <to>
                    <xdr:col>12</xdr:col>
                    <xdr:colOff>428625</xdr:colOff>
                    <xdr:row>70</xdr:row>
                    <xdr:rowOff>9525</xdr:rowOff>
                  </to>
                </anchor>
              </controlPr>
            </control>
          </mc:Choice>
        </mc:AlternateContent>
        <mc:AlternateContent xmlns:mc="http://schemas.openxmlformats.org/markup-compatibility/2006">
          <mc:Choice Requires="x14">
            <control shapeId="13283" r:id="rId618" name="Option Button 995">
              <controlPr defaultSize="0" autoFill="0" autoLine="0" autoPict="0">
                <anchor moveWithCells="1" sizeWithCells="1">
                  <from>
                    <xdr:col>12</xdr:col>
                    <xdr:colOff>133350</xdr:colOff>
                    <xdr:row>163</xdr:row>
                    <xdr:rowOff>133350</xdr:rowOff>
                  </from>
                  <to>
                    <xdr:col>12</xdr:col>
                    <xdr:colOff>285750</xdr:colOff>
                    <xdr:row>163</xdr:row>
                    <xdr:rowOff>381000</xdr:rowOff>
                  </to>
                </anchor>
              </controlPr>
            </control>
          </mc:Choice>
        </mc:AlternateContent>
        <mc:AlternateContent xmlns:mc="http://schemas.openxmlformats.org/markup-compatibility/2006">
          <mc:Choice Requires="x14">
            <control shapeId="13284" r:id="rId619" name="Option Button 996">
              <controlPr defaultSize="0" autoFill="0" autoLine="0" autoPict="0">
                <anchor moveWithCells="1" sizeWithCells="1">
                  <from>
                    <xdr:col>12</xdr:col>
                    <xdr:colOff>123825</xdr:colOff>
                    <xdr:row>256</xdr:row>
                    <xdr:rowOff>85725</xdr:rowOff>
                  </from>
                  <to>
                    <xdr:col>12</xdr:col>
                    <xdr:colOff>285750</xdr:colOff>
                    <xdr:row>256</xdr:row>
                    <xdr:rowOff>257175</xdr:rowOff>
                  </to>
                </anchor>
              </controlPr>
            </control>
          </mc:Choice>
        </mc:AlternateContent>
        <mc:AlternateContent xmlns:mc="http://schemas.openxmlformats.org/markup-compatibility/2006">
          <mc:Choice Requires="x14">
            <control shapeId="13285" r:id="rId620" name="Option Button 997">
              <controlPr defaultSize="0" autoFill="0" autoLine="0" autoPict="0">
                <anchor moveWithCells="1" sizeWithCells="1">
                  <from>
                    <xdr:col>12</xdr:col>
                    <xdr:colOff>133350</xdr:colOff>
                    <xdr:row>257</xdr:row>
                    <xdr:rowOff>95250</xdr:rowOff>
                  </from>
                  <to>
                    <xdr:col>12</xdr:col>
                    <xdr:colOff>285750</xdr:colOff>
                    <xdr:row>257</xdr:row>
                    <xdr:rowOff>266700</xdr:rowOff>
                  </to>
                </anchor>
              </controlPr>
            </control>
          </mc:Choice>
        </mc:AlternateContent>
        <mc:AlternateContent xmlns:mc="http://schemas.openxmlformats.org/markup-compatibility/2006">
          <mc:Choice Requires="x14">
            <control shapeId="13286" r:id="rId621" name="Option Button 998">
              <controlPr defaultSize="0" autoFill="0" autoLine="0" autoPict="0">
                <anchor moveWithCells="1" sizeWithCells="1">
                  <from>
                    <xdr:col>12</xdr:col>
                    <xdr:colOff>133350</xdr:colOff>
                    <xdr:row>258</xdr:row>
                    <xdr:rowOff>133350</xdr:rowOff>
                  </from>
                  <to>
                    <xdr:col>12</xdr:col>
                    <xdr:colOff>285750</xdr:colOff>
                    <xdr:row>258</xdr:row>
                    <xdr:rowOff>400050</xdr:rowOff>
                  </to>
                </anchor>
              </controlPr>
            </control>
          </mc:Choice>
        </mc:AlternateContent>
        <mc:AlternateContent xmlns:mc="http://schemas.openxmlformats.org/markup-compatibility/2006">
          <mc:Choice Requires="x14">
            <control shapeId="13287" r:id="rId622" name="Option Button 999">
              <controlPr defaultSize="0" autoFill="0" autoLine="0" autoPict="0">
                <anchor moveWithCells="1" sizeWithCells="1">
                  <from>
                    <xdr:col>12</xdr:col>
                    <xdr:colOff>133350</xdr:colOff>
                    <xdr:row>259</xdr:row>
                    <xdr:rowOff>133350</xdr:rowOff>
                  </from>
                  <to>
                    <xdr:col>12</xdr:col>
                    <xdr:colOff>285750</xdr:colOff>
                    <xdr:row>259</xdr:row>
                    <xdr:rowOff>390525</xdr:rowOff>
                  </to>
                </anchor>
              </controlPr>
            </control>
          </mc:Choice>
        </mc:AlternateContent>
        <mc:AlternateContent xmlns:mc="http://schemas.openxmlformats.org/markup-compatibility/2006">
          <mc:Choice Requires="x14">
            <control shapeId="13288" r:id="rId623" name="Option Button 1000">
              <controlPr defaultSize="0" autoFill="0" autoLine="0" autoPict="0">
                <anchor moveWithCells="1" sizeWithCells="1">
                  <from>
                    <xdr:col>12</xdr:col>
                    <xdr:colOff>133350</xdr:colOff>
                    <xdr:row>260</xdr:row>
                    <xdr:rowOff>85725</xdr:rowOff>
                  </from>
                  <to>
                    <xdr:col>12</xdr:col>
                    <xdr:colOff>285750</xdr:colOff>
                    <xdr:row>260</xdr:row>
                    <xdr:rowOff>257175</xdr:rowOff>
                  </to>
                </anchor>
              </controlPr>
            </control>
          </mc:Choice>
        </mc:AlternateContent>
        <mc:AlternateContent xmlns:mc="http://schemas.openxmlformats.org/markup-compatibility/2006">
          <mc:Choice Requires="x14">
            <control shapeId="13289" r:id="rId624" name="Option Button 1001">
              <controlPr defaultSize="0" autoFill="0" autoLine="0" autoPict="0">
                <anchor moveWithCells="1" sizeWithCells="1">
                  <from>
                    <xdr:col>12</xdr:col>
                    <xdr:colOff>133350</xdr:colOff>
                    <xdr:row>261</xdr:row>
                    <xdr:rowOff>85725</xdr:rowOff>
                  </from>
                  <to>
                    <xdr:col>12</xdr:col>
                    <xdr:colOff>285750</xdr:colOff>
                    <xdr:row>261</xdr:row>
                    <xdr:rowOff>257175</xdr:rowOff>
                  </to>
                </anchor>
              </controlPr>
            </control>
          </mc:Choice>
        </mc:AlternateContent>
        <mc:AlternateContent xmlns:mc="http://schemas.openxmlformats.org/markup-compatibility/2006">
          <mc:Choice Requires="x14">
            <control shapeId="13290" r:id="rId625" name="Option Button 1002">
              <controlPr defaultSize="0" autoFill="0" autoLine="0" autoPict="0">
                <anchor moveWithCells="1" sizeWithCells="1">
                  <from>
                    <xdr:col>12</xdr:col>
                    <xdr:colOff>133350</xdr:colOff>
                    <xdr:row>262</xdr:row>
                    <xdr:rowOff>85725</xdr:rowOff>
                  </from>
                  <to>
                    <xdr:col>12</xdr:col>
                    <xdr:colOff>285750</xdr:colOff>
                    <xdr:row>262</xdr:row>
                    <xdr:rowOff>257175</xdr:rowOff>
                  </to>
                </anchor>
              </controlPr>
            </control>
          </mc:Choice>
        </mc:AlternateContent>
        <mc:AlternateContent xmlns:mc="http://schemas.openxmlformats.org/markup-compatibility/2006">
          <mc:Choice Requires="x14">
            <control shapeId="13291" r:id="rId626" name="Option Button 1003">
              <controlPr defaultSize="0" autoFill="0" autoLine="0" autoPict="0">
                <anchor moveWithCells="1" sizeWithCells="1">
                  <from>
                    <xdr:col>12</xdr:col>
                    <xdr:colOff>133350</xdr:colOff>
                    <xdr:row>263</xdr:row>
                    <xdr:rowOff>123825</xdr:rowOff>
                  </from>
                  <to>
                    <xdr:col>12</xdr:col>
                    <xdr:colOff>285750</xdr:colOff>
                    <xdr:row>263</xdr:row>
                    <xdr:rowOff>390525</xdr:rowOff>
                  </to>
                </anchor>
              </controlPr>
            </control>
          </mc:Choice>
        </mc:AlternateContent>
        <mc:AlternateContent xmlns:mc="http://schemas.openxmlformats.org/markup-compatibility/2006">
          <mc:Choice Requires="x14">
            <control shapeId="13292" r:id="rId627" name="Option Button 1004">
              <controlPr defaultSize="0" autoFill="0" autoLine="0" autoPict="0">
                <anchor moveWithCells="1" sizeWithCells="1">
                  <from>
                    <xdr:col>12</xdr:col>
                    <xdr:colOff>133350</xdr:colOff>
                    <xdr:row>264</xdr:row>
                    <xdr:rowOff>76200</xdr:rowOff>
                  </from>
                  <to>
                    <xdr:col>12</xdr:col>
                    <xdr:colOff>285750</xdr:colOff>
                    <xdr:row>264</xdr:row>
                    <xdr:rowOff>257175</xdr:rowOff>
                  </to>
                </anchor>
              </controlPr>
            </control>
          </mc:Choice>
        </mc:AlternateContent>
        <mc:AlternateContent xmlns:mc="http://schemas.openxmlformats.org/markup-compatibility/2006">
          <mc:Choice Requires="x14">
            <control shapeId="13294" r:id="rId628" name="Option Button 1006">
              <controlPr defaultSize="0" autoFill="0" autoLine="0" autoPict="0">
                <anchor moveWithCells="1" sizeWithCells="1">
                  <from>
                    <xdr:col>12</xdr:col>
                    <xdr:colOff>133350</xdr:colOff>
                    <xdr:row>265</xdr:row>
                    <xdr:rowOff>76200</xdr:rowOff>
                  </from>
                  <to>
                    <xdr:col>12</xdr:col>
                    <xdr:colOff>285750</xdr:colOff>
                    <xdr:row>265</xdr:row>
                    <xdr:rowOff>238125</xdr:rowOff>
                  </to>
                </anchor>
              </controlPr>
            </control>
          </mc:Choice>
        </mc:AlternateContent>
        <mc:AlternateContent xmlns:mc="http://schemas.openxmlformats.org/markup-compatibility/2006">
          <mc:Choice Requires="x14">
            <control shapeId="13300" r:id="rId629" name="Option Button 1012">
              <controlPr defaultSize="0" autoFill="0" autoLine="0" autoPict="0">
                <anchor moveWithCells="1" sizeWithCells="1">
                  <from>
                    <xdr:col>12</xdr:col>
                    <xdr:colOff>114300</xdr:colOff>
                    <xdr:row>344</xdr:row>
                    <xdr:rowOff>85725</xdr:rowOff>
                  </from>
                  <to>
                    <xdr:col>12</xdr:col>
                    <xdr:colOff>276225</xdr:colOff>
                    <xdr:row>344</xdr:row>
                    <xdr:rowOff>266700</xdr:rowOff>
                  </to>
                </anchor>
              </controlPr>
            </control>
          </mc:Choice>
        </mc:AlternateContent>
        <mc:AlternateContent xmlns:mc="http://schemas.openxmlformats.org/markup-compatibility/2006">
          <mc:Choice Requires="x14">
            <control shapeId="13301" r:id="rId630" name="Option Button 1013">
              <controlPr defaultSize="0" autoFill="0" autoLine="0" autoPict="0">
                <anchor moveWithCells="1" sizeWithCells="1">
                  <from>
                    <xdr:col>12</xdr:col>
                    <xdr:colOff>114300</xdr:colOff>
                    <xdr:row>345</xdr:row>
                    <xdr:rowOff>85725</xdr:rowOff>
                  </from>
                  <to>
                    <xdr:col>12</xdr:col>
                    <xdr:colOff>276225</xdr:colOff>
                    <xdr:row>345</xdr:row>
                    <xdr:rowOff>266700</xdr:rowOff>
                  </to>
                </anchor>
              </controlPr>
            </control>
          </mc:Choice>
        </mc:AlternateContent>
        <mc:AlternateContent xmlns:mc="http://schemas.openxmlformats.org/markup-compatibility/2006">
          <mc:Choice Requires="x14">
            <control shapeId="13302" r:id="rId631" name="Option Button 1014">
              <controlPr defaultSize="0" autoFill="0" autoLine="0" autoPict="0">
                <anchor moveWithCells="1" sizeWithCells="1">
                  <from>
                    <xdr:col>12</xdr:col>
                    <xdr:colOff>114300</xdr:colOff>
                    <xdr:row>346</xdr:row>
                    <xdr:rowOff>85725</xdr:rowOff>
                  </from>
                  <to>
                    <xdr:col>12</xdr:col>
                    <xdr:colOff>276225</xdr:colOff>
                    <xdr:row>346</xdr:row>
                    <xdr:rowOff>266700</xdr:rowOff>
                  </to>
                </anchor>
              </controlPr>
            </control>
          </mc:Choice>
        </mc:AlternateContent>
        <mc:AlternateContent xmlns:mc="http://schemas.openxmlformats.org/markup-compatibility/2006">
          <mc:Choice Requires="x14">
            <control shapeId="13303" r:id="rId632" name="Option Button 1015">
              <controlPr defaultSize="0" autoFill="0" autoLine="0" autoPict="0">
                <anchor moveWithCells="1" sizeWithCells="1">
                  <from>
                    <xdr:col>12</xdr:col>
                    <xdr:colOff>114300</xdr:colOff>
                    <xdr:row>347</xdr:row>
                    <xdr:rowOff>133350</xdr:rowOff>
                  </from>
                  <to>
                    <xdr:col>12</xdr:col>
                    <xdr:colOff>276225</xdr:colOff>
                    <xdr:row>347</xdr:row>
                    <xdr:rowOff>390525</xdr:rowOff>
                  </to>
                </anchor>
              </controlPr>
            </control>
          </mc:Choice>
        </mc:AlternateContent>
        <mc:AlternateContent xmlns:mc="http://schemas.openxmlformats.org/markup-compatibility/2006">
          <mc:Choice Requires="x14">
            <control shapeId="13304" r:id="rId633" name="Option Button 1016">
              <controlPr defaultSize="0" autoFill="0" autoLine="0" autoPict="0">
                <anchor moveWithCells="1" sizeWithCells="1">
                  <from>
                    <xdr:col>12</xdr:col>
                    <xdr:colOff>114300</xdr:colOff>
                    <xdr:row>348</xdr:row>
                    <xdr:rowOff>85725</xdr:rowOff>
                  </from>
                  <to>
                    <xdr:col>12</xdr:col>
                    <xdr:colOff>276225</xdr:colOff>
                    <xdr:row>348</xdr:row>
                    <xdr:rowOff>257175</xdr:rowOff>
                  </to>
                </anchor>
              </controlPr>
            </control>
          </mc:Choice>
        </mc:AlternateContent>
        <mc:AlternateContent xmlns:mc="http://schemas.openxmlformats.org/markup-compatibility/2006">
          <mc:Choice Requires="x14">
            <control shapeId="13305" r:id="rId634" name="Option Button 1017">
              <controlPr defaultSize="0" autoFill="0" autoLine="0" autoPict="0">
                <anchor moveWithCells="1" sizeWithCells="1">
                  <from>
                    <xdr:col>12</xdr:col>
                    <xdr:colOff>114300</xdr:colOff>
                    <xdr:row>349</xdr:row>
                    <xdr:rowOff>85725</xdr:rowOff>
                  </from>
                  <to>
                    <xdr:col>12</xdr:col>
                    <xdr:colOff>276225</xdr:colOff>
                    <xdr:row>349</xdr:row>
                    <xdr:rowOff>266700</xdr:rowOff>
                  </to>
                </anchor>
              </controlPr>
            </control>
          </mc:Choice>
        </mc:AlternateContent>
        <mc:AlternateContent xmlns:mc="http://schemas.openxmlformats.org/markup-compatibility/2006">
          <mc:Choice Requires="x14">
            <control shapeId="13306" r:id="rId635" name="Option Button 1018">
              <controlPr defaultSize="0" autoFill="0" autoLine="0" autoPict="0">
                <anchor moveWithCells="1" sizeWithCells="1">
                  <from>
                    <xdr:col>12</xdr:col>
                    <xdr:colOff>114300</xdr:colOff>
                    <xdr:row>351</xdr:row>
                    <xdr:rowOff>76200</xdr:rowOff>
                  </from>
                  <to>
                    <xdr:col>12</xdr:col>
                    <xdr:colOff>276225</xdr:colOff>
                    <xdr:row>351</xdr:row>
                    <xdr:rowOff>257175</xdr:rowOff>
                  </to>
                </anchor>
              </controlPr>
            </control>
          </mc:Choice>
        </mc:AlternateContent>
        <mc:AlternateContent xmlns:mc="http://schemas.openxmlformats.org/markup-compatibility/2006">
          <mc:Choice Requires="x14">
            <control shapeId="13307" r:id="rId636" name="Option Button 1019">
              <controlPr defaultSize="0" autoFill="0" autoLine="0" autoPict="0">
                <anchor moveWithCells="1" sizeWithCells="1">
                  <from>
                    <xdr:col>12</xdr:col>
                    <xdr:colOff>114300</xdr:colOff>
                    <xdr:row>436</xdr:row>
                    <xdr:rowOff>85725</xdr:rowOff>
                  </from>
                  <to>
                    <xdr:col>12</xdr:col>
                    <xdr:colOff>342900</xdr:colOff>
                    <xdr:row>436</xdr:row>
                    <xdr:rowOff>266700</xdr:rowOff>
                  </to>
                </anchor>
              </controlPr>
            </control>
          </mc:Choice>
        </mc:AlternateContent>
        <mc:AlternateContent xmlns:mc="http://schemas.openxmlformats.org/markup-compatibility/2006">
          <mc:Choice Requires="x14">
            <control shapeId="13308" r:id="rId637" name="Option Button 1020">
              <controlPr defaultSize="0" autoFill="0" autoLine="0" autoPict="0">
                <anchor moveWithCells="1" sizeWithCells="1">
                  <from>
                    <xdr:col>12</xdr:col>
                    <xdr:colOff>114300</xdr:colOff>
                    <xdr:row>437</xdr:row>
                    <xdr:rowOff>85725</xdr:rowOff>
                  </from>
                  <to>
                    <xdr:col>12</xdr:col>
                    <xdr:colOff>266700</xdr:colOff>
                    <xdr:row>437</xdr:row>
                    <xdr:rowOff>266700</xdr:rowOff>
                  </to>
                </anchor>
              </controlPr>
            </control>
          </mc:Choice>
        </mc:AlternateContent>
        <mc:AlternateContent xmlns:mc="http://schemas.openxmlformats.org/markup-compatibility/2006">
          <mc:Choice Requires="x14">
            <control shapeId="13309" r:id="rId638" name="Option Button 1021">
              <controlPr defaultSize="0" autoFill="0" autoLine="0" autoPict="0">
                <anchor moveWithCells="1" sizeWithCells="1">
                  <from>
                    <xdr:col>12</xdr:col>
                    <xdr:colOff>114300</xdr:colOff>
                    <xdr:row>439</xdr:row>
                    <xdr:rowOff>66675</xdr:rowOff>
                  </from>
                  <to>
                    <xdr:col>12</xdr:col>
                    <xdr:colOff>266700</xdr:colOff>
                    <xdr:row>439</xdr:row>
                    <xdr:rowOff>180975</xdr:rowOff>
                  </to>
                </anchor>
              </controlPr>
            </control>
          </mc:Choice>
        </mc:AlternateContent>
        <mc:AlternateContent xmlns:mc="http://schemas.openxmlformats.org/markup-compatibility/2006">
          <mc:Choice Requires="x14">
            <control shapeId="13310" r:id="rId639" name="Option Button 1022">
              <controlPr defaultSize="0" autoFill="0" autoLine="0" autoPict="0">
                <anchor moveWithCells="1" sizeWithCells="1">
                  <from>
                    <xdr:col>12</xdr:col>
                    <xdr:colOff>114300</xdr:colOff>
                    <xdr:row>440</xdr:row>
                    <xdr:rowOff>142875</xdr:rowOff>
                  </from>
                  <to>
                    <xdr:col>12</xdr:col>
                    <xdr:colOff>266700</xdr:colOff>
                    <xdr:row>440</xdr:row>
                    <xdr:rowOff>400050</xdr:rowOff>
                  </to>
                </anchor>
              </controlPr>
            </control>
          </mc:Choice>
        </mc:AlternateContent>
        <mc:AlternateContent xmlns:mc="http://schemas.openxmlformats.org/markup-compatibility/2006">
          <mc:Choice Requires="x14">
            <control shapeId="13311" r:id="rId640" name="Option Button 1023">
              <controlPr defaultSize="0" autoFill="0" autoLine="0" autoPict="0">
                <anchor moveWithCells="1" sizeWithCells="1">
                  <from>
                    <xdr:col>12</xdr:col>
                    <xdr:colOff>114300</xdr:colOff>
                    <xdr:row>442</xdr:row>
                    <xdr:rowOff>76200</xdr:rowOff>
                  </from>
                  <to>
                    <xdr:col>12</xdr:col>
                    <xdr:colOff>266700</xdr:colOff>
                    <xdr:row>442</xdr:row>
                    <xdr:rowOff>247650</xdr:rowOff>
                  </to>
                </anchor>
              </controlPr>
            </control>
          </mc:Choice>
        </mc:AlternateContent>
        <mc:AlternateContent xmlns:mc="http://schemas.openxmlformats.org/markup-compatibility/2006">
          <mc:Choice Requires="x14">
            <control shapeId="15360" r:id="rId641" name="Option Button 1024">
              <controlPr defaultSize="0" autoFill="0" autoLine="0" autoPict="0">
                <anchor moveWithCells="1" sizeWithCells="1">
                  <from>
                    <xdr:col>12</xdr:col>
                    <xdr:colOff>114300</xdr:colOff>
                    <xdr:row>443</xdr:row>
                    <xdr:rowOff>57150</xdr:rowOff>
                  </from>
                  <to>
                    <xdr:col>12</xdr:col>
                    <xdr:colOff>266700</xdr:colOff>
                    <xdr:row>443</xdr:row>
                    <xdr:rowOff>238125</xdr:rowOff>
                  </to>
                </anchor>
              </controlPr>
            </control>
          </mc:Choice>
        </mc:AlternateContent>
        <mc:AlternateContent xmlns:mc="http://schemas.openxmlformats.org/markup-compatibility/2006">
          <mc:Choice Requires="x14">
            <control shapeId="15361" r:id="rId642" name="Option Button 1025">
              <controlPr defaultSize="0" autoFill="0" autoLine="0" autoPict="0">
                <anchor moveWithCells="1" sizeWithCells="1">
                  <from>
                    <xdr:col>12</xdr:col>
                    <xdr:colOff>114300</xdr:colOff>
                    <xdr:row>444</xdr:row>
                    <xdr:rowOff>47625</xdr:rowOff>
                  </from>
                  <to>
                    <xdr:col>12</xdr:col>
                    <xdr:colOff>266700</xdr:colOff>
                    <xdr:row>444</xdr:row>
                    <xdr:rowOff>152400</xdr:rowOff>
                  </to>
                </anchor>
              </controlPr>
            </control>
          </mc:Choice>
        </mc:AlternateContent>
        <mc:AlternateContent xmlns:mc="http://schemas.openxmlformats.org/markup-compatibility/2006">
          <mc:Choice Requires="x14">
            <control shapeId="15363" r:id="rId643" name="Option Button 1027">
              <controlPr defaultSize="0" autoFill="0" autoLine="0" autoPict="0">
                <anchor moveWithCells="1" sizeWithCells="1">
                  <from>
                    <xdr:col>12</xdr:col>
                    <xdr:colOff>114300</xdr:colOff>
                    <xdr:row>446</xdr:row>
                    <xdr:rowOff>76200</xdr:rowOff>
                  </from>
                  <to>
                    <xdr:col>12</xdr:col>
                    <xdr:colOff>266700</xdr:colOff>
                    <xdr:row>446</xdr:row>
                    <xdr:rowOff>247650</xdr:rowOff>
                  </to>
                </anchor>
              </controlPr>
            </control>
          </mc:Choice>
        </mc:AlternateContent>
        <mc:AlternateContent xmlns:mc="http://schemas.openxmlformats.org/markup-compatibility/2006">
          <mc:Choice Requires="x14">
            <control shapeId="15364" r:id="rId644" name="Option Button 1028">
              <controlPr defaultSize="0" autoFill="0" autoLine="0" autoPict="0">
                <anchor moveWithCells="1" sizeWithCells="1">
                  <from>
                    <xdr:col>12</xdr:col>
                    <xdr:colOff>114300</xdr:colOff>
                    <xdr:row>448</xdr:row>
                    <xdr:rowOff>76200</xdr:rowOff>
                  </from>
                  <to>
                    <xdr:col>12</xdr:col>
                    <xdr:colOff>266700</xdr:colOff>
                    <xdr:row>448</xdr:row>
                    <xdr:rowOff>257175</xdr:rowOff>
                  </to>
                </anchor>
              </controlPr>
            </control>
          </mc:Choice>
        </mc:AlternateContent>
        <mc:AlternateContent xmlns:mc="http://schemas.openxmlformats.org/markup-compatibility/2006">
          <mc:Choice Requires="x14">
            <control shapeId="15366" r:id="rId645" name="Option Button 1030">
              <controlPr defaultSize="0" autoFill="0" autoLine="0" autoPict="0">
                <anchor moveWithCells="1" sizeWithCells="1">
                  <from>
                    <xdr:col>12</xdr:col>
                    <xdr:colOff>114300</xdr:colOff>
                    <xdr:row>450</xdr:row>
                    <xdr:rowOff>85725</xdr:rowOff>
                  </from>
                  <to>
                    <xdr:col>12</xdr:col>
                    <xdr:colOff>266700</xdr:colOff>
                    <xdr:row>450</xdr:row>
                    <xdr:rowOff>257175</xdr:rowOff>
                  </to>
                </anchor>
              </controlPr>
            </control>
          </mc:Choice>
        </mc:AlternateContent>
        <mc:AlternateContent xmlns:mc="http://schemas.openxmlformats.org/markup-compatibility/2006">
          <mc:Choice Requires="x14">
            <control shapeId="15368" r:id="rId646" name="Option Button 1032">
              <controlPr defaultSize="0" autoFill="0" autoLine="0" autoPict="0">
                <anchor moveWithCells="1" sizeWithCells="1">
                  <from>
                    <xdr:col>12</xdr:col>
                    <xdr:colOff>114300</xdr:colOff>
                    <xdr:row>451</xdr:row>
                    <xdr:rowOff>85725</xdr:rowOff>
                  </from>
                  <to>
                    <xdr:col>12</xdr:col>
                    <xdr:colOff>266700</xdr:colOff>
                    <xdr:row>451</xdr:row>
                    <xdr:rowOff>266700</xdr:rowOff>
                  </to>
                </anchor>
              </controlPr>
            </control>
          </mc:Choice>
        </mc:AlternateContent>
        <mc:AlternateContent xmlns:mc="http://schemas.openxmlformats.org/markup-compatibility/2006">
          <mc:Choice Requires="x14">
            <control shapeId="15369" r:id="rId647" name="Option Button 1033">
              <controlPr defaultSize="0" autoFill="0" autoLine="0" autoPict="0">
                <anchor moveWithCells="1" sizeWithCells="1">
                  <from>
                    <xdr:col>12</xdr:col>
                    <xdr:colOff>114300</xdr:colOff>
                    <xdr:row>452</xdr:row>
                    <xdr:rowOff>85725</xdr:rowOff>
                  </from>
                  <to>
                    <xdr:col>12</xdr:col>
                    <xdr:colOff>266700</xdr:colOff>
                    <xdr:row>452</xdr:row>
                    <xdr:rowOff>257175</xdr:rowOff>
                  </to>
                </anchor>
              </controlPr>
            </control>
          </mc:Choice>
        </mc:AlternateContent>
        <mc:AlternateContent xmlns:mc="http://schemas.openxmlformats.org/markup-compatibility/2006">
          <mc:Choice Requires="x14">
            <control shapeId="15370" r:id="rId648" name="Option Button 1034">
              <controlPr defaultSize="0" autoFill="0" autoLine="0" autoPict="0">
                <anchor moveWithCells="1" sizeWithCells="1">
                  <from>
                    <xdr:col>12</xdr:col>
                    <xdr:colOff>114300</xdr:colOff>
                    <xdr:row>453</xdr:row>
                    <xdr:rowOff>133350</xdr:rowOff>
                  </from>
                  <to>
                    <xdr:col>12</xdr:col>
                    <xdr:colOff>266700</xdr:colOff>
                    <xdr:row>453</xdr:row>
                    <xdr:rowOff>381000</xdr:rowOff>
                  </to>
                </anchor>
              </controlPr>
            </control>
          </mc:Choice>
        </mc:AlternateContent>
        <mc:AlternateContent xmlns:mc="http://schemas.openxmlformats.org/markup-compatibility/2006">
          <mc:Choice Requires="x14">
            <control shapeId="15371" r:id="rId649" name="Option Button 1035">
              <controlPr defaultSize="0" autoFill="0" autoLine="0" autoPict="0">
                <anchor moveWithCells="1" sizeWithCells="1">
                  <from>
                    <xdr:col>12</xdr:col>
                    <xdr:colOff>114300</xdr:colOff>
                    <xdr:row>455</xdr:row>
                    <xdr:rowOff>95250</xdr:rowOff>
                  </from>
                  <to>
                    <xdr:col>12</xdr:col>
                    <xdr:colOff>266700</xdr:colOff>
                    <xdr:row>455</xdr:row>
                    <xdr:rowOff>266700</xdr:rowOff>
                  </to>
                </anchor>
              </controlPr>
            </control>
          </mc:Choice>
        </mc:AlternateContent>
        <mc:AlternateContent xmlns:mc="http://schemas.openxmlformats.org/markup-compatibility/2006">
          <mc:Choice Requires="x14">
            <control shapeId="15372" r:id="rId650" name="Option Button 1036">
              <controlPr defaultSize="0" autoFill="0" autoLine="0" autoPict="0">
                <anchor moveWithCells="1" sizeWithCells="1">
                  <from>
                    <xdr:col>12</xdr:col>
                    <xdr:colOff>114300</xdr:colOff>
                    <xdr:row>456</xdr:row>
                    <xdr:rowOff>85725</xdr:rowOff>
                  </from>
                  <to>
                    <xdr:col>12</xdr:col>
                    <xdr:colOff>266700</xdr:colOff>
                    <xdr:row>456</xdr:row>
                    <xdr:rowOff>266700</xdr:rowOff>
                  </to>
                </anchor>
              </controlPr>
            </control>
          </mc:Choice>
        </mc:AlternateContent>
        <mc:AlternateContent xmlns:mc="http://schemas.openxmlformats.org/markup-compatibility/2006">
          <mc:Choice Requires="x14">
            <control shapeId="15373" r:id="rId651" name="Option Button 1037">
              <controlPr defaultSize="0" autoFill="0" autoLine="0" autoPict="0">
                <anchor moveWithCells="1" sizeWithCells="1">
                  <from>
                    <xdr:col>12</xdr:col>
                    <xdr:colOff>114300</xdr:colOff>
                    <xdr:row>458</xdr:row>
                    <xdr:rowOff>95250</xdr:rowOff>
                  </from>
                  <to>
                    <xdr:col>12</xdr:col>
                    <xdr:colOff>266700</xdr:colOff>
                    <xdr:row>458</xdr:row>
                    <xdr:rowOff>257175</xdr:rowOff>
                  </to>
                </anchor>
              </controlPr>
            </control>
          </mc:Choice>
        </mc:AlternateContent>
        <mc:AlternateContent xmlns:mc="http://schemas.openxmlformats.org/markup-compatibility/2006">
          <mc:Choice Requires="x14">
            <control shapeId="15374" r:id="rId652" name="Option Button 1038">
              <controlPr defaultSize="0" autoFill="0" autoLine="0" autoPict="0">
                <anchor moveWithCells="1" sizeWithCells="1">
                  <from>
                    <xdr:col>12</xdr:col>
                    <xdr:colOff>123825</xdr:colOff>
                    <xdr:row>546</xdr:row>
                    <xdr:rowOff>57150</xdr:rowOff>
                  </from>
                  <to>
                    <xdr:col>12</xdr:col>
                    <xdr:colOff>276225</xdr:colOff>
                    <xdr:row>546</xdr:row>
                    <xdr:rowOff>171450</xdr:rowOff>
                  </to>
                </anchor>
              </controlPr>
            </control>
          </mc:Choice>
        </mc:AlternateContent>
        <mc:AlternateContent xmlns:mc="http://schemas.openxmlformats.org/markup-compatibility/2006">
          <mc:Choice Requires="x14">
            <control shapeId="15375" r:id="rId653" name="Option Button 1039">
              <controlPr defaultSize="0" autoFill="0" autoLine="0" autoPict="0">
                <anchor moveWithCells="1" sizeWithCells="1">
                  <from>
                    <xdr:col>12</xdr:col>
                    <xdr:colOff>123825</xdr:colOff>
                    <xdr:row>547</xdr:row>
                    <xdr:rowOff>57150</xdr:rowOff>
                  </from>
                  <to>
                    <xdr:col>12</xdr:col>
                    <xdr:colOff>276225</xdr:colOff>
                    <xdr:row>547</xdr:row>
                    <xdr:rowOff>171450</xdr:rowOff>
                  </to>
                </anchor>
              </controlPr>
            </control>
          </mc:Choice>
        </mc:AlternateContent>
        <mc:AlternateContent xmlns:mc="http://schemas.openxmlformats.org/markup-compatibility/2006">
          <mc:Choice Requires="x14">
            <control shapeId="15376" r:id="rId654" name="Option Button 1040">
              <controlPr defaultSize="0" autoFill="0" autoLine="0" autoPict="0">
                <anchor moveWithCells="1" sizeWithCells="1">
                  <from>
                    <xdr:col>12</xdr:col>
                    <xdr:colOff>123825</xdr:colOff>
                    <xdr:row>548</xdr:row>
                    <xdr:rowOff>57150</xdr:rowOff>
                  </from>
                  <to>
                    <xdr:col>12</xdr:col>
                    <xdr:colOff>276225</xdr:colOff>
                    <xdr:row>548</xdr:row>
                    <xdr:rowOff>171450</xdr:rowOff>
                  </to>
                </anchor>
              </controlPr>
            </control>
          </mc:Choice>
        </mc:AlternateContent>
        <mc:AlternateContent xmlns:mc="http://schemas.openxmlformats.org/markup-compatibility/2006">
          <mc:Choice Requires="x14">
            <control shapeId="15377" r:id="rId655" name="Option Button 1041">
              <controlPr defaultSize="0" autoFill="0" autoLine="0" autoPict="0">
                <anchor moveWithCells="1" sizeWithCells="1">
                  <from>
                    <xdr:col>12</xdr:col>
                    <xdr:colOff>123825</xdr:colOff>
                    <xdr:row>549</xdr:row>
                    <xdr:rowOff>95250</xdr:rowOff>
                  </from>
                  <to>
                    <xdr:col>12</xdr:col>
                    <xdr:colOff>276225</xdr:colOff>
                    <xdr:row>549</xdr:row>
                    <xdr:rowOff>266700</xdr:rowOff>
                  </to>
                </anchor>
              </controlPr>
            </control>
          </mc:Choice>
        </mc:AlternateContent>
        <mc:AlternateContent xmlns:mc="http://schemas.openxmlformats.org/markup-compatibility/2006">
          <mc:Choice Requires="x14">
            <control shapeId="15378" r:id="rId656" name="Option Button 1042">
              <controlPr defaultSize="0" autoFill="0" autoLine="0" autoPict="0">
                <anchor moveWithCells="1" sizeWithCells="1">
                  <from>
                    <xdr:col>12</xdr:col>
                    <xdr:colOff>123825</xdr:colOff>
                    <xdr:row>550</xdr:row>
                    <xdr:rowOff>47625</xdr:rowOff>
                  </from>
                  <to>
                    <xdr:col>12</xdr:col>
                    <xdr:colOff>276225</xdr:colOff>
                    <xdr:row>550</xdr:row>
                    <xdr:rowOff>152400</xdr:rowOff>
                  </to>
                </anchor>
              </controlPr>
            </control>
          </mc:Choice>
        </mc:AlternateContent>
        <mc:AlternateContent xmlns:mc="http://schemas.openxmlformats.org/markup-compatibility/2006">
          <mc:Choice Requires="x14">
            <control shapeId="15379" r:id="rId657" name="Option Button 1043">
              <controlPr defaultSize="0" autoFill="0" autoLine="0" autoPict="0">
                <anchor moveWithCells="1" sizeWithCells="1">
                  <from>
                    <xdr:col>12</xdr:col>
                    <xdr:colOff>104775</xdr:colOff>
                    <xdr:row>624</xdr:row>
                    <xdr:rowOff>85725</xdr:rowOff>
                  </from>
                  <to>
                    <xdr:col>12</xdr:col>
                    <xdr:colOff>266700</xdr:colOff>
                    <xdr:row>624</xdr:row>
                    <xdr:rowOff>266700</xdr:rowOff>
                  </to>
                </anchor>
              </controlPr>
            </control>
          </mc:Choice>
        </mc:AlternateContent>
        <mc:AlternateContent xmlns:mc="http://schemas.openxmlformats.org/markup-compatibility/2006">
          <mc:Choice Requires="x14">
            <control shapeId="15380" r:id="rId658" name="Option Button 1044">
              <controlPr defaultSize="0" autoFill="0" autoLine="0" autoPict="0">
                <anchor moveWithCells="1" sizeWithCells="1">
                  <from>
                    <xdr:col>12</xdr:col>
                    <xdr:colOff>104775</xdr:colOff>
                    <xdr:row>626</xdr:row>
                    <xdr:rowOff>85725</xdr:rowOff>
                  </from>
                  <to>
                    <xdr:col>12</xdr:col>
                    <xdr:colOff>266700</xdr:colOff>
                    <xdr:row>626</xdr:row>
                    <xdr:rowOff>266700</xdr:rowOff>
                  </to>
                </anchor>
              </controlPr>
            </control>
          </mc:Choice>
        </mc:AlternateContent>
        <mc:AlternateContent xmlns:mc="http://schemas.openxmlformats.org/markup-compatibility/2006">
          <mc:Choice Requires="x14">
            <control shapeId="15381" r:id="rId659" name="Option Button 1045">
              <controlPr defaultSize="0" autoFill="0" autoLine="0" autoPict="0">
                <anchor moveWithCells="1" sizeWithCells="1">
                  <from>
                    <xdr:col>12</xdr:col>
                    <xdr:colOff>104775</xdr:colOff>
                    <xdr:row>627</xdr:row>
                    <xdr:rowOff>66675</xdr:rowOff>
                  </from>
                  <to>
                    <xdr:col>12</xdr:col>
                    <xdr:colOff>266700</xdr:colOff>
                    <xdr:row>627</xdr:row>
                    <xdr:rowOff>171450</xdr:rowOff>
                  </to>
                </anchor>
              </controlPr>
            </control>
          </mc:Choice>
        </mc:AlternateContent>
        <mc:AlternateContent xmlns:mc="http://schemas.openxmlformats.org/markup-compatibility/2006">
          <mc:Choice Requires="x14">
            <control shapeId="15382" r:id="rId660" name="Option Button 1046">
              <controlPr defaultSize="0" autoFill="0" autoLine="0" autoPict="0">
                <anchor moveWithCells="1" sizeWithCells="1">
                  <from>
                    <xdr:col>12</xdr:col>
                    <xdr:colOff>104775</xdr:colOff>
                    <xdr:row>628</xdr:row>
                    <xdr:rowOff>95250</xdr:rowOff>
                  </from>
                  <to>
                    <xdr:col>12</xdr:col>
                    <xdr:colOff>266700</xdr:colOff>
                    <xdr:row>628</xdr:row>
                    <xdr:rowOff>257175</xdr:rowOff>
                  </to>
                </anchor>
              </controlPr>
            </control>
          </mc:Choice>
        </mc:AlternateContent>
        <mc:AlternateContent xmlns:mc="http://schemas.openxmlformats.org/markup-compatibility/2006">
          <mc:Choice Requires="x14">
            <control shapeId="15383" r:id="rId661" name="Option Button 1047">
              <controlPr defaultSize="0" autoFill="0" autoLine="0" autoPict="0">
                <anchor moveWithCells="1" sizeWithCells="1">
                  <from>
                    <xdr:col>12</xdr:col>
                    <xdr:colOff>104775</xdr:colOff>
                    <xdr:row>629</xdr:row>
                    <xdr:rowOff>85725</xdr:rowOff>
                  </from>
                  <to>
                    <xdr:col>12</xdr:col>
                    <xdr:colOff>266700</xdr:colOff>
                    <xdr:row>629</xdr:row>
                    <xdr:rowOff>266700</xdr:rowOff>
                  </to>
                </anchor>
              </controlPr>
            </control>
          </mc:Choice>
        </mc:AlternateContent>
        <mc:AlternateContent xmlns:mc="http://schemas.openxmlformats.org/markup-compatibility/2006">
          <mc:Choice Requires="x14">
            <control shapeId="15384" r:id="rId662" name="Option Button 1048">
              <controlPr defaultSize="0" autoFill="0" autoLine="0" autoPict="0">
                <anchor moveWithCells="1" sizeWithCells="1">
                  <from>
                    <xdr:col>12</xdr:col>
                    <xdr:colOff>104775</xdr:colOff>
                    <xdr:row>630</xdr:row>
                    <xdr:rowOff>114300</xdr:rowOff>
                  </from>
                  <to>
                    <xdr:col>12</xdr:col>
                    <xdr:colOff>266700</xdr:colOff>
                    <xdr:row>630</xdr:row>
                    <xdr:rowOff>381000</xdr:rowOff>
                  </to>
                </anchor>
              </controlPr>
            </control>
          </mc:Choice>
        </mc:AlternateContent>
        <mc:AlternateContent xmlns:mc="http://schemas.openxmlformats.org/markup-compatibility/2006">
          <mc:Choice Requires="x14">
            <control shapeId="15386" r:id="rId663" name="Option Button 1050">
              <controlPr defaultSize="0" autoFill="0" autoLine="0" autoPict="0">
                <anchor moveWithCells="1" sizeWithCells="1">
                  <from>
                    <xdr:col>12</xdr:col>
                    <xdr:colOff>142875</xdr:colOff>
                    <xdr:row>68</xdr:row>
                    <xdr:rowOff>85725</xdr:rowOff>
                  </from>
                  <to>
                    <xdr:col>12</xdr:col>
                    <xdr:colOff>390525</xdr:colOff>
                    <xdr:row>68</xdr:row>
                    <xdr:rowOff>438150</xdr:rowOff>
                  </to>
                </anchor>
              </controlPr>
            </control>
          </mc:Choice>
        </mc:AlternateContent>
        <mc:AlternateContent xmlns:mc="http://schemas.openxmlformats.org/markup-compatibility/2006">
          <mc:Choice Requires="x14">
            <control shapeId="15387" r:id="rId664" name="Group Box 1051">
              <controlPr defaultSize="0" autoFill="0" autoPict="0">
                <anchor moveWithCells="1" sizeWithCells="1">
                  <from>
                    <xdr:col>10</xdr:col>
                    <xdr:colOff>9525</xdr:colOff>
                    <xdr:row>154</xdr:row>
                    <xdr:rowOff>0</xdr:rowOff>
                  </from>
                  <to>
                    <xdr:col>12</xdr:col>
                    <xdr:colOff>438150</xdr:colOff>
                    <xdr:row>155</xdr:row>
                    <xdr:rowOff>0</xdr:rowOff>
                  </to>
                </anchor>
              </controlPr>
            </control>
          </mc:Choice>
        </mc:AlternateContent>
        <mc:AlternateContent xmlns:mc="http://schemas.openxmlformats.org/markup-compatibility/2006">
          <mc:Choice Requires="x14">
            <control shapeId="15388" r:id="rId665" name="Option Button 1052">
              <controlPr defaultSize="0" autoFill="0" autoLine="0" autoPict="0">
                <anchor moveWithCells="1" sizeWithCells="1">
                  <from>
                    <xdr:col>10</xdr:col>
                    <xdr:colOff>142875</xdr:colOff>
                    <xdr:row>154</xdr:row>
                    <xdr:rowOff>133350</xdr:rowOff>
                  </from>
                  <to>
                    <xdr:col>10</xdr:col>
                    <xdr:colOff>304800</xdr:colOff>
                    <xdr:row>154</xdr:row>
                    <xdr:rowOff>390525</xdr:rowOff>
                  </to>
                </anchor>
              </controlPr>
            </control>
          </mc:Choice>
        </mc:AlternateContent>
        <mc:AlternateContent xmlns:mc="http://schemas.openxmlformats.org/markup-compatibility/2006">
          <mc:Choice Requires="x14">
            <control shapeId="15389" r:id="rId666" name="Option Button 1053">
              <controlPr defaultSize="0" autoFill="0" autoLine="0" autoPict="0">
                <anchor moveWithCells="1" sizeWithCells="1">
                  <from>
                    <xdr:col>11</xdr:col>
                    <xdr:colOff>76200</xdr:colOff>
                    <xdr:row>154</xdr:row>
                    <xdr:rowOff>133350</xdr:rowOff>
                  </from>
                  <to>
                    <xdr:col>11</xdr:col>
                    <xdr:colOff>238125</xdr:colOff>
                    <xdr:row>154</xdr:row>
                    <xdr:rowOff>390525</xdr:rowOff>
                  </to>
                </anchor>
              </controlPr>
            </control>
          </mc:Choice>
        </mc:AlternateContent>
        <mc:AlternateContent xmlns:mc="http://schemas.openxmlformats.org/markup-compatibility/2006">
          <mc:Choice Requires="x14">
            <control shapeId="15390" r:id="rId667" name="Option Button 1054">
              <controlPr defaultSize="0" autoFill="0" autoLine="0" autoPict="0">
                <anchor moveWithCells="1" sizeWithCells="1">
                  <from>
                    <xdr:col>12</xdr:col>
                    <xdr:colOff>133350</xdr:colOff>
                    <xdr:row>154</xdr:row>
                    <xdr:rowOff>123825</xdr:rowOff>
                  </from>
                  <to>
                    <xdr:col>12</xdr:col>
                    <xdr:colOff>285750</xdr:colOff>
                    <xdr:row>154</xdr:row>
                    <xdr:rowOff>381000</xdr:rowOff>
                  </to>
                </anchor>
              </controlPr>
            </control>
          </mc:Choice>
        </mc:AlternateContent>
        <mc:AlternateContent xmlns:mc="http://schemas.openxmlformats.org/markup-compatibility/2006">
          <mc:Choice Requires="x14">
            <control shapeId="15391" r:id="rId668" name="Group Box 1055">
              <controlPr defaultSize="0" autoFill="0" autoPict="0">
                <anchor moveWithCells="1" sizeWithCells="1">
                  <from>
                    <xdr:col>10</xdr:col>
                    <xdr:colOff>9525</xdr:colOff>
                    <xdr:row>155</xdr:row>
                    <xdr:rowOff>0</xdr:rowOff>
                  </from>
                  <to>
                    <xdr:col>12</xdr:col>
                    <xdr:colOff>438150</xdr:colOff>
                    <xdr:row>156</xdr:row>
                    <xdr:rowOff>0</xdr:rowOff>
                  </to>
                </anchor>
              </controlPr>
            </control>
          </mc:Choice>
        </mc:AlternateContent>
        <mc:AlternateContent xmlns:mc="http://schemas.openxmlformats.org/markup-compatibility/2006">
          <mc:Choice Requires="x14">
            <control shapeId="15392" r:id="rId669" name="Option Button 1056">
              <controlPr defaultSize="0" autoFill="0" autoLine="0" autoPict="0">
                <anchor moveWithCells="1" sizeWithCells="1">
                  <from>
                    <xdr:col>10</xdr:col>
                    <xdr:colOff>142875</xdr:colOff>
                    <xdr:row>155</xdr:row>
                    <xdr:rowOff>85725</xdr:rowOff>
                  </from>
                  <to>
                    <xdr:col>10</xdr:col>
                    <xdr:colOff>304800</xdr:colOff>
                    <xdr:row>155</xdr:row>
                    <xdr:rowOff>257175</xdr:rowOff>
                  </to>
                </anchor>
              </controlPr>
            </control>
          </mc:Choice>
        </mc:AlternateContent>
        <mc:AlternateContent xmlns:mc="http://schemas.openxmlformats.org/markup-compatibility/2006">
          <mc:Choice Requires="x14">
            <control shapeId="15393" r:id="rId670" name="Option Button 1057">
              <controlPr defaultSize="0" autoFill="0" autoLine="0" autoPict="0">
                <anchor moveWithCells="1" sizeWithCells="1">
                  <from>
                    <xdr:col>11</xdr:col>
                    <xdr:colOff>76200</xdr:colOff>
                    <xdr:row>155</xdr:row>
                    <xdr:rowOff>85725</xdr:rowOff>
                  </from>
                  <to>
                    <xdr:col>11</xdr:col>
                    <xdr:colOff>238125</xdr:colOff>
                    <xdr:row>155</xdr:row>
                    <xdr:rowOff>257175</xdr:rowOff>
                  </to>
                </anchor>
              </controlPr>
            </control>
          </mc:Choice>
        </mc:AlternateContent>
        <mc:AlternateContent xmlns:mc="http://schemas.openxmlformats.org/markup-compatibility/2006">
          <mc:Choice Requires="x14">
            <control shapeId="15394" r:id="rId671" name="Option Button 1058">
              <controlPr defaultSize="0" autoFill="0" autoLine="0" autoPict="0">
                <anchor moveWithCells="1" sizeWithCells="1">
                  <from>
                    <xdr:col>12</xdr:col>
                    <xdr:colOff>133350</xdr:colOff>
                    <xdr:row>155</xdr:row>
                    <xdr:rowOff>85725</xdr:rowOff>
                  </from>
                  <to>
                    <xdr:col>12</xdr:col>
                    <xdr:colOff>285750</xdr:colOff>
                    <xdr:row>155</xdr:row>
                    <xdr:rowOff>257175</xdr:rowOff>
                  </to>
                </anchor>
              </controlPr>
            </control>
          </mc:Choice>
        </mc:AlternateContent>
        <mc:AlternateContent xmlns:mc="http://schemas.openxmlformats.org/markup-compatibility/2006">
          <mc:Choice Requires="x14">
            <control shapeId="15395" r:id="rId672" name="Group Box 1059">
              <controlPr defaultSize="0" autoFill="0" autoPict="0">
                <anchor moveWithCells="1" sizeWithCells="1">
                  <from>
                    <xdr:col>10</xdr:col>
                    <xdr:colOff>9525</xdr:colOff>
                    <xdr:row>159</xdr:row>
                    <xdr:rowOff>0</xdr:rowOff>
                  </from>
                  <to>
                    <xdr:col>12</xdr:col>
                    <xdr:colOff>438150</xdr:colOff>
                    <xdr:row>160</xdr:row>
                    <xdr:rowOff>0</xdr:rowOff>
                  </to>
                </anchor>
              </controlPr>
            </control>
          </mc:Choice>
        </mc:AlternateContent>
        <mc:AlternateContent xmlns:mc="http://schemas.openxmlformats.org/markup-compatibility/2006">
          <mc:Choice Requires="x14">
            <control shapeId="15396" r:id="rId673" name="Option Button 1060">
              <controlPr defaultSize="0" autoFill="0" autoLine="0" autoPict="0">
                <anchor moveWithCells="1" sizeWithCells="1">
                  <from>
                    <xdr:col>10</xdr:col>
                    <xdr:colOff>142875</xdr:colOff>
                    <xdr:row>159</xdr:row>
                    <xdr:rowOff>85725</xdr:rowOff>
                  </from>
                  <to>
                    <xdr:col>10</xdr:col>
                    <xdr:colOff>304800</xdr:colOff>
                    <xdr:row>159</xdr:row>
                    <xdr:rowOff>257175</xdr:rowOff>
                  </to>
                </anchor>
              </controlPr>
            </control>
          </mc:Choice>
        </mc:AlternateContent>
        <mc:AlternateContent xmlns:mc="http://schemas.openxmlformats.org/markup-compatibility/2006">
          <mc:Choice Requires="x14">
            <control shapeId="15397" r:id="rId674" name="Option Button 1061">
              <controlPr defaultSize="0" autoFill="0" autoLine="0" autoPict="0">
                <anchor moveWithCells="1" sizeWithCells="1">
                  <from>
                    <xdr:col>11</xdr:col>
                    <xdr:colOff>76200</xdr:colOff>
                    <xdr:row>159</xdr:row>
                    <xdr:rowOff>85725</xdr:rowOff>
                  </from>
                  <to>
                    <xdr:col>11</xdr:col>
                    <xdr:colOff>238125</xdr:colOff>
                    <xdr:row>159</xdr:row>
                    <xdr:rowOff>257175</xdr:rowOff>
                  </to>
                </anchor>
              </controlPr>
            </control>
          </mc:Choice>
        </mc:AlternateContent>
        <mc:AlternateContent xmlns:mc="http://schemas.openxmlformats.org/markup-compatibility/2006">
          <mc:Choice Requires="x14">
            <control shapeId="15398" r:id="rId675" name="Option Button 1062">
              <controlPr defaultSize="0" autoFill="0" autoLine="0" autoPict="0">
                <anchor moveWithCells="1" sizeWithCells="1">
                  <from>
                    <xdr:col>12</xdr:col>
                    <xdr:colOff>133350</xdr:colOff>
                    <xdr:row>159</xdr:row>
                    <xdr:rowOff>85725</xdr:rowOff>
                  </from>
                  <to>
                    <xdr:col>12</xdr:col>
                    <xdr:colOff>285750</xdr:colOff>
                    <xdr:row>159</xdr:row>
                    <xdr:rowOff>257175</xdr:rowOff>
                  </to>
                </anchor>
              </controlPr>
            </control>
          </mc:Choice>
        </mc:AlternateContent>
        <mc:AlternateContent xmlns:mc="http://schemas.openxmlformats.org/markup-compatibility/2006">
          <mc:Choice Requires="x14">
            <control shapeId="15399" r:id="rId676" name="Group Box 1063">
              <controlPr defaultSize="0" autoFill="0" autoPict="0">
                <anchor moveWithCells="1" sizeWithCells="1">
                  <from>
                    <xdr:col>10</xdr:col>
                    <xdr:colOff>9525</xdr:colOff>
                    <xdr:row>160</xdr:row>
                    <xdr:rowOff>0</xdr:rowOff>
                  </from>
                  <to>
                    <xdr:col>12</xdr:col>
                    <xdr:colOff>438150</xdr:colOff>
                    <xdr:row>161</xdr:row>
                    <xdr:rowOff>9525</xdr:rowOff>
                  </to>
                </anchor>
              </controlPr>
            </control>
          </mc:Choice>
        </mc:AlternateContent>
        <mc:AlternateContent xmlns:mc="http://schemas.openxmlformats.org/markup-compatibility/2006">
          <mc:Choice Requires="x14">
            <control shapeId="15400" r:id="rId677" name="Option Button 1064">
              <controlPr defaultSize="0" autoFill="0" autoLine="0" autoPict="0">
                <anchor moveWithCells="1" sizeWithCells="1">
                  <from>
                    <xdr:col>10</xdr:col>
                    <xdr:colOff>142875</xdr:colOff>
                    <xdr:row>160</xdr:row>
                    <xdr:rowOff>85725</xdr:rowOff>
                  </from>
                  <to>
                    <xdr:col>10</xdr:col>
                    <xdr:colOff>304800</xdr:colOff>
                    <xdr:row>160</xdr:row>
                    <xdr:rowOff>266700</xdr:rowOff>
                  </to>
                </anchor>
              </controlPr>
            </control>
          </mc:Choice>
        </mc:AlternateContent>
        <mc:AlternateContent xmlns:mc="http://schemas.openxmlformats.org/markup-compatibility/2006">
          <mc:Choice Requires="x14">
            <control shapeId="15401" r:id="rId678" name="Option Button 1065">
              <controlPr defaultSize="0" autoFill="0" autoLine="0" autoPict="0">
                <anchor moveWithCells="1" sizeWithCells="1">
                  <from>
                    <xdr:col>11</xdr:col>
                    <xdr:colOff>76200</xdr:colOff>
                    <xdr:row>160</xdr:row>
                    <xdr:rowOff>85725</xdr:rowOff>
                  </from>
                  <to>
                    <xdr:col>11</xdr:col>
                    <xdr:colOff>238125</xdr:colOff>
                    <xdr:row>160</xdr:row>
                    <xdr:rowOff>266700</xdr:rowOff>
                  </to>
                </anchor>
              </controlPr>
            </control>
          </mc:Choice>
        </mc:AlternateContent>
        <mc:AlternateContent xmlns:mc="http://schemas.openxmlformats.org/markup-compatibility/2006">
          <mc:Choice Requires="x14">
            <control shapeId="15402" r:id="rId679" name="Option Button 1066">
              <controlPr defaultSize="0" autoFill="0" autoLine="0" autoPict="0">
                <anchor moveWithCells="1" sizeWithCells="1">
                  <from>
                    <xdr:col>12</xdr:col>
                    <xdr:colOff>133350</xdr:colOff>
                    <xdr:row>160</xdr:row>
                    <xdr:rowOff>85725</xdr:rowOff>
                  </from>
                  <to>
                    <xdr:col>12</xdr:col>
                    <xdr:colOff>285750</xdr:colOff>
                    <xdr:row>160</xdr:row>
                    <xdr:rowOff>257175</xdr:rowOff>
                  </to>
                </anchor>
              </controlPr>
            </control>
          </mc:Choice>
        </mc:AlternateContent>
        <mc:AlternateContent xmlns:mc="http://schemas.openxmlformats.org/markup-compatibility/2006">
          <mc:Choice Requires="x14">
            <control shapeId="15403" r:id="rId680" name="Group Box 1067">
              <controlPr defaultSize="0" autoFill="0" autoPict="0">
                <anchor moveWithCells="1" sizeWithCells="1">
                  <from>
                    <xdr:col>10</xdr:col>
                    <xdr:colOff>9525</xdr:colOff>
                    <xdr:row>161</xdr:row>
                    <xdr:rowOff>9525</xdr:rowOff>
                  </from>
                  <to>
                    <xdr:col>12</xdr:col>
                    <xdr:colOff>438150</xdr:colOff>
                    <xdr:row>162</xdr:row>
                    <xdr:rowOff>0</xdr:rowOff>
                  </to>
                </anchor>
              </controlPr>
            </control>
          </mc:Choice>
        </mc:AlternateContent>
        <mc:AlternateContent xmlns:mc="http://schemas.openxmlformats.org/markup-compatibility/2006">
          <mc:Choice Requires="x14">
            <control shapeId="15404" r:id="rId681" name="Option Button 1068">
              <controlPr defaultSize="0" autoFill="0" autoLine="0" autoPict="0">
                <anchor moveWithCells="1" sizeWithCells="1">
                  <from>
                    <xdr:col>10</xdr:col>
                    <xdr:colOff>142875</xdr:colOff>
                    <xdr:row>161</xdr:row>
                    <xdr:rowOff>66675</xdr:rowOff>
                  </from>
                  <to>
                    <xdr:col>10</xdr:col>
                    <xdr:colOff>304800</xdr:colOff>
                    <xdr:row>161</xdr:row>
                    <xdr:rowOff>171450</xdr:rowOff>
                  </to>
                </anchor>
              </controlPr>
            </control>
          </mc:Choice>
        </mc:AlternateContent>
        <mc:AlternateContent xmlns:mc="http://schemas.openxmlformats.org/markup-compatibility/2006">
          <mc:Choice Requires="x14">
            <control shapeId="15405" r:id="rId682" name="Option Button 1069">
              <controlPr defaultSize="0" autoFill="0" autoLine="0" autoPict="0">
                <anchor moveWithCells="1" sizeWithCells="1">
                  <from>
                    <xdr:col>11</xdr:col>
                    <xdr:colOff>76200</xdr:colOff>
                    <xdr:row>161</xdr:row>
                    <xdr:rowOff>66675</xdr:rowOff>
                  </from>
                  <to>
                    <xdr:col>11</xdr:col>
                    <xdr:colOff>238125</xdr:colOff>
                    <xdr:row>161</xdr:row>
                    <xdr:rowOff>171450</xdr:rowOff>
                  </to>
                </anchor>
              </controlPr>
            </control>
          </mc:Choice>
        </mc:AlternateContent>
        <mc:AlternateContent xmlns:mc="http://schemas.openxmlformats.org/markup-compatibility/2006">
          <mc:Choice Requires="x14">
            <control shapeId="15406" r:id="rId683" name="Option Button 1070">
              <controlPr defaultSize="0" autoFill="0" autoLine="0" autoPict="0">
                <anchor moveWithCells="1" sizeWithCells="1">
                  <from>
                    <xdr:col>12</xdr:col>
                    <xdr:colOff>133350</xdr:colOff>
                    <xdr:row>161</xdr:row>
                    <xdr:rowOff>57150</xdr:rowOff>
                  </from>
                  <to>
                    <xdr:col>12</xdr:col>
                    <xdr:colOff>285750</xdr:colOff>
                    <xdr:row>161</xdr:row>
                    <xdr:rowOff>171450</xdr:rowOff>
                  </to>
                </anchor>
              </controlPr>
            </control>
          </mc:Choice>
        </mc:AlternateContent>
        <mc:AlternateContent xmlns:mc="http://schemas.openxmlformats.org/markup-compatibility/2006">
          <mc:Choice Requires="x14">
            <control shapeId="15407" r:id="rId684" name="Group Box 1071">
              <controlPr defaultSize="0" autoFill="0" autoPict="0">
                <anchor moveWithCells="1" sizeWithCells="1">
                  <from>
                    <xdr:col>10</xdr:col>
                    <xdr:colOff>9525</xdr:colOff>
                    <xdr:row>156</xdr:row>
                    <xdr:rowOff>0</xdr:rowOff>
                  </from>
                  <to>
                    <xdr:col>12</xdr:col>
                    <xdr:colOff>438150</xdr:colOff>
                    <xdr:row>157</xdr:row>
                    <xdr:rowOff>0</xdr:rowOff>
                  </to>
                </anchor>
              </controlPr>
            </control>
          </mc:Choice>
        </mc:AlternateContent>
        <mc:AlternateContent xmlns:mc="http://schemas.openxmlformats.org/markup-compatibility/2006">
          <mc:Choice Requires="x14">
            <control shapeId="15408" r:id="rId685" name="Option Button 1072">
              <controlPr defaultSize="0" autoFill="0" autoLine="0" autoPict="0">
                <anchor moveWithCells="1" sizeWithCells="1">
                  <from>
                    <xdr:col>10</xdr:col>
                    <xdr:colOff>142875</xdr:colOff>
                    <xdr:row>156</xdr:row>
                    <xdr:rowOff>57150</xdr:rowOff>
                  </from>
                  <to>
                    <xdr:col>10</xdr:col>
                    <xdr:colOff>304800</xdr:colOff>
                    <xdr:row>156</xdr:row>
                    <xdr:rowOff>171450</xdr:rowOff>
                  </to>
                </anchor>
              </controlPr>
            </control>
          </mc:Choice>
        </mc:AlternateContent>
        <mc:AlternateContent xmlns:mc="http://schemas.openxmlformats.org/markup-compatibility/2006">
          <mc:Choice Requires="x14">
            <control shapeId="15409" r:id="rId686" name="Option Button 1073">
              <controlPr defaultSize="0" autoFill="0" autoLine="0" autoPict="0">
                <anchor moveWithCells="1" sizeWithCells="1">
                  <from>
                    <xdr:col>11</xdr:col>
                    <xdr:colOff>76200</xdr:colOff>
                    <xdr:row>156</xdr:row>
                    <xdr:rowOff>57150</xdr:rowOff>
                  </from>
                  <to>
                    <xdr:col>11</xdr:col>
                    <xdr:colOff>238125</xdr:colOff>
                    <xdr:row>156</xdr:row>
                    <xdr:rowOff>171450</xdr:rowOff>
                  </to>
                </anchor>
              </controlPr>
            </control>
          </mc:Choice>
        </mc:AlternateContent>
        <mc:AlternateContent xmlns:mc="http://schemas.openxmlformats.org/markup-compatibility/2006">
          <mc:Choice Requires="x14">
            <control shapeId="15410" r:id="rId687" name="Option Button 1074">
              <controlPr defaultSize="0" autoFill="0" autoLine="0" autoPict="0">
                <anchor moveWithCells="1" sizeWithCells="1">
                  <from>
                    <xdr:col>12</xdr:col>
                    <xdr:colOff>133350</xdr:colOff>
                    <xdr:row>156</xdr:row>
                    <xdr:rowOff>57150</xdr:rowOff>
                  </from>
                  <to>
                    <xdr:col>12</xdr:col>
                    <xdr:colOff>285750</xdr:colOff>
                    <xdr:row>156</xdr:row>
                    <xdr:rowOff>161925</xdr:rowOff>
                  </to>
                </anchor>
              </controlPr>
            </control>
          </mc:Choice>
        </mc:AlternateContent>
        <mc:AlternateContent xmlns:mc="http://schemas.openxmlformats.org/markup-compatibility/2006">
          <mc:Choice Requires="x14">
            <control shapeId="15411" r:id="rId688" name="Group Box 1075">
              <controlPr defaultSize="0" autoFill="0" autoPict="0">
                <anchor moveWithCells="1" sizeWithCells="1">
                  <from>
                    <xdr:col>10</xdr:col>
                    <xdr:colOff>9525</xdr:colOff>
                    <xdr:row>157</xdr:row>
                    <xdr:rowOff>0</xdr:rowOff>
                  </from>
                  <to>
                    <xdr:col>12</xdr:col>
                    <xdr:colOff>438150</xdr:colOff>
                    <xdr:row>158</xdr:row>
                    <xdr:rowOff>0</xdr:rowOff>
                  </to>
                </anchor>
              </controlPr>
            </control>
          </mc:Choice>
        </mc:AlternateContent>
        <mc:AlternateContent xmlns:mc="http://schemas.openxmlformats.org/markup-compatibility/2006">
          <mc:Choice Requires="x14">
            <control shapeId="15412" r:id="rId689" name="Option Button 1076">
              <controlPr defaultSize="0" autoFill="0" autoLine="0" autoPict="0">
                <anchor moveWithCells="1" sizeWithCells="1">
                  <from>
                    <xdr:col>10</xdr:col>
                    <xdr:colOff>142875</xdr:colOff>
                    <xdr:row>157</xdr:row>
                    <xdr:rowOff>85725</xdr:rowOff>
                  </from>
                  <to>
                    <xdr:col>10</xdr:col>
                    <xdr:colOff>304800</xdr:colOff>
                    <xdr:row>157</xdr:row>
                    <xdr:rowOff>257175</xdr:rowOff>
                  </to>
                </anchor>
              </controlPr>
            </control>
          </mc:Choice>
        </mc:AlternateContent>
        <mc:AlternateContent xmlns:mc="http://schemas.openxmlformats.org/markup-compatibility/2006">
          <mc:Choice Requires="x14">
            <control shapeId="15413" r:id="rId690" name="Option Button 1077">
              <controlPr defaultSize="0" autoFill="0" autoLine="0" autoPict="0">
                <anchor moveWithCells="1" sizeWithCells="1">
                  <from>
                    <xdr:col>11</xdr:col>
                    <xdr:colOff>76200</xdr:colOff>
                    <xdr:row>157</xdr:row>
                    <xdr:rowOff>85725</xdr:rowOff>
                  </from>
                  <to>
                    <xdr:col>11</xdr:col>
                    <xdr:colOff>238125</xdr:colOff>
                    <xdr:row>157</xdr:row>
                    <xdr:rowOff>257175</xdr:rowOff>
                  </to>
                </anchor>
              </controlPr>
            </control>
          </mc:Choice>
        </mc:AlternateContent>
        <mc:AlternateContent xmlns:mc="http://schemas.openxmlformats.org/markup-compatibility/2006">
          <mc:Choice Requires="x14">
            <control shapeId="15414" r:id="rId691" name="Option Button 1078">
              <controlPr defaultSize="0" autoFill="0" autoLine="0" autoPict="0">
                <anchor moveWithCells="1" sizeWithCells="1">
                  <from>
                    <xdr:col>12</xdr:col>
                    <xdr:colOff>133350</xdr:colOff>
                    <xdr:row>157</xdr:row>
                    <xdr:rowOff>85725</xdr:rowOff>
                  </from>
                  <to>
                    <xdr:col>12</xdr:col>
                    <xdr:colOff>285750</xdr:colOff>
                    <xdr:row>157</xdr:row>
                    <xdr:rowOff>257175</xdr:rowOff>
                  </to>
                </anchor>
              </controlPr>
            </control>
          </mc:Choice>
        </mc:AlternateContent>
        <mc:AlternateContent xmlns:mc="http://schemas.openxmlformats.org/markup-compatibility/2006">
          <mc:Choice Requires="x14">
            <control shapeId="15415" r:id="rId692" name="Group Box 1079">
              <controlPr defaultSize="0" autoFill="0" autoPict="0">
                <anchor moveWithCells="1" sizeWithCells="1">
                  <from>
                    <xdr:col>10</xdr:col>
                    <xdr:colOff>9525</xdr:colOff>
                    <xdr:row>158</xdr:row>
                    <xdr:rowOff>0</xdr:rowOff>
                  </from>
                  <to>
                    <xdr:col>12</xdr:col>
                    <xdr:colOff>438150</xdr:colOff>
                    <xdr:row>159</xdr:row>
                    <xdr:rowOff>0</xdr:rowOff>
                  </to>
                </anchor>
              </controlPr>
            </control>
          </mc:Choice>
        </mc:AlternateContent>
        <mc:AlternateContent xmlns:mc="http://schemas.openxmlformats.org/markup-compatibility/2006">
          <mc:Choice Requires="x14">
            <control shapeId="15416" r:id="rId693" name="Option Button 1080">
              <controlPr defaultSize="0" autoFill="0" autoLine="0" autoPict="0">
                <anchor moveWithCells="1" sizeWithCells="1">
                  <from>
                    <xdr:col>10</xdr:col>
                    <xdr:colOff>142875</xdr:colOff>
                    <xdr:row>158</xdr:row>
                    <xdr:rowOff>57150</xdr:rowOff>
                  </from>
                  <to>
                    <xdr:col>10</xdr:col>
                    <xdr:colOff>304800</xdr:colOff>
                    <xdr:row>158</xdr:row>
                    <xdr:rowOff>171450</xdr:rowOff>
                  </to>
                </anchor>
              </controlPr>
            </control>
          </mc:Choice>
        </mc:AlternateContent>
        <mc:AlternateContent xmlns:mc="http://schemas.openxmlformats.org/markup-compatibility/2006">
          <mc:Choice Requires="x14">
            <control shapeId="15417" r:id="rId694" name="Option Button 1081">
              <controlPr defaultSize="0" autoFill="0" autoLine="0" autoPict="0">
                <anchor moveWithCells="1" sizeWithCells="1">
                  <from>
                    <xdr:col>11</xdr:col>
                    <xdr:colOff>76200</xdr:colOff>
                    <xdr:row>158</xdr:row>
                    <xdr:rowOff>57150</xdr:rowOff>
                  </from>
                  <to>
                    <xdr:col>11</xdr:col>
                    <xdr:colOff>238125</xdr:colOff>
                    <xdr:row>158</xdr:row>
                    <xdr:rowOff>171450</xdr:rowOff>
                  </to>
                </anchor>
              </controlPr>
            </control>
          </mc:Choice>
        </mc:AlternateContent>
        <mc:AlternateContent xmlns:mc="http://schemas.openxmlformats.org/markup-compatibility/2006">
          <mc:Choice Requires="x14">
            <control shapeId="15418" r:id="rId695" name="Option Button 1082">
              <controlPr defaultSize="0" autoFill="0" autoLine="0" autoPict="0">
                <anchor moveWithCells="1" sizeWithCells="1">
                  <from>
                    <xdr:col>12</xdr:col>
                    <xdr:colOff>133350</xdr:colOff>
                    <xdr:row>158</xdr:row>
                    <xdr:rowOff>57150</xdr:rowOff>
                  </from>
                  <to>
                    <xdr:col>12</xdr:col>
                    <xdr:colOff>285750</xdr:colOff>
                    <xdr:row>158</xdr:row>
                    <xdr:rowOff>161925</xdr:rowOff>
                  </to>
                </anchor>
              </controlPr>
            </control>
          </mc:Choice>
        </mc:AlternateContent>
        <mc:AlternateContent xmlns:mc="http://schemas.openxmlformats.org/markup-compatibility/2006">
          <mc:Choice Requires="x14">
            <control shapeId="15421" r:id="rId696" name="Drop Down 1085">
              <controlPr defaultSize="0" autoLine="0" autoPict="0">
                <anchor moveWithCells="1" sizeWithCells="1">
                  <from>
                    <xdr:col>3</xdr:col>
                    <xdr:colOff>47625</xdr:colOff>
                    <xdr:row>184</xdr:row>
                    <xdr:rowOff>28575</xdr:rowOff>
                  </from>
                  <to>
                    <xdr:col>7</xdr:col>
                    <xdr:colOff>781050</xdr:colOff>
                    <xdr:row>184</xdr:row>
                    <xdr:rowOff>333375</xdr:rowOff>
                  </to>
                </anchor>
              </controlPr>
            </control>
          </mc:Choice>
        </mc:AlternateContent>
        <mc:AlternateContent xmlns:mc="http://schemas.openxmlformats.org/markup-compatibility/2006">
          <mc:Choice Requires="x14">
            <control shapeId="15422" r:id="rId697" name="Drop Down 1086">
              <controlPr defaultSize="0" autoLine="0" autoPict="0">
                <anchor moveWithCells="1" sizeWithCells="1">
                  <from>
                    <xdr:col>3</xdr:col>
                    <xdr:colOff>47625</xdr:colOff>
                    <xdr:row>185</xdr:row>
                    <xdr:rowOff>28575</xdr:rowOff>
                  </from>
                  <to>
                    <xdr:col>7</xdr:col>
                    <xdr:colOff>781050</xdr:colOff>
                    <xdr:row>185</xdr:row>
                    <xdr:rowOff>333375</xdr:rowOff>
                  </to>
                </anchor>
              </controlPr>
            </control>
          </mc:Choice>
        </mc:AlternateContent>
        <mc:AlternateContent xmlns:mc="http://schemas.openxmlformats.org/markup-compatibility/2006">
          <mc:Choice Requires="x14">
            <control shapeId="15423" r:id="rId698" name="Drop Down 1087">
              <controlPr defaultSize="0" autoLine="0" autoPict="0">
                <anchor moveWithCells="1" sizeWithCells="1">
                  <from>
                    <xdr:col>3</xdr:col>
                    <xdr:colOff>47625</xdr:colOff>
                    <xdr:row>186</xdr:row>
                    <xdr:rowOff>28575</xdr:rowOff>
                  </from>
                  <to>
                    <xdr:col>7</xdr:col>
                    <xdr:colOff>781050</xdr:colOff>
                    <xdr:row>186</xdr:row>
                    <xdr:rowOff>333375</xdr:rowOff>
                  </to>
                </anchor>
              </controlPr>
            </control>
          </mc:Choice>
        </mc:AlternateContent>
        <mc:AlternateContent xmlns:mc="http://schemas.openxmlformats.org/markup-compatibility/2006">
          <mc:Choice Requires="x14">
            <control shapeId="15424" r:id="rId699" name="Drop Down 1088">
              <controlPr defaultSize="0" autoLine="0" autoPict="0">
                <anchor moveWithCells="1" sizeWithCells="1">
                  <from>
                    <xdr:col>3</xdr:col>
                    <xdr:colOff>47625</xdr:colOff>
                    <xdr:row>187</xdr:row>
                    <xdr:rowOff>28575</xdr:rowOff>
                  </from>
                  <to>
                    <xdr:col>7</xdr:col>
                    <xdr:colOff>781050</xdr:colOff>
                    <xdr:row>187</xdr:row>
                    <xdr:rowOff>333375</xdr:rowOff>
                  </to>
                </anchor>
              </controlPr>
            </control>
          </mc:Choice>
        </mc:AlternateContent>
        <mc:AlternateContent xmlns:mc="http://schemas.openxmlformats.org/markup-compatibility/2006">
          <mc:Choice Requires="x14">
            <control shapeId="15427" r:id="rId700" name="Drop Down 1091">
              <controlPr defaultSize="0" autoLine="0" autoPict="0">
                <anchor moveWithCells="1" sizeWithCells="1">
                  <from>
                    <xdr:col>10</xdr:col>
                    <xdr:colOff>38100</xdr:colOff>
                    <xdr:row>184</xdr:row>
                    <xdr:rowOff>38100</xdr:rowOff>
                  </from>
                  <to>
                    <xdr:col>12</xdr:col>
                    <xdr:colOff>0</xdr:colOff>
                    <xdr:row>184</xdr:row>
                    <xdr:rowOff>447675</xdr:rowOff>
                  </to>
                </anchor>
              </controlPr>
            </control>
          </mc:Choice>
        </mc:AlternateContent>
        <mc:AlternateContent xmlns:mc="http://schemas.openxmlformats.org/markup-compatibility/2006">
          <mc:Choice Requires="x14">
            <control shapeId="15428" r:id="rId701" name="Drop Down 1092">
              <controlPr defaultSize="0" autoLine="0" autoPict="0">
                <anchor moveWithCells="1" sizeWithCells="1">
                  <from>
                    <xdr:col>10</xdr:col>
                    <xdr:colOff>38100</xdr:colOff>
                    <xdr:row>185</xdr:row>
                    <xdr:rowOff>38100</xdr:rowOff>
                  </from>
                  <to>
                    <xdr:col>12</xdr:col>
                    <xdr:colOff>0</xdr:colOff>
                    <xdr:row>185</xdr:row>
                    <xdr:rowOff>447675</xdr:rowOff>
                  </to>
                </anchor>
              </controlPr>
            </control>
          </mc:Choice>
        </mc:AlternateContent>
        <mc:AlternateContent xmlns:mc="http://schemas.openxmlformats.org/markup-compatibility/2006">
          <mc:Choice Requires="x14">
            <control shapeId="15429" r:id="rId702" name="Drop Down 1093">
              <controlPr defaultSize="0" autoLine="0" autoPict="0">
                <anchor moveWithCells="1" sizeWithCells="1">
                  <from>
                    <xdr:col>10</xdr:col>
                    <xdr:colOff>38100</xdr:colOff>
                    <xdr:row>186</xdr:row>
                    <xdr:rowOff>38100</xdr:rowOff>
                  </from>
                  <to>
                    <xdr:col>12</xdr:col>
                    <xdr:colOff>0</xdr:colOff>
                    <xdr:row>186</xdr:row>
                    <xdr:rowOff>447675</xdr:rowOff>
                  </to>
                </anchor>
              </controlPr>
            </control>
          </mc:Choice>
        </mc:AlternateContent>
        <mc:AlternateContent xmlns:mc="http://schemas.openxmlformats.org/markup-compatibility/2006">
          <mc:Choice Requires="x14">
            <control shapeId="15430" r:id="rId703" name="Drop Down 1094">
              <controlPr defaultSize="0" autoLine="0" autoPict="0">
                <anchor moveWithCells="1" sizeWithCells="1">
                  <from>
                    <xdr:col>10</xdr:col>
                    <xdr:colOff>38100</xdr:colOff>
                    <xdr:row>187</xdr:row>
                    <xdr:rowOff>38100</xdr:rowOff>
                  </from>
                  <to>
                    <xdr:col>12</xdr:col>
                    <xdr:colOff>0</xdr:colOff>
                    <xdr:row>187</xdr:row>
                    <xdr:rowOff>447675</xdr:rowOff>
                  </to>
                </anchor>
              </controlPr>
            </control>
          </mc:Choice>
        </mc:AlternateContent>
        <mc:AlternateContent xmlns:mc="http://schemas.openxmlformats.org/markup-compatibility/2006">
          <mc:Choice Requires="x14">
            <control shapeId="15433" r:id="rId704" name="Drop Down 1097">
              <controlPr defaultSize="0" autoLine="0" autoPict="0">
                <anchor moveWithCells="1" sizeWithCells="1">
                  <from>
                    <xdr:col>12</xdr:col>
                    <xdr:colOff>57150</xdr:colOff>
                    <xdr:row>184</xdr:row>
                    <xdr:rowOff>38100</xdr:rowOff>
                  </from>
                  <to>
                    <xdr:col>14</xdr:col>
                    <xdr:colOff>0</xdr:colOff>
                    <xdr:row>184</xdr:row>
                    <xdr:rowOff>447675</xdr:rowOff>
                  </to>
                </anchor>
              </controlPr>
            </control>
          </mc:Choice>
        </mc:AlternateContent>
        <mc:AlternateContent xmlns:mc="http://schemas.openxmlformats.org/markup-compatibility/2006">
          <mc:Choice Requires="x14">
            <control shapeId="15434" r:id="rId705" name="Drop Down 1098">
              <controlPr defaultSize="0" autoLine="0" autoPict="0">
                <anchor moveWithCells="1" sizeWithCells="1">
                  <from>
                    <xdr:col>12</xdr:col>
                    <xdr:colOff>57150</xdr:colOff>
                    <xdr:row>185</xdr:row>
                    <xdr:rowOff>38100</xdr:rowOff>
                  </from>
                  <to>
                    <xdr:col>14</xdr:col>
                    <xdr:colOff>0</xdr:colOff>
                    <xdr:row>185</xdr:row>
                    <xdr:rowOff>447675</xdr:rowOff>
                  </to>
                </anchor>
              </controlPr>
            </control>
          </mc:Choice>
        </mc:AlternateContent>
        <mc:AlternateContent xmlns:mc="http://schemas.openxmlformats.org/markup-compatibility/2006">
          <mc:Choice Requires="x14">
            <control shapeId="15435" r:id="rId706" name="Drop Down 1099">
              <controlPr defaultSize="0" autoLine="0" autoPict="0">
                <anchor moveWithCells="1" sizeWithCells="1">
                  <from>
                    <xdr:col>12</xdr:col>
                    <xdr:colOff>57150</xdr:colOff>
                    <xdr:row>186</xdr:row>
                    <xdr:rowOff>38100</xdr:rowOff>
                  </from>
                  <to>
                    <xdr:col>14</xdr:col>
                    <xdr:colOff>0</xdr:colOff>
                    <xdr:row>186</xdr:row>
                    <xdr:rowOff>447675</xdr:rowOff>
                  </to>
                </anchor>
              </controlPr>
            </control>
          </mc:Choice>
        </mc:AlternateContent>
        <mc:AlternateContent xmlns:mc="http://schemas.openxmlformats.org/markup-compatibility/2006">
          <mc:Choice Requires="x14">
            <control shapeId="15436" r:id="rId707" name="Drop Down 1100">
              <controlPr defaultSize="0" autoLine="0" autoPict="0">
                <anchor moveWithCells="1" sizeWithCells="1">
                  <from>
                    <xdr:col>12</xdr:col>
                    <xdr:colOff>57150</xdr:colOff>
                    <xdr:row>187</xdr:row>
                    <xdr:rowOff>38100</xdr:rowOff>
                  </from>
                  <to>
                    <xdr:col>14</xdr:col>
                    <xdr:colOff>0</xdr:colOff>
                    <xdr:row>187</xdr:row>
                    <xdr:rowOff>447675</xdr:rowOff>
                  </to>
                </anchor>
              </controlPr>
            </control>
          </mc:Choice>
        </mc:AlternateContent>
        <mc:AlternateContent xmlns:mc="http://schemas.openxmlformats.org/markup-compatibility/2006">
          <mc:Choice Requires="x14">
            <control shapeId="15439" r:id="rId708" name="Drop Down 1103">
              <controlPr defaultSize="0" autoLine="0" autoPict="0">
                <anchor moveWithCells="1" sizeWithCells="1">
                  <from>
                    <xdr:col>3</xdr:col>
                    <xdr:colOff>47625</xdr:colOff>
                    <xdr:row>198</xdr:row>
                    <xdr:rowOff>28575</xdr:rowOff>
                  </from>
                  <to>
                    <xdr:col>7</xdr:col>
                    <xdr:colOff>781050</xdr:colOff>
                    <xdr:row>198</xdr:row>
                    <xdr:rowOff>333375</xdr:rowOff>
                  </to>
                </anchor>
              </controlPr>
            </control>
          </mc:Choice>
        </mc:AlternateContent>
        <mc:AlternateContent xmlns:mc="http://schemas.openxmlformats.org/markup-compatibility/2006">
          <mc:Choice Requires="x14">
            <control shapeId="15440" r:id="rId709" name="Drop Down 1104">
              <controlPr defaultSize="0" autoLine="0" autoPict="0">
                <anchor moveWithCells="1" sizeWithCells="1">
                  <from>
                    <xdr:col>3</xdr:col>
                    <xdr:colOff>47625</xdr:colOff>
                    <xdr:row>199</xdr:row>
                    <xdr:rowOff>28575</xdr:rowOff>
                  </from>
                  <to>
                    <xdr:col>7</xdr:col>
                    <xdr:colOff>781050</xdr:colOff>
                    <xdr:row>199</xdr:row>
                    <xdr:rowOff>333375</xdr:rowOff>
                  </to>
                </anchor>
              </controlPr>
            </control>
          </mc:Choice>
        </mc:AlternateContent>
        <mc:AlternateContent xmlns:mc="http://schemas.openxmlformats.org/markup-compatibility/2006">
          <mc:Choice Requires="x14">
            <control shapeId="15441" r:id="rId710" name="Drop Down 1105">
              <controlPr defaultSize="0" autoLine="0" autoPict="0">
                <anchor moveWithCells="1" sizeWithCells="1">
                  <from>
                    <xdr:col>3</xdr:col>
                    <xdr:colOff>47625</xdr:colOff>
                    <xdr:row>200</xdr:row>
                    <xdr:rowOff>28575</xdr:rowOff>
                  </from>
                  <to>
                    <xdr:col>7</xdr:col>
                    <xdr:colOff>781050</xdr:colOff>
                    <xdr:row>200</xdr:row>
                    <xdr:rowOff>333375</xdr:rowOff>
                  </to>
                </anchor>
              </controlPr>
            </control>
          </mc:Choice>
        </mc:AlternateContent>
        <mc:AlternateContent xmlns:mc="http://schemas.openxmlformats.org/markup-compatibility/2006">
          <mc:Choice Requires="x14">
            <control shapeId="15442" r:id="rId711" name="Drop Down 1106">
              <controlPr defaultSize="0" autoLine="0" autoPict="0">
                <anchor moveWithCells="1" sizeWithCells="1">
                  <from>
                    <xdr:col>3</xdr:col>
                    <xdr:colOff>47625</xdr:colOff>
                    <xdr:row>201</xdr:row>
                    <xdr:rowOff>28575</xdr:rowOff>
                  </from>
                  <to>
                    <xdr:col>7</xdr:col>
                    <xdr:colOff>781050</xdr:colOff>
                    <xdr:row>201</xdr:row>
                    <xdr:rowOff>333375</xdr:rowOff>
                  </to>
                </anchor>
              </controlPr>
            </control>
          </mc:Choice>
        </mc:AlternateContent>
        <mc:AlternateContent xmlns:mc="http://schemas.openxmlformats.org/markup-compatibility/2006">
          <mc:Choice Requires="x14">
            <control shapeId="15443" r:id="rId712" name="Drop Down 1107">
              <controlPr defaultSize="0" autoLine="0" autoPict="0">
                <anchor moveWithCells="1" sizeWithCells="1">
                  <from>
                    <xdr:col>3</xdr:col>
                    <xdr:colOff>47625</xdr:colOff>
                    <xdr:row>202</xdr:row>
                    <xdr:rowOff>28575</xdr:rowOff>
                  </from>
                  <to>
                    <xdr:col>7</xdr:col>
                    <xdr:colOff>781050</xdr:colOff>
                    <xdr:row>202</xdr:row>
                    <xdr:rowOff>333375</xdr:rowOff>
                  </to>
                </anchor>
              </controlPr>
            </control>
          </mc:Choice>
        </mc:AlternateContent>
        <mc:AlternateContent xmlns:mc="http://schemas.openxmlformats.org/markup-compatibility/2006">
          <mc:Choice Requires="x14">
            <control shapeId="15444" r:id="rId713" name="Drop Down 1108">
              <controlPr defaultSize="0" autoLine="0" autoPict="0">
                <anchor moveWithCells="1" sizeWithCells="1">
                  <from>
                    <xdr:col>3</xdr:col>
                    <xdr:colOff>47625</xdr:colOff>
                    <xdr:row>203</xdr:row>
                    <xdr:rowOff>28575</xdr:rowOff>
                  </from>
                  <to>
                    <xdr:col>7</xdr:col>
                    <xdr:colOff>781050</xdr:colOff>
                    <xdr:row>203</xdr:row>
                    <xdr:rowOff>333375</xdr:rowOff>
                  </to>
                </anchor>
              </controlPr>
            </control>
          </mc:Choice>
        </mc:AlternateContent>
        <mc:AlternateContent xmlns:mc="http://schemas.openxmlformats.org/markup-compatibility/2006">
          <mc:Choice Requires="x14">
            <control shapeId="15445" r:id="rId714" name="Drop Down 1109">
              <controlPr defaultSize="0" autoLine="0" autoPict="0">
                <anchor moveWithCells="1" sizeWithCells="1">
                  <from>
                    <xdr:col>10</xdr:col>
                    <xdr:colOff>38100</xdr:colOff>
                    <xdr:row>198</xdr:row>
                    <xdr:rowOff>38100</xdr:rowOff>
                  </from>
                  <to>
                    <xdr:col>12</xdr:col>
                    <xdr:colOff>0</xdr:colOff>
                    <xdr:row>198</xdr:row>
                    <xdr:rowOff>447675</xdr:rowOff>
                  </to>
                </anchor>
              </controlPr>
            </control>
          </mc:Choice>
        </mc:AlternateContent>
        <mc:AlternateContent xmlns:mc="http://schemas.openxmlformats.org/markup-compatibility/2006">
          <mc:Choice Requires="x14">
            <control shapeId="15446" r:id="rId715" name="Drop Down 1110">
              <controlPr defaultSize="0" autoLine="0" autoPict="0">
                <anchor moveWithCells="1" sizeWithCells="1">
                  <from>
                    <xdr:col>10</xdr:col>
                    <xdr:colOff>38100</xdr:colOff>
                    <xdr:row>199</xdr:row>
                    <xdr:rowOff>38100</xdr:rowOff>
                  </from>
                  <to>
                    <xdr:col>12</xdr:col>
                    <xdr:colOff>0</xdr:colOff>
                    <xdr:row>199</xdr:row>
                    <xdr:rowOff>447675</xdr:rowOff>
                  </to>
                </anchor>
              </controlPr>
            </control>
          </mc:Choice>
        </mc:AlternateContent>
        <mc:AlternateContent xmlns:mc="http://schemas.openxmlformats.org/markup-compatibility/2006">
          <mc:Choice Requires="x14">
            <control shapeId="15447" r:id="rId716" name="Drop Down 1111">
              <controlPr defaultSize="0" autoLine="0" autoPict="0">
                <anchor moveWithCells="1" sizeWithCells="1">
                  <from>
                    <xdr:col>10</xdr:col>
                    <xdr:colOff>38100</xdr:colOff>
                    <xdr:row>200</xdr:row>
                    <xdr:rowOff>38100</xdr:rowOff>
                  </from>
                  <to>
                    <xdr:col>12</xdr:col>
                    <xdr:colOff>0</xdr:colOff>
                    <xdr:row>200</xdr:row>
                    <xdr:rowOff>447675</xdr:rowOff>
                  </to>
                </anchor>
              </controlPr>
            </control>
          </mc:Choice>
        </mc:AlternateContent>
        <mc:AlternateContent xmlns:mc="http://schemas.openxmlformats.org/markup-compatibility/2006">
          <mc:Choice Requires="x14">
            <control shapeId="15448" r:id="rId717" name="Drop Down 1112">
              <controlPr defaultSize="0" autoLine="0" autoPict="0">
                <anchor moveWithCells="1" sizeWithCells="1">
                  <from>
                    <xdr:col>10</xdr:col>
                    <xdr:colOff>38100</xdr:colOff>
                    <xdr:row>201</xdr:row>
                    <xdr:rowOff>38100</xdr:rowOff>
                  </from>
                  <to>
                    <xdr:col>12</xdr:col>
                    <xdr:colOff>0</xdr:colOff>
                    <xdr:row>201</xdr:row>
                    <xdr:rowOff>447675</xdr:rowOff>
                  </to>
                </anchor>
              </controlPr>
            </control>
          </mc:Choice>
        </mc:AlternateContent>
        <mc:AlternateContent xmlns:mc="http://schemas.openxmlformats.org/markup-compatibility/2006">
          <mc:Choice Requires="x14">
            <control shapeId="15449" r:id="rId718" name="Drop Down 1113">
              <controlPr defaultSize="0" autoLine="0" autoPict="0">
                <anchor moveWithCells="1" sizeWithCells="1">
                  <from>
                    <xdr:col>10</xdr:col>
                    <xdr:colOff>38100</xdr:colOff>
                    <xdr:row>202</xdr:row>
                    <xdr:rowOff>38100</xdr:rowOff>
                  </from>
                  <to>
                    <xdr:col>12</xdr:col>
                    <xdr:colOff>0</xdr:colOff>
                    <xdr:row>202</xdr:row>
                    <xdr:rowOff>447675</xdr:rowOff>
                  </to>
                </anchor>
              </controlPr>
            </control>
          </mc:Choice>
        </mc:AlternateContent>
        <mc:AlternateContent xmlns:mc="http://schemas.openxmlformats.org/markup-compatibility/2006">
          <mc:Choice Requires="x14">
            <control shapeId="15450" r:id="rId719" name="Drop Down 1114">
              <controlPr defaultSize="0" autoLine="0" autoPict="0">
                <anchor moveWithCells="1" sizeWithCells="1">
                  <from>
                    <xdr:col>10</xdr:col>
                    <xdr:colOff>38100</xdr:colOff>
                    <xdr:row>203</xdr:row>
                    <xdr:rowOff>38100</xdr:rowOff>
                  </from>
                  <to>
                    <xdr:col>12</xdr:col>
                    <xdr:colOff>0</xdr:colOff>
                    <xdr:row>203</xdr:row>
                    <xdr:rowOff>447675</xdr:rowOff>
                  </to>
                </anchor>
              </controlPr>
            </control>
          </mc:Choice>
        </mc:AlternateContent>
        <mc:AlternateContent xmlns:mc="http://schemas.openxmlformats.org/markup-compatibility/2006">
          <mc:Choice Requires="x14">
            <control shapeId="15451" r:id="rId720" name="Drop Down 1115">
              <controlPr defaultSize="0" autoLine="0" autoPict="0">
                <anchor moveWithCells="1" sizeWithCells="1">
                  <from>
                    <xdr:col>12</xdr:col>
                    <xdr:colOff>57150</xdr:colOff>
                    <xdr:row>198</xdr:row>
                    <xdr:rowOff>38100</xdr:rowOff>
                  </from>
                  <to>
                    <xdr:col>14</xdr:col>
                    <xdr:colOff>0</xdr:colOff>
                    <xdr:row>198</xdr:row>
                    <xdr:rowOff>447675</xdr:rowOff>
                  </to>
                </anchor>
              </controlPr>
            </control>
          </mc:Choice>
        </mc:AlternateContent>
        <mc:AlternateContent xmlns:mc="http://schemas.openxmlformats.org/markup-compatibility/2006">
          <mc:Choice Requires="x14">
            <control shapeId="15452" r:id="rId721" name="Drop Down 1116">
              <controlPr defaultSize="0" autoLine="0" autoPict="0">
                <anchor moveWithCells="1" sizeWithCells="1">
                  <from>
                    <xdr:col>12</xdr:col>
                    <xdr:colOff>57150</xdr:colOff>
                    <xdr:row>199</xdr:row>
                    <xdr:rowOff>38100</xdr:rowOff>
                  </from>
                  <to>
                    <xdr:col>14</xdr:col>
                    <xdr:colOff>0</xdr:colOff>
                    <xdr:row>199</xdr:row>
                    <xdr:rowOff>447675</xdr:rowOff>
                  </to>
                </anchor>
              </controlPr>
            </control>
          </mc:Choice>
        </mc:AlternateContent>
        <mc:AlternateContent xmlns:mc="http://schemas.openxmlformats.org/markup-compatibility/2006">
          <mc:Choice Requires="x14">
            <control shapeId="15453" r:id="rId722" name="Drop Down 1117">
              <controlPr defaultSize="0" autoLine="0" autoPict="0">
                <anchor moveWithCells="1" sizeWithCells="1">
                  <from>
                    <xdr:col>12</xdr:col>
                    <xdr:colOff>57150</xdr:colOff>
                    <xdr:row>200</xdr:row>
                    <xdr:rowOff>38100</xdr:rowOff>
                  </from>
                  <to>
                    <xdr:col>14</xdr:col>
                    <xdr:colOff>0</xdr:colOff>
                    <xdr:row>200</xdr:row>
                    <xdr:rowOff>447675</xdr:rowOff>
                  </to>
                </anchor>
              </controlPr>
            </control>
          </mc:Choice>
        </mc:AlternateContent>
        <mc:AlternateContent xmlns:mc="http://schemas.openxmlformats.org/markup-compatibility/2006">
          <mc:Choice Requires="x14">
            <control shapeId="15454" r:id="rId723" name="Drop Down 1118">
              <controlPr defaultSize="0" autoLine="0" autoPict="0">
                <anchor moveWithCells="1" sizeWithCells="1">
                  <from>
                    <xdr:col>12</xdr:col>
                    <xdr:colOff>57150</xdr:colOff>
                    <xdr:row>201</xdr:row>
                    <xdr:rowOff>38100</xdr:rowOff>
                  </from>
                  <to>
                    <xdr:col>14</xdr:col>
                    <xdr:colOff>0</xdr:colOff>
                    <xdr:row>201</xdr:row>
                    <xdr:rowOff>447675</xdr:rowOff>
                  </to>
                </anchor>
              </controlPr>
            </control>
          </mc:Choice>
        </mc:AlternateContent>
        <mc:AlternateContent xmlns:mc="http://schemas.openxmlformats.org/markup-compatibility/2006">
          <mc:Choice Requires="x14">
            <control shapeId="15455" r:id="rId724" name="Drop Down 1119">
              <controlPr defaultSize="0" autoLine="0" autoPict="0">
                <anchor moveWithCells="1" sizeWithCells="1">
                  <from>
                    <xdr:col>12</xdr:col>
                    <xdr:colOff>57150</xdr:colOff>
                    <xdr:row>202</xdr:row>
                    <xdr:rowOff>38100</xdr:rowOff>
                  </from>
                  <to>
                    <xdr:col>14</xdr:col>
                    <xdr:colOff>0</xdr:colOff>
                    <xdr:row>202</xdr:row>
                    <xdr:rowOff>447675</xdr:rowOff>
                  </to>
                </anchor>
              </controlPr>
            </control>
          </mc:Choice>
        </mc:AlternateContent>
        <mc:AlternateContent xmlns:mc="http://schemas.openxmlformats.org/markup-compatibility/2006">
          <mc:Choice Requires="x14">
            <control shapeId="15456" r:id="rId725" name="Drop Down 1120">
              <controlPr defaultSize="0" autoLine="0" autoPict="0">
                <anchor moveWithCells="1" sizeWithCells="1">
                  <from>
                    <xdr:col>12</xdr:col>
                    <xdr:colOff>57150</xdr:colOff>
                    <xdr:row>203</xdr:row>
                    <xdr:rowOff>38100</xdr:rowOff>
                  </from>
                  <to>
                    <xdr:col>14</xdr:col>
                    <xdr:colOff>0</xdr:colOff>
                    <xdr:row>203</xdr:row>
                    <xdr:rowOff>447675</xdr:rowOff>
                  </to>
                </anchor>
              </controlPr>
            </control>
          </mc:Choice>
        </mc:AlternateContent>
        <mc:AlternateContent xmlns:mc="http://schemas.openxmlformats.org/markup-compatibility/2006">
          <mc:Choice Requires="x14">
            <control shapeId="15457" r:id="rId726" name="Group Box 1121">
              <controlPr defaultSize="0" autoFill="0" autoPict="0">
                <anchor moveWithCells="1" sizeWithCells="1">
                  <from>
                    <xdr:col>10</xdr:col>
                    <xdr:colOff>9525</xdr:colOff>
                    <xdr:row>65</xdr:row>
                    <xdr:rowOff>371475</xdr:rowOff>
                  </from>
                  <to>
                    <xdr:col>12</xdr:col>
                    <xdr:colOff>428625</xdr:colOff>
                    <xdr:row>66</xdr:row>
                    <xdr:rowOff>361950</xdr:rowOff>
                  </to>
                </anchor>
              </controlPr>
            </control>
          </mc:Choice>
        </mc:AlternateContent>
        <mc:AlternateContent xmlns:mc="http://schemas.openxmlformats.org/markup-compatibility/2006">
          <mc:Choice Requires="x14">
            <control shapeId="15458" r:id="rId727" name="Option Button 1122">
              <controlPr defaultSize="0" autoFill="0" autoLine="0" autoPict="0">
                <anchor moveWithCells="1" sizeWithCells="1">
                  <from>
                    <xdr:col>10</xdr:col>
                    <xdr:colOff>104775</xdr:colOff>
                    <xdr:row>66</xdr:row>
                    <xdr:rowOff>76200</xdr:rowOff>
                  </from>
                  <to>
                    <xdr:col>10</xdr:col>
                    <xdr:colOff>266700</xdr:colOff>
                    <xdr:row>66</xdr:row>
                    <xdr:rowOff>238125</xdr:rowOff>
                  </to>
                </anchor>
              </controlPr>
            </control>
          </mc:Choice>
        </mc:AlternateContent>
        <mc:AlternateContent xmlns:mc="http://schemas.openxmlformats.org/markup-compatibility/2006">
          <mc:Choice Requires="x14">
            <control shapeId="15459" r:id="rId728" name="Option Button 1123">
              <controlPr defaultSize="0" autoFill="0" autoLine="0" autoPict="0">
                <anchor moveWithCells="1" sizeWithCells="1">
                  <from>
                    <xdr:col>11</xdr:col>
                    <xdr:colOff>95250</xdr:colOff>
                    <xdr:row>66</xdr:row>
                    <xdr:rowOff>76200</xdr:rowOff>
                  </from>
                  <to>
                    <xdr:col>11</xdr:col>
                    <xdr:colOff>266700</xdr:colOff>
                    <xdr:row>66</xdr:row>
                    <xdr:rowOff>238125</xdr:rowOff>
                  </to>
                </anchor>
              </controlPr>
            </control>
          </mc:Choice>
        </mc:AlternateContent>
        <mc:AlternateContent xmlns:mc="http://schemas.openxmlformats.org/markup-compatibility/2006">
          <mc:Choice Requires="x14">
            <control shapeId="15460" r:id="rId729" name="Option Button 1124">
              <controlPr defaultSize="0" autoFill="0" autoLine="0" autoPict="0">
                <anchor moveWithCells="1" sizeWithCells="1">
                  <from>
                    <xdr:col>12</xdr:col>
                    <xdr:colOff>142875</xdr:colOff>
                    <xdr:row>66</xdr:row>
                    <xdr:rowOff>76200</xdr:rowOff>
                  </from>
                  <to>
                    <xdr:col>12</xdr:col>
                    <xdr:colOff>304800</xdr:colOff>
                    <xdr:row>66</xdr:row>
                    <xdr:rowOff>238125</xdr:rowOff>
                  </to>
                </anchor>
              </controlPr>
            </control>
          </mc:Choice>
        </mc:AlternateContent>
        <mc:AlternateContent xmlns:mc="http://schemas.openxmlformats.org/markup-compatibility/2006">
          <mc:Choice Requires="x14">
            <control shapeId="15461" r:id="rId730" name="Group Box 1125">
              <controlPr defaultSize="0" autoFill="0" autoPict="0">
                <anchor moveWithCells="1" sizeWithCells="1">
                  <from>
                    <xdr:col>10</xdr:col>
                    <xdr:colOff>9525</xdr:colOff>
                    <xdr:row>70</xdr:row>
                    <xdr:rowOff>0</xdr:rowOff>
                  </from>
                  <to>
                    <xdr:col>12</xdr:col>
                    <xdr:colOff>428625</xdr:colOff>
                    <xdr:row>70</xdr:row>
                    <xdr:rowOff>561975</xdr:rowOff>
                  </to>
                </anchor>
              </controlPr>
            </control>
          </mc:Choice>
        </mc:AlternateContent>
        <mc:AlternateContent xmlns:mc="http://schemas.openxmlformats.org/markup-compatibility/2006">
          <mc:Choice Requires="x14">
            <control shapeId="15462" r:id="rId731" name="Option Button 1126">
              <controlPr defaultSize="0" autoFill="0" autoLine="0" autoPict="0">
                <anchor moveWithCells="1" sizeWithCells="1">
                  <from>
                    <xdr:col>10</xdr:col>
                    <xdr:colOff>104775</xdr:colOff>
                    <xdr:row>70</xdr:row>
                    <xdr:rowOff>114300</xdr:rowOff>
                  </from>
                  <to>
                    <xdr:col>10</xdr:col>
                    <xdr:colOff>266700</xdr:colOff>
                    <xdr:row>70</xdr:row>
                    <xdr:rowOff>371475</xdr:rowOff>
                  </to>
                </anchor>
              </controlPr>
            </control>
          </mc:Choice>
        </mc:AlternateContent>
        <mc:AlternateContent xmlns:mc="http://schemas.openxmlformats.org/markup-compatibility/2006">
          <mc:Choice Requires="x14">
            <control shapeId="15463" r:id="rId732" name="Option Button 1127">
              <controlPr defaultSize="0" autoFill="0" autoLine="0" autoPict="0">
                <anchor moveWithCells="1" sizeWithCells="1">
                  <from>
                    <xdr:col>11</xdr:col>
                    <xdr:colOff>95250</xdr:colOff>
                    <xdr:row>70</xdr:row>
                    <xdr:rowOff>114300</xdr:rowOff>
                  </from>
                  <to>
                    <xdr:col>11</xdr:col>
                    <xdr:colOff>266700</xdr:colOff>
                    <xdr:row>70</xdr:row>
                    <xdr:rowOff>371475</xdr:rowOff>
                  </to>
                </anchor>
              </controlPr>
            </control>
          </mc:Choice>
        </mc:AlternateContent>
        <mc:AlternateContent xmlns:mc="http://schemas.openxmlformats.org/markup-compatibility/2006">
          <mc:Choice Requires="x14">
            <control shapeId="15464" r:id="rId733" name="Option Button 1128">
              <controlPr defaultSize="0" autoFill="0" autoLine="0" autoPict="0">
                <anchor moveWithCells="1" sizeWithCells="1">
                  <from>
                    <xdr:col>12</xdr:col>
                    <xdr:colOff>142875</xdr:colOff>
                    <xdr:row>70</xdr:row>
                    <xdr:rowOff>114300</xdr:rowOff>
                  </from>
                  <to>
                    <xdr:col>12</xdr:col>
                    <xdr:colOff>304800</xdr:colOff>
                    <xdr:row>70</xdr:row>
                    <xdr:rowOff>371475</xdr:rowOff>
                  </to>
                </anchor>
              </controlPr>
            </control>
          </mc:Choice>
        </mc:AlternateContent>
        <mc:AlternateContent xmlns:mc="http://schemas.openxmlformats.org/markup-compatibility/2006">
          <mc:Choice Requires="x14">
            <control shapeId="15465" r:id="rId734" name="Group Box 1129">
              <controlPr defaultSize="0" autoFill="0" autoPict="0">
                <anchor moveWithCells="1" sizeWithCells="1">
                  <from>
                    <xdr:col>10</xdr:col>
                    <xdr:colOff>9525</xdr:colOff>
                    <xdr:row>162</xdr:row>
                    <xdr:rowOff>0</xdr:rowOff>
                  </from>
                  <to>
                    <xdr:col>12</xdr:col>
                    <xdr:colOff>438150</xdr:colOff>
                    <xdr:row>162</xdr:row>
                    <xdr:rowOff>371475</xdr:rowOff>
                  </to>
                </anchor>
              </controlPr>
            </control>
          </mc:Choice>
        </mc:AlternateContent>
        <mc:AlternateContent xmlns:mc="http://schemas.openxmlformats.org/markup-compatibility/2006">
          <mc:Choice Requires="x14">
            <control shapeId="15466" r:id="rId735" name="Option Button 1130">
              <controlPr defaultSize="0" autoFill="0" autoLine="0" autoPict="0">
                <anchor moveWithCells="1" sizeWithCells="1">
                  <from>
                    <xdr:col>10</xdr:col>
                    <xdr:colOff>142875</xdr:colOff>
                    <xdr:row>162</xdr:row>
                    <xdr:rowOff>85725</xdr:rowOff>
                  </from>
                  <to>
                    <xdr:col>10</xdr:col>
                    <xdr:colOff>304800</xdr:colOff>
                    <xdr:row>162</xdr:row>
                    <xdr:rowOff>257175</xdr:rowOff>
                  </to>
                </anchor>
              </controlPr>
            </control>
          </mc:Choice>
        </mc:AlternateContent>
        <mc:AlternateContent xmlns:mc="http://schemas.openxmlformats.org/markup-compatibility/2006">
          <mc:Choice Requires="x14">
            <control shapeId="15467" r:id="rId736" name="Option Button 1131">
              <controlPr defaultSize="0" autoFill="0" autoLine="0" autoPict="0">
                <anchor moveWithCells="1" sizeWithCells="1">
                  <from>
                    <xdr:col>11</xdr:col>
                    <xdr:colOff>76200</xdr:colOff>
                    <xdr:row>162</xdr:row>
                    <xdr:rowOff>85725</xdr:rowOff>
                  </from>
                  <to>
                    <xdr:col>11</xdr:col>
                    <xdr:colOff>238125</xdr:colOff>
                    <xdr:row>162</xdr:row>
                    <xdr:rowOff>257175</xdr:rowOff>
                  </to>
                </anchor>
              </controlPr>
            </control>
          </mc:Choice>
        </mc:AlternateContent>
        <mc:AlternateContent xmlns:mc="http://schemas.openxmlformats.org/markup-compatibility/2006">
          <mc:Choice Requires="x14">
            <control shapeId="15468" r:id="rId737" name="Option Button 1132">
              <controlPr defaultSize="0" autoFill="0" autoLine="0" autoPict="0">
                <anchor moveWithCells="1" sizeWithCells="1">
                  <from>
                    <xdr:col>12</xdr:col>
                    <xdr:colOff>133350</xdr:colOff>
                    <xdr:row>162</xdr:row>
                    <xdr:rowOff>85725</xdr:rowOff>
                  </from>
                  <to>
                    <xdr:col>12</xdr:col>
                    <xdr:colOff>285750</xdr:colOff>
                    <xdr:row>162</xdr:row>
                    <xdr:rowOff>247650</xdr:rowOff>
                  </to>
                </anchor>
              </controlPr>
            </control>
          </mc:Choice>
        </mc:AlternateContent>
        <mc:AlternateContent xmlns:mc="http://schemas.openxmlformats.org/markup-compatibility/2006">
          <mc:Choice Requires="x14">
            <control shapeId="15469" r:id="rId738" name="Group Box 1133">
              <controlPr defaultSize="0" autoFill="0" autoPict="0">
                <anchor moveWithCells="1" sizeWithCells="1">
                  <from>
                    <xdr:col>10</xdr:col>
                    <xdr:colOff>9525</xdr:colOff>
                    <xdr:row>350</xdr:row>
                    <xdr:rowOff>0</xdr:rowOff>
                  </from>
                  <to>
                    <xdr:col>12</xdr:col>
                    <xdr:colOff>438150</xdr:colOff>
                    <xdr:row>351</xdr:row>
                    <xdr:rowOff>19050</xdr:rowOff>
                  </to>
                </anchor>
              </controlPr>
            </control>
          </mc:Choice>
        </mc:AlternateContent>
        <mc:AlternateContent xmlns:mc="http://schemas.openxmlformats.org/markup-compatibility/2006">
          <mc:Choice Requires="x14">
            <control shapeId="15470" r:id="rId739" name="Option Button 1134">
              <controlPr defaultSize="0" autoFill="0" autoLine="0" autoPict="0">
                <anchor moveWithCells="1" sizeWithCells="1">
                  <from>
                    <xdr:col>10</xdr:col>
                    <xdr:colOff>133350</xdr:colOff>
                    <xdr:row>350</xdr:row>
                    <xdr:rowOff>95250</xdr:rowOff>
                  </from>
                  <to>
                    <xdr:col>10</xdr:col>
                    <xdr:colOff>295275</xdr:colOff>
                    <xdr:row>350</xdr:row>
                    <xdr:rowOff>266700</xdr:rowOff>
                  </to>
                </anchor>
              </controlPr>
            </control>
          </mc:Choice>
        </mc:AlternateContent>
        <mc:AlternateContent xmlns:mc="http://schemas.openxmlformats.org/markup-compatibility/2006">
          <mc:Choice Requires="x14">
            <control shapeId="15471" r:id="rId740" name="Option Button 1135">
              <controlPr defaultSize="0" autoFill="0" autoLine="0" autoPict="0">
                <anchor moveWithCells="1" sizeWithCells="1">
                  <from>
                    <xdr:col>11</xdr:col>
                    <xdr:colOff>85725</xdr:colOff>
                    <xdr:row>350</xdr:row>
                    <xdr:rowOff>95250</xdr:rowOff>
                  </from>
                  <to>
                    <xdr:col>11</xdr:col>
                    <xdr:colOff>247650</xdr:colOff>
                    <xdr:row>350</xdr:row>
                    <xdr:rowOff>266700</xdr:rowOff>
                  </to>
                </anchor>
              </controlPr>
            </control>
          </mc:Choice>
        </mc:AlternateContent>
        <mc:AlternateContent xmlns:mc="http://schemas.openxmlformats.org/markup-compatibility/2006">
          <mc:Choice Requires="x14">
            <control shapeId="15472" r:id="rId741" name="Option Button 1136">
              <controlPr defaultSize="0" autoFill="0" autoLine="0" autoPict="0">
                <anchor moveWithCells="1" sizeWithCells="1">
                  <from>
                    <xdr:col>12</xdr:col>
                    <xdr:colOff>114300</xdr:colOff>
                    <xdr:row>350</xdr:row>
                    <xdr:rowOff>85725</xdr:rowOff>
                  </from>
                  <to>
                    <xdr:col>12</xdr:col>
                    <xdr:colOff>276225</xdr:colOff>
                    <xdr:row>350</xdr:row>
                    <xdr:rowOff>266700</xdr:rowOff>
                  </to>
                </anchor>
              </controlPr>
            </control>
          </mc:Choice>
        </mc:AlternateContent>
        <mc:AlternateContent xmlns:mc="http://schemas.openxmlformats.org/markup-compatibility/2006">
          <mc:Choice Requires="x14">
            <control shapeId="15473" r:id="rId742" name="Group Box 1137">
              <controlPr defaultSize="0" autoFill="0" autoPict="0">
                <anchor moveWithCells="1" sizeWithCells="1">
                  <from>
                    <xdr:col>10</xdr:col>
                    <xdr:colOff>9525</xdr:colOff>
                    <xdr:row>454</xdr:row>
                    <xdr:rowOff>0</xdr:rowOff>
                  </from>
                  <to>
                    <xdr:col>12</xdr:col>
                    <xdr:colOff>447675</xdr:colOff>
                    <xdr:row>455</xdr:row>
                    <xdr:rowOff>0</xdr:rowOff>
                  </to>
                </anchor>
              </controlPr>
            </control>
          </mc:Choice>
        </mc:AlternateContent>
        <mc:AlternateContent xmlns:mc="http://schemas.openxmlformats.org/markup-compatibility/2006">
          <mc:Choice Requires="x14">
            <control shapeId="15474" r:id="rId743" name="Option Button 1138">
              <controlPr defaultSize="0" autoFill="0" autoLine="0" autoPict="0">
                <anchor moveWithCells="1" sizeWithCells="1">
                  <from>
                    <xdr:col>10</xdr:col>
                    <xdr:colOff>123825</xdr:colOff>
                    <xdr:row>454</xdr:row>
                    <xdr:rowOff>85725</xdr:rowOff>
                  </from>
                  <to>
                    <xdr:col>10</xdr:col>
                    <xdr:colOff>285750</xdr:colOff>
                    <xdr:row>454</xdr:row>
                    <xdr:rowOff>266700</xdr:rowOff>
                  </to>
                </anchor>
              </controlPr>
            </control>
          </mc:Choice>
        </mc:AlternateContent>
        <mc:AlternateContent xmlns:mc="http://schemas.openxmlformats.org/markup-compatibility/2006">
          <mc:Choice Requires="x14">
            <control shapeId="15475" r:id="rId744" name="Option Button 1139">
              <controlPr defaultSize="0" autoFill="0" autoLine="0" autoPict="0">
                <anchor moveWithCells="1" sizeWithCells="1">
                  <from>
                    <xdr:col>11</xdr:col>
                    <xdr:colOff>95250</xdr:colOff>
                    <xdr:row>454</xdr:row>
                    <xdr:rowOff>85725</xdr:rowOff>
                  </from>
                  <to>
                    <xdr:col>11</xdr:col>
                    <xdr:colOff>257175</xdr:colOff>
                    <xdr:row>454</xdr:row>
                    <xdr:rowOff>266700</xdr:rowOff>
                  </to>
                </anchor>
              </controlPr>
            </control>
          </mc:Choice>
        </mc:AlternateContent>
        <mc:AlternateContent xmlns:mc="http://schemas.openxmlformats.org/markup-compatibility/2006">
          <mc:Choice Requires="x14">
            <control shapeId="15476" r:id="rId745" name="Option Button 1140">
              <controlPr defaultSize="0" autoFill="0" autoLine="0" autoPict="0">
                <anchor moveWithCells="1" sizeWithCells="1">
                  <from>
                    <xdr:col>12</xdr:col>
                    <xdr:colOff>114300</xdr:colOff>
                    <xdr:row>454</xdr:row>
                    <xdr:rowOff>85725</xdr:rowOff>
                  </from>
                  <to>
                    <xdr:col>12</xdr:col>
                    <xdr:colOff>266700</xdr:colOff>
                    <xdr:row>454</xdr:row>
                    <xdr:rowOff>257175</xdr:rowOff>
                  </to>
                </anchor>
              </controlPr>
            </control>
          </mc:Choice>
        </mc:AlternateContent>
        <mc:AlternateContent xmlns:mc="http://schemas.openxmlformats.org/markup-compatibility/2006">
          <mc:Choice Requires="x14">
            <control shapeId="15477" r:id="rId746" name="Group Box 1141">
              <controlPr defaultSize="0" autoFill="0" autoPict="0">
                <anchor moveWithCells="1" sizeWithCells="1">
                  <from>
                    <xdr:col>10</xdr:col>
                    <xdr:colOff>9525</xdr:colOff>
                    <xdr:row>456</xdr:row>
                    <xdr:rowOff>371475</xdr:rowOff>
                  </from>
                  <to>
                    <xdr:col>12</xdr:col>
                    <xdr:colOff>447675</xdr:colOff>
                    <xdr:row>458</xdr:row>
                    <xdr:rowOff>0</xdr:rowOff>
                  </to>
                </anchor>
              </controlPr>
            </control>
          </mc:Choice>
        </mc:AlternateContent>
        <mc:AlternateContent xmlns:mc="http://schemas.openxmlformats.org/markup-compatibility/2006">
          <mc:Choice Requires="x14">
            <control shapeId="15478" r:id="rId747" name="Option Button 1142">
              <controlPr defaultSize="0" autoFill="0" autoLine="0" autoPict="0">
                <anchor moveWithCells="1" sizeWithCells="1">
                  <from>
                    <xdr:col>10</xdr:col>
                    <xdr:colOff>123825</xdr:colOff>
                    <xdr:row>457</xdr:row>
                    <xdr:rowOff>85725</xdr:rowOff>
                  </from>
                  <to>
                    <xdr:col>10</xdr:col>
                    <xdr:colOff>285750</xdr:colOff>
                    <xdr:row>457</xdr:row>
                    <xdr:rowOff>266700</xdr:rowOff>
                  </to>
                </anchor>
              </controlPr>
            </control>
          </mc:Choice>
        </mc:AlternateContent>
        <mc:AlternateContent xmlns:mc="http://schemas.openxmlformats.org/markup-compatibility/2006">
          <mc:Choice Requires="x14">
            <control shapeId="15479" r:id="rId748" name="Option Button 1143">
              <controlPr defaultSize="0" autoFill="0" autoLine="0" autoPict="0">
                <anchor moveWithCells="1" sizeWithCells="1">
                  <from>
                    <xdr:col>11</xdr:col>
                    <xdr:colOff>95250</xdr:colOff>
                    <xdr:row>457</xdr:row>
                    <xdr:rowOff>85725</xdr:rowOff>
                  </from>
                  <to>
                    <xdr:col>11</xdr:col>
                    <xdr:colOff>257175</xdr:colOff>
                    <xdr:row>457</xdr:row>
                    <xdr:rowOff>266700</xdr:rowOff>
                  </to>
                </anchor>
              </controlPr>
            </control>
          </mc:Choice>
        </mc:AlternateContent>
        <mc:AlternateContent xmlns:mc="http://schemas.openxmlformats.org/markup-compatibility/2006">
          <mc:Choice Requires="x14">
            <control shapeId="15480" r:id="rId749" name="Option Button 1144">
              <controlPr defaultSize="0" autoFill="0" autoLine="0" autoPict="0">
                <anchor moveWithCells="1" sizeWithCells="1">
                  <from>
                    <xdr:col>12</xdr:col>
                    <xdr:colOff>114300</xdr:colOff>
                    <xdr:row>457</xdr:row>
                    <xdr:rowOff>85725</xdr:rowOff>
                  </from>
                  <to>
                    <xdr:col>12</xdr:col>
                    <xdr:colOff>266700</xdr:colOff>
                    <xdr:row>457</xdr:row>
                    <xdr:rowOff>266700</xdr:rowOff>
                  </to>
                </anchor>
              </controlPr>
            </control>
          </mc:Choice>
        </mc:AlternateContent>
        <mc:AlternateContent xmlns:mc="http://schemas.openxmlformats.org/markup-compatibility/2006">
          <mc:Choice Requires="x14">
            <control shapeId="15484" r:id="rId750" name="Drop Down 1148">
              <controlPr defaultSize="0" autoLine="0" autoPict="0">
                <anchor moveWithCells="1" sizeWithCells="1">
                  <from>
                    <xdr:col>3</xdr:col>
                    <xdr:colOff>47625</xdr:colOff>
                    <xdr:row>104</xdr:row>
                    <xdr:rowOff>28575</xdr:rowOff>
                  </from>
                  <to>
                    <xdr:col>7</xdr:col>
                    <xdr:colOff>790575</xdr:colOff>
                    <xdr:row>104</xdr:row>
                    <xdr:rowOff>333375</xdr:rowOff>
                  </to>
                </anchor>
              </controlPr>
            </control>
          </mc:Choice>
        </mc:AlternateContent>
        <mc:AlternateContent xmlns:mc="http://schemas.openxmlformats.org/markup-compatibility/2006">
          <mc:Choice Requires="x14">
            <control shapeId="15485" r:id="rId751" name="Drop Down 1149">
              <controlPr defaultSize="0" autoLine="0" autoPict="0">
                <anchor moveWithCells="1" sizeWithCells="1">
                  <from>
                    <xdr:col>12</xdr:col>
                    <xdr:colOff>57150</xdr:colOff>
                    <xdr:row>104</xdr:row>
                    <xdr:rowOff>38100</xdr:rowOff>
                  </from>
                  <to>
                    <xdr:col>14</xdr:col>
                    <xdr:colOff>0</xdr:colOff>
                    <xdr:row>104</xdr:row>
                    <xdr:rowOff>447675</xdr:rowOff>
                  </to>
                </anchor>
              </controlPr>
            </control>
          </mc:Choice>
        </mc:AlternateContent>
        <mc:AlternateContent xmlns:mc="http://schemas.openxmlformats.org/markup-compatibility/2006">
          <mc:Choice Requires="x14">
            <control shapeId="15486" r:id="rId752" name="Drop Down 1150">
              <controlPr defaultSize="0" autoLine="0" autoPict="0">
                <anchor moveWithCells="1" sizeWithCells="1">
                  <from>
                    <xdr:col>10</xdr:col>
                    <xdr:colOff>38100</xdr:colOff>
                    <xdr:row>104</xdr:row>
                    <xdr:rowOff>38100</xdr:rowOff>
                  </from>
                  <to>
                    <xdr:col>12</xdr:col>
                    <xdr:colOff>0</xdr:colOff>
                    <xdr:row>104</xdr:row>
                    <xdr:rowOff>447675</xdr:rowOff>
                  </to>
                </anchor>
              </controlPr>
            </control>
          </mc:Choice>
        </mc:AlternateContent>
        <mc:AlternateContent xmlns:mc="http://schemas.openxmlformats.org/markup-compatibility/2006">
          <mc:Choice Requires="x14">
            <control shapeId="15487" r:id="rId753" name="Drop Down 1151">
              <controlPr defaultSize="0" autoLine="0" autoPict="0">
                <anchor moveWithCells="1" sizeWithCells="1">
                  <from>
                    <xdr:col>3</xdr:col>
                    <xdr:colOff>47625</xdr:colOff>
                    <xdr:row>103</xdr:row>
                    <xdr:rowOff>28575</xdr:rowOff>
                  </from>
                  <to>
                    <xdr:col>7</xdr:col>
                    <xdr:colOff>790575</xdr:colOff>
                    <xdr:row>103</xdr:row>
                    <xdr:rowOff>333375</xdr:rowOff>
                  </to>
                </anchor>
              </controlPr>
            </control>
          </mc:Choice>
        </mc:AlternateContent>
        <mc:AlternateContent xmlns:mc="http://schemas.openxmlformats.org/markup-compatibility/2006">
          <mc:Choice Requires="x14">
            <control shapeId="15488" r:id="rId754" name="Drop Down 1152">
              <controlPr defaultSize="0" autoLine="0" autoPict="0">
                <anchor moveWithCells="1" sizeWithCells="1">
                  <from>
                    <xdr:col>12</xdr:col>
                    <xdr:colOff>57150</xdr:colOff>
                    <xdr:row>103</xdr:row>
                    <xdr:rowOff>38100</xdr:rowOff>
                  </from>
                  <to>
                    <xdr:col>14</xdr:col>
                    <xdr:colOff>0</xdr:colOff>
                    <xdr:row>103</xdr:row>
                    <xdr:rowOff>447675</xdr:rowOff>
                  </to>
                </anchor>
              </controlPr>
            </control>
          </mc:Choice>
        </mc:AlternateContent>
        <mc:AlternateContent xmlns:mc="http://schemas.openxmlformats.org/markup-compatibility/2006">
          <mc:Choice Requires="x14">
            <control shapeId="15489" r:id="rId755" name="Drop Down 1153">
              <controlPr defaultSize="0" autoLine="0" autoPict="0">
                <anchor moveWithCells="1" sizeWithCells="1">
                  <from>
                    <xdr:col>10</xdr:col>
                    <xdr:colOff>38100</xdr:colOff>
                    <xdr:row>103</xdr:row>
                    <xdr:rowOff>38100</xdr:rowOff>
                  </from>
                  <to>
                    <xdr:col>12</xdr:col>
                    <xdr:colOff>0</xdr:colOff>
                    <xdr:row>103</xdr:row>
                    <xdr:rowOff>447675</xdr:rowOff>
                  </to>
                </anchor>
              </controlPr>
            </control>
          </mc:Choice>
        </mc:AlternateContent>
        <mc:AlternateContent xmlns:mc="http://schemas.openxmlformats.org/markup-compatibility/2006">
          <mc:Choice Requires="x14">
            <control shapeId="15490" r:id="rId756" name="Drop Down 1154">
              <controlPr defaultSize="0" autoLine="0" autoPict="0">
                <anchor moveWithCells="1" sizeWithCells="1">
                  <from>
                    <xdr:col>3</xdr:col>
                    <xdr:colOff>47625</xdr:colOff>
                    <xdr:row>204</xdr:row>
                    <xdr:rowOff>28575</xdr:rowOff>
                  </from>
                  <to>
                    <xdr:col>7</xdr:col>
                    <xdr:colOff>781050</xdr:colOff>
                    <xdr:row>204</xdr:row>
                    <xdr:rowOff>333375</xdr:rowOff>
                  </to>
                </anchor>
              </controlPr>
            </control>
          </mc:Choice>
        </mc:AlternateContent>
        <mc:AlternateContent xmlns:mc="http://schemas.openxmlformats.org/markup-compatibility/2006">
          <mc:Choice Requires="x14">
            <control shapeId="15491" r:id="rId757" name="Drop Down 1155">
              <controlPr defaultSize="0" autoLine="0" autoPict="0">
                <anchor moveWithCells="1" sizeWithCells="1">
                  <from>
                    <xdr:col>12</xdr:col>
                    <xdr:colOff>57150</xdr:colOff>
                    <xdr:row>204</xdr:row>
                    <xdr:rowOff>38100</xdr:rowOff>
                  </from>
                  <to>
                    <xdr:col>14</xdr:col>
                    <xdr:colOff>0</xdr:colOff>
                    <xdr:row>204</xdr:row>
                    <xdr:rowOff>447675</xdr:rowOff>
                  </to>
                </anchor>
              </controlPr>
            </control>
          </mc:Choice>
        </mc:AlternateContent>
        <mc:AlternateContent xmlns:mc="http://schemas.openxmlformats.org/markup-compatibility/2006">
          <mc:Choice Requires="x14">
            <control shapeId="15492" r:id="rId758" name="Drop Down 1156">
              <controlPr defaultSize="0" autoLine="0" autoPict="0">
                <anchor moveWithCells="1" sizeWithCells="1">
                  <from>
                    <xdr:col>10</xdr:col>
                    <xdr:colOff>38100</xdr:colOff>
                    <xdr:row>204</xdr:row>
                    <xdr:rowOff>38100</xdr:rowOff>
                  </from>
                  <to>
                    <xdr:col>12</xdr:col>
                    <xdr:colOff>0</xdr:colOff>
                    <xdr:row>204</xdr:row>
                    <xdr:rowOff>447675</xdr:rowOff>
                  </to>
                </anchor>
              </controlPr>
            </control>
          </mc:Choice>
        </mc:AlternateContent>
        <mc:AlternateContent xmlns:mc="http://schemas.openxmlformats.org/markup-compatibility/2006">
          <mc:Choice Requires="x14">
            <control shapeId="15493" r:id="rId759" name="Drop Down 1157">
              <controlPr defaultSize="0" autoLine="0" autoPict="0">
                <anchor moveWithCells="1" sizeWithCells="1">
                  <from>
                    <xdr:col>3</xdr:col>
                    <xdr:colOff>47625</xdr:colOff>
                    <xdr:row>389</xdr:row>
                    <xdr:rowOff>28575</xdr:rowOff>
                  </from>
                  <to>
                    <xdr:col>7</xdr:col>
                    <xdr:colOff>781050</xdr:colOff>
                    <xdr:row>389</xdr:row>
                    <xdr:rowOff>333375</xdr:rowOff>
                  </to>
                </anchor>
              </controlPr>
            </control>
          </mc:Choice>
        </mc:AlternateContent>
        <mc:AlternateContent xmlns:mc="http://schemas.openxmlformats.org/markup-compatibility/2006">
          <mc:Choice Requires="x14">
            <control shapeId="15494" r:id="rId760" name="Drop Down 1158">
              <controlPr defaultSize="0" autoLine="0" autoPict="0">
                <anchor moveWithCells="1" sizeWithCells="1">
                  <from>
                    <xdr:col>12</xdr:col>
                    <xdr:colOff>57150</xdr:colOff>
                    <xdr:row>389</xdr:row>
                    <xdr:rowOff>38100</xdr:rowOff>
                  </from>
                  <to>
                    <xdr:col>14</xdr:col>
                    <xdr:colOff>0</xdr:colOff>
                    <xdr:row>389</xdr:row>
                    <xdr:rowOff>447675</xdr:rowOff>
                  </to>
                </anchor>
              </controlPr>
            </control>
          </mc:Choice>
        </mc:AlternateContent>
        <mc:AlternateContent xmlns:mc="http://schemas.openxmlformats.org/markup-compatibility/2006">
          <mc:Choice Requires="x14">
            <control shapeId="15495" r:id="rId761" name="Drop Down 1159">
              <controlPr defaultSize="0" autoLine="0" autoPict="0">
                <anchor moveWithCells="1" sizeWithCells="1">
                  <from>
                    <xdr:col>10</xdr:col>
                    <xdr:colOff>38100</xdr:colOff>
                    <xdr:row>389</xdr:row>
                    <xdr:rowOff>38100</xdr:rowOff>
                  </from>
                  <to>
                    <xdr:col>12</xdr:col>
                    <xdr:colOff>0</xdr:colOff>
                    <xdr:row>389</xdr:row>
                    <xdr:rowOff>447675</xdr:rowOff>
                  </to>
                </anchor>
              </controlPr>
            </control>
          </mc:Choice>
        </mc:AlternateContent>
        <mc:AlternateContent xmlns:mc="http://schemas.openxmlformats.org/markup-compatibility/2006">
          <mc:Choice Requires="x14">
            <control shapeId="15496" r:id="rId762" name="Drop Down 1160">
              <controlPr defaultSize="0" autoLine="0" autoPict="0">
                <anchor moveWithCells="1" sizeWithCells="1">
                  <from>
                    <xdr:col>3</xdr:col>
                    <xdr:colOff>47625</xdr:colOff>
                    <xdr:row>483</xdr:row>
                    <xdr:rowOff>28575</xdr:rowOff>
                  </from>
                  <to>
                    <xdr:col>7</xdr:col>
                    <xdr:colOff>781050</xdr:colOff>
                    <xdr:row>483</xdr:row>
                    <xdr:rowOff>333375</xdr:rowOff>
                  </to>
                </anchor>
              </controlPr>
            </control>
          </mc:Choice>
        </mc:AlternateContent>
        <mc:AlternateContent xmlns:mc="http://schemas.openxmlformats.org/markup-compatibility/2006">
          <mc:Choice Requires="x14">
            <control shapeId="15497" r:id="rId763" name="Drop Down 1161">
              <controlPr defaultSize="0" autoLine="0" autoPict="0">
                <anchor moveWithCells="1" sizeWithCells="1">
                  <from>
                    <xdr:col>12</xdr:col>
                    <xdr:colOff>57150</xdr:colOff>
                    <xdr:row>483</xdr:row>
                    <xdr:rowOff>38100</xdr:rowOff>
                  </from>
                  <to>
                    <xdr:col>14</xdr:col>
                    <xdr:colOff>0</xdr:colOff>
                    <xdr:row>483</xdr:row>
                    <xdr:rowOff>447675</xdr:rowOff>
                  </to>
                </anchor>
              </controlPr>
            </control>
          </mc:Choice>
        </mc:AlternateContent>
        <mc:AlternateContent xmlns:mc="http://schemas.openxmlformats.org/markup-compatibility/2006">
          <mc:Choice Requires="x14">
            <control shapeId="15498" r:id="rId764" name="Drop Down 1162">
              <controlPr defaultSize="0" autoLine="0" autoPict="0">
                <anchor moveWithCells="1" sizeWithCells="1">
                  <from>
                    <xdr:col>10</xdr:col>
                    <xdr:colOff>38100</xdr:colOff>
                    <xdr:row>483</xdr:row>
                    <xdr:rowOff>38100</xdr:rowOff>
                  </from>
                  <to>
                    <xdr:col>12</xdr:col>
                    <xdr:colOff>0</xdr:colOff>
                    <xdr:row>483</xdr:row>
                    <xdr:rowOff>447675</xdr:rowOff>
                  </to>
                </anchor>
              </controlPr>
            </control>
          </mc:Choice>
        </mc:AlternateContent>
        <mc:AlternateContent xmlns:mc="http://schemas.openxmlformats.org/markup-compatibility/2006">
          <mc:Choice Requires="x14">
            <control shapeId="15499" r:id="rId765" name="Drop Down 1163">
              <controlPr defaultSize="0" autoLine="0" autoPict="0">
                <anchor moveWithCells="1" sizeWithCells="1">
                  <from>
                    <xdr:col>3</xdr:col>
                    <xdr:colOff>47625</xdr:colOff>
                    <xdr:row>486</xdr:row>
                    <xdr:rowOff>28575</xdr:rowOff>
                  </from>
                  <to>
                    <xdr:col>7</xdr:col>
                    <xdr:colOff>781050</xdr:colOff>
                    <xdr:row>486</xdr:row>
                    <xdr:rowOff>333375</xdr:rowOff>
                  </to>
                </anchor>
              </controlPr>
            </control>
          </mc:Choice>
        </mc:AlternateContent>
        <mc:AlternateContent xmlns:mc="http://schemas.openxmlformats.org/markup-compatibility/2006">
          <mc:Choice Requires="x14">
            <control shapeId="15500" r:id="rId766" name="Drop Down 1164">
              <controlPr defaultSize="0" autoLine="0" autoPict="0">
                <anchor moveWithCells="1" sizeWithCells="1">
                  <from>
                    <xdr:col>12</xdr:col>
                    <xdr:colOff>57150</xdr:colOff>
                    <xdr:row>486</xdr:row>
                    <xdr:rowOff>38100</xdr:rowOff>
                  </from>
                  <to>
                    <xdr:col>14</xdr:col>
                    <xdr:colOff>0</xdr:colOff>
                    <xdr:row>486</xdr:row>
                    <xdr:rowOff>447675</xdr:rowOff>
                  </to>
                </anchor>
              </controlPr>
            </control>
          </mc:Choice>
        </mc:AlternateContent>
        <mc:AlternateContent xmlns:mc="http://schemas.openxmlformats.org/markup-compatibility/2006">
          <mc:Choice Requires="x14">
            <control shapeId="15501" r:id="rId767" name="Drop Down 1165">
              <controlPr defaultSize="0" autoLine="0" autoPict="0">
                <anchor moveWithCells="1" sizeWithCells="1">
                  <from>
                    <xdr:col>10</xdr:col>
                    <xdr:colOff>38100</xdr:colOff>
                    <xdr:row>486</xdr:row>
                    <xdr:rowOff>38100</xdr:rowOff>
                  </from>
                  <to>
                    <xdr:col>12</xdr:col>
                    <xdr:colOff>0</xdr:colOff>
                    <xdr:row>486</xdr:row>
                    <xdr:rowOff>447675</xdr:rowOff>
                  </to>
                </anchor>
              </controlPr>
            </control>
          </mc:Choice>
        </mc:AlternateContent>
        <mc:AlternateContent xmlns:mc="http://schemas.openxmlformats.org/markup-compatibility/2006">
          <mc:Choice Requires="x14">
            <control shapeId="15502" r:id="rId768" name="Drop Down 1166">
              <controlPr defaultSize="0" autoLine="0" autoPict="0">
                <anchor moveWithCells="1" sizeWithCells="1">
                  <from>
                    <xdr:col>3</xdr:col>
                    <xdr:colOff>47625</xdr:colOff>
                    <xdr:row>484</xdr:row>
                    <xdr:rowOff>28575</xdr:rowOff>
                  </from>
                  <to>
                    <xdr:col>7</xdr:col>
                    <xdr:colOff>781050</xdr:colOff>
                    <xdr:row>484</xdr:row>
                    <xdr:rowOff>333375</xdr:rowOff>
                  </to>
                </anchor>
              </controlPr>
            </control>
          </mc:Choice>
        </mc:AlternateContent>
        <mc:AlternateContent xmlns:mc="http://schemas.openxmlformats.org/markup-compatibility/2006">
          <mc:Choice Requires="x14">
            <control shapeId="15503" r:id="rId769" name="Drop Down 1167">
              <controlPr defaultSize="0" autoLine="0" autoPict="0">
                <anchor moveWithCells="1" sizeWithCells="1">
                  <from>
                    <xdr:col>12</xdr:col>
                    <xdr:colOff>57150</xdr:colOff>
                    <xdr:row>484</xdr:row>
                    <xdr:rowOff>38100</xdr:rowOff>
                  </from>
                  <to>
                    <xdr:col>14</xdr:col>
                    <xdr:colOff>0</xdr:colOff>
                    <xdr:row>484</xdr:row>
                    <xdr:rowOff>447675</xdr:rowOff>
                  </to>
                </anchor>
              </controlPr>
            </control>
          </mc:Choice>
        </mc:AlternateContent>
        <mc:AlternateContent xmlns:mc="http://schemas.openxmlformats.org/markup-compatibility/2006">
          <mc:Choice Requires="x14">
            <control shapeId="15504" r:id="rId770" name="Drop Down 1168">
              <controlPr defaultSize="0" autoLine="0" autoPict="0">
                <anchor moveWithCells="1" sizeWithCells="1">
                  <from>
                    <xdr:col>10</xdr:col>
                    <xdr:colOff>38100</xdr:colOff>
                    <xdr:row>484</xdr:row>
                    <xdr:rowOff>38100</xdr:rowOff>
                  </from>
                  <to>
                    <xdr:col>12</xdr:col>
                    <xdr:colOff>0</xdr:colOff>
                    <xdr:row>484</xdr:row>
                    <xdr:rowOff>447675</xdr:rowOff>
                  </to>
                </anchor>
              </controlPr>
            </control>
          </mc:Choice>
        </mc:AlternateContent>
        <mc:AlternateContent xmlns:mc="http://schemas.openxmlformats.org/markup-compatibility/2006">
          <mc:Choice Requires="x14">
            <control shapeId="15505" r:id="rId771" name="Drop Down 1169">
              <controlPr defaultSize="0" autoLine="0" autoPict="0">
                <anchor moveWithCells="1" sizeWithCells="1">
                  <from>
                    <xdr:col>3</xdr:col>
                    <xdr:colOff>47625</xdr:colOff>
                    <xdr:row>485</xdr:row>
                    <xdr:rowOff>28575</xdr:rowOff>
                  </from>
                  <to>
                    <xdr:col>7</xdr:col>
                    <xdr:colOff>781050</xdr:colOff>
                    <xdr:row>485</xdr:row>
                    <xdr:rowOff>333375</xdr:rowOff>
                  </to>
                </anchor>
              </controlPr>
            </control>
          </mc:Choice>
        </mc:AlternateContent>
        <mc:AlternateContent xmlns:mc="http://schemas.openxmlformats.org/markup-compatibility/2006">
          <mc:Choice Requires="x14">
            <control shapeId="15506" r:id="rId772" name="Drop Down 1170">
              <controlPr defaultSize="0" autoLine="0" autoPict="0">
                <anchor moveWithCells="1" sizeWithCells="1">
                  <from>
                    <xdr:col>12</xdr:col>
                    <xdr:colOff>57150</xdr:colOff>
                    <xdr:row>485</xdr:row>
                    <xdr:rowOff>38100</xdr:rowOff>
                  </from>
                  <to>
                    <xdr:col>14</xdr:col>
                    <xdr:colOff>0</xdr:colOff>
                    <xdr:row>485</xdr:row>
                    <xdr:rowOff>447675</xdr:rowOff>
                  </to>
                </anchor>
              </controlPr>
            </control>
          </mc:Choice>
        </mc:AlternateContent>
        <mc:AlternateContent xmlns:mc="http://schemas.openxmlformats.org/markup-compatibility/2006">
          <mc:Choice Requires="x14">
            <control shapeId="15507" r:id="rId773" name="Drop Down 1171">
              <controlPr defaultSize="0" autoLine="0" autoPict="0">
                <anchor moveWithCells="1" sizeWithCells="1">
                  <from>
                    <xdr:col>10</xdr:col>
                    <xdr:colOff>38100</xdr:colOff>
                    <xdr:row>485</xdr:row>
                    <xdr:rowOff>38100</xdr:rowOff>
                  </from>
                  <to>
                    <xdr:col>12</xdr:col>
                    <xdr:colOff>0</xdr:colOff>
                    <xdr:row>485</xdr:row>
                    <xdr:rowOff>447675</xdr:rowOff>
                  </to>
                </anchor>
              </controlPr>
            </control>
          </mc:Choice>
        </mc:AlternateContent>
        <mc:AlternateContent xmlns:mc="http://schemas.openxmlformats.org/markup-compatibility/2006">
          <mc:Choice Requires="x14">
            <control shapeId="15508" r:id="rId774" name="Drop Down 1172">
              <controlPr defaultSize="0" autoLine="0" autoPict="0">
                <anchor moveWithCells="1" sizeWithCells="1">
                  <from>
                    <xdr:col>10</xdr:col>
                    <xdr:colOff>38100</xdr:colOff>
                    <xdr:row>93</xdr:row>
                    <xdr:rowOff>38100</xdr:rowOff>
                  </from>
                  <to>
                    <xdr:col>12</xdr:col>
                    <xdr:colOff>0</xdr:colOff>
                    <xdr:row>93</xdr:row>
                    <xdr:rowOff>447675</xdr:rowOff>
                  </to>
                </anchor>
              </controlPr>
            </control>
          </mc:Choice>
        </mc:AlternateContent>
        <mc:AlternateContent xmlns:mc="http://schemas.openxmlformats.org/markup-compatibility/2006">
          <mc:Choice Requires="x14">
            <control shapeId="15510" r:id="rId775" name="Group Box 1174">
              <controlPr defaultSize="0" autoFill="0" autoPict="0">
                <anchor moveWithCells="1" sizeWithCells="1">
                  <from>
                    <xdr:col>10</xdr:col>
                    <xdr:colOff>0</xdr:colOff>
                    <xdr:row>447</xdr:row>
                    <xdr:rowOff>0</xdr:rowOff>
                  </from>
                  <to>
                    <xdr:col>12</xdr:col>
                    <xdr:colOff>447675</xdr:colOff>
                    <xdr:row>448</xdr:row>
                    <xdr:rowOff>0</xdr:rowOff>
                  </to>
                </anchor>
              </controlPr>
            </control>
          </mc:Choice>
        </mc:AlternateContent>
        <mc:AlternateContent xmlns:mc="http://schemas.openxmlformats.org/markup-compatibility/2006">
          <mc:Choice Requires="x14">
            <control shapeId="15511" r:id="rId776" name="Option Button 1175">
              <controlPr defaultSize="0" autoFill="0" autoLine="0" autoPict="0">
                <anchor moveWithCells="1" sizeWithCells="1">
                  <from>
                    <xdr:col>10</xdr:col>
                    <xdr:colOff>123825</xdr:colOff>
                    <xdr:row>447</xdr:row>
                    <xdr:rowOff>57150</xdr:rowOff>
                  </from>
                  <to>
                    <xdr:col>10</xdr:col>
                    <xdr:colOff>285750</xdr:colOff>
                    <xdr:row>447</xdr:row>
                    <xdr:rowOff>171450</xdr:rowOff>
                  </to>
                </anchor>
              </controlPr>
            </control>
          </mc:Choice>
        </mc:AlternateContent>
        <mc:AlternateContent xmlns:mc="http://schemas.openxmlformats.org/markup-compatibility/2006">
          <mc:Choice Requires="x14">
            <control shapeId="15512" r:id="rId777" name="Option Button 1176">
              <controlPr defaultSize="0" autoFill="0" autoLine="0" autoPict="0">
                <anchor moveWithCells="1" sizeWithCells="1">
                  <from>
                    <xdr:col>11</xdr:col>
                    <xdr:colOff>95250</xdr:colOff>
                    <xdr:row>447</xdr:row>
                    <xdr:rowOff>57150</xdr:rowOff>
                  </from>
                  <to>
                    <xdr:col>11</xdr:col>
                    <xdr:colOff>257175</xdr:colOff>
                    <xdr:row>447</xdr:row>
                    <xdr:rowOff>171450</xdr:rowOff>
                  </to>
                </anchor>
              </controlPr>
            </control>
          </mc:Choice>
        </mc:AlternateContent>
        <mc:AlternateContent xmlns:mc="http://schemas.openxmlformats.org/markup-compatibility/2006">
          <mc:Choice Requires="x14">
            <control shapeId="15513" r:id="rId778" name="Option Button 1177">
              <controlPr defaultSize="0" autoFill="0" autoLine="0" autoPict="0">
                <anchor moveWithCells="1" sizeWithCells="1">
                  <from>
                    <xdr:col>12</xdr:col>
                    <xdr:colOff>114300</xdr:colOff>
                    <xdr:row>447</xdr:row>
                    <xdr:rowOff>57150</xdr:rowOff>
                  </from>
                  <to>
                    <xdr:col>12</xdr:col>
                    <xdr:colOff>266700</xdr:colOff>
                    <xdr:row>447</xdr:row>
                    <xdr:rowOff>161925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B1:AC700"/>
  <sheetViews>
    <sheetView showGridLines="0" showRowColHeaders="0" zoomScaleNormal="100" workbookViewId="0">
      <selection activeCell="C3" sqref="C3:J3"/>
    </sheetView>
  </sheetViews>
  <sheetFormatPr defaultRowHeight="15" x14ac:dyDescent="0.25"/>
  <cols>
    <col min="1" max="1" width="3.7109375" customWidth="1"/>
    <col min="2" max="2" width="5.7109375" hidden="1" customWidth="1"/>
    <col min="3" max="3" width="9.28515625" customWidth="1"/>
    <col min="4" max="4" width="23.85546875" customWidth="1"/>
    <col min="5" max="5" width="5.140625" customWidth="1"/>
    <col min="6" max="6" width="16" customWidth="1"/>
    <col min="7" max="7" width="17.85546875" customWidth="1"/>
    <col min="8" max="8" width="23.140625" customWidth="1"/>
    <col min="9" max="9" width="19.5703125" customWidth="1"/>
    <col min="10" max="10" width="18.5703125" customWidth="1"/>
    <col min="12" max="12" width="9.140625" style="48" hidden="1" customWidth="1"/>
    <col min="13" max="13" width="9.140625" hidden="1" customWidth="1"/>
    <col min="14" max="14" width="14.7109375" hidden="1" customWidth="1"/>
    <col min="15" max="15" width="26.5703125" style="340" hidden="1" customWidth="1"/>
    <col min="16" max="16" width="24.85546875" style="52" hidden="1" customWidth="1"/>
    <col min="17" max="17" width="26.5703125" style="52" hidden="1" customWidth="1"/>
    <col min="18" max="18" width="16" style="52" hidden="1" customWidth="1"/>
    <col min="19" max="19" width="17.85546875" style="52" hidden="1" customWidth="1"/>
    <col min="20" max="20" width="23.140625" style="52" hidden="1" customWidth="1"/>
    <col min="21" max="21" width="19.5703125" style="52" hidden="1" customWidth="1"/>
    <col min="22" max="22" width="18.5703125" style="52" hidden="1" customWidth="1"/>
    <col min="23" max="23" width="19.5703125" hidden="1" customWidth="1"/>
    <col min="24" max="24" width="60.7109375" style="112" hidden="1" customWidth="1"/>
    <col min="25" max="25" width="18.5703125" hidden="1" customWidth="1"/>
    <col min="26" max="28" width="9.140625" customWidth="1"/>
  </cols>
  <sheetData>
    <row r="1" spans="3:26" ht="50.1" customHeight="1" x14ac:dyDescent="0.35">
      <c r="C1" s="9" t="str">
        <f>Presentación!$B$1</f>
        <v>Herramienta de Beneficios y Riesgos (BeRT) v2:</v>
      </c>
      <c r="O1" s="514" t="str">
        <f>Presentación!$B$1</f>
        <v>Herramienta de Beneficios y Riesgos (BeRT) v2:</v>
      </c>
    </row>
    <row r="2" spans="3:26" ht="25.5" x14ac:dyDescent="0.35">
      <c r="C2" s="234" t="str">
        <f>Presentación!$B$2</f>
        <v>Apoyando a los países a adoptar y respetar las salvaguardas de Cancún</v>
      </c>
      <c r="D2" s="9"/>
      <c r="E2" s="9"/>
      <c r="F2" s="9"/>
      <c r="N2" s="9"/>
      <c r="O2" s="515" t="str">
        <f>Presentación!$B$2</f>
        <v>Apoyando a los países a adoptar y respetar las salvaguardas de Cancún</v>
      </c>
      <c r="P2" s="330"/>
      <c r="Q2" s="330"/>
    </row>
    <row r="3" spans="3:26" ht="60" customHeight="1" x14ac:dyDescent="0.35">
      <c r="C3" s="778" t="str">
        <f>Presentación!$C$17</f>
        <v>Módulo 3 – Identificación de políticas, leyes y reglamentos pertinentes</v>
      </c>
      <c r="D3" s="778"/>
      <c r="E3" s="778"/>
      <c r="F3" s="778"/>
      <c r="G3" s="778"/>
      <c r="H3" s="778"/>
      <c r="I3" s="778"/>
      <c r="J3" s="778"/>
      <c r="N3" s="10"/>
      <c r="O3" s="516" t="str">
        <f>Presentación!$C$17</f>
        <v>Módulo 3 – Identificación de políticas, leyes y reglamentos pertinentes</v>
      </c>
      <c r="P3" s="517"/>
      <c r="Q3" s="517"/>
    </row>
    <row r="5" spans="3:26" ht="30" customHeight="1" x14ac:dyDescent="0.3">
      <c r="C5" s="227" t="str">
        <f t="shared" ref="C5:C10" si="0">O5</f>
        <v>Objetivo:</v>
      </c>
      <c r="D5" s="7"/>
      <c r="E5" s="7"/>
      <c r="O5" s="518" t="s">
        <v>149</v>
      </c>
    </row>
    <row r="6" spans="3:26" ht="81" customHeight="1" x14ac:dyDescent="0.25">
      <c r="C6" s="606" t="str">
        <f t="shared" si="0"/>
        <v>La finalidad de este módulo es determinar si existen políticas, leyes y reglamentos (PLR) para hacer frente a los beneficios y riesgos identificados; qué vacíos hay; y si hay PLR incompatibles con las que han sido identificadas como propicias para las salvaguardas. Se pide a los participantes que identifiquen para cada salvaguarda, las PLR que ya existen para cubrir los beneficios y riesgos identificados en el Módulo 2. Esto puede servir para entender mejor qué PLR deben ser modificadas o desarrolladas para que se ajusten mejor al enfoque del país en relación a las salvaguardas.</v>
      </c>
      <c r="D6" s="606"/>
      <c r="E6" s="606"/>
      <c r="F6" s="606"/>
      <c r="G6" s="606"/>
      <c r="H6" s="606"/>
      <c r="I6" s="606"/>
      <c r="J6" s="82"/>
      <c r="O6" s="519" t="s">
        <v>405</v>
      </c>
      <c r="P6" s="572" t="s">
        <v>20</v>
      </c>
      <c r="Q6" s="520"/>
      <c r="R6" s="520"/>
      <c r="S6" s="520"/>
      <c r="T6" s="520"/>
      <c r="Y6" s="82"/>
      <c r="Z6" s="299" t="s">
        <v>20</v>
      </c>
    </row>
    <row r="7" spans="3:26" ht="32.25" customHeight="1" x14ac:dyDescent="0.3">
      <c r="C7" s="313" t="str">
        <f t="shared" si="0"/>
        <v>Resultado:</v>
      </c>
      <c r="D7" s="7"/>
      <c r="E7" s="7"/>
      <c r="O7" s="518" t="s">
        <v>151</v>
      </c>
      <c r="S7" s="520"/>
      <c r="T7" s="520"/>
    </row>
    <row r="8" spans="3:26" ht="50.25" customHeight="1" x14ac:dyDescent="0.25">
      <c r="C8" s="613" t="str">
        <f t="shared" si="0"/>
        <v>Tabla de PLR ya existentes que abordan las salvaguardas de Cancún; evaluación del grado en que éstas abordan los beneficios y riesgos identificados; así como una lista de vacíos de las PLR.</v>
      </c>
      <c r="D8" s="613"/>
      <c r="E8" s="613"/>
      <c r="F8" s="613"/>
      <c r="G8" s="613"/>
      <c r="H8" s="613"/>
      <c r="I8" s="613"/>
      <c r="J8" s="82"/>
      <c r="O8" s="519" t="s">
        <v>406</v>
      </c>
      <c r="P8" s="410" t="s">
        <v>20</v>
      </c>
      <c r="S8" s="521"/>
      <c r="T8" s="521"/>
    </row>
    <row r="9" spans="3:26" ht="47.25" customHeight="1" x14ac:dyDescent="0.3">
      <c r="C9" s="312" t="str">
        <f t="shared" si="0"/>
        <v>Modo de empleo:</v>
      </c>
      <c r="D9" s="7"/>
      <c r="E9" s="7"/>
      <c r="F9" s="2"/>
      <c r="G9" s="2"/>
      <c r="H9" s="106"/>
      <c r="I9" s="2"/>
      <c r="J9" s="2"/>
      <c r="O9" s="518" t="s">
        <v>153</v>
      </c>
      <c r="S9" s="521"/>
      <c r="T9" s="521"/>
    </row>
    <row r="10" spans="3:26" ht="249.95" customHeight="1" x14ac:dyDescent="0.25">
      <c r="C10" s="606" t="str">
        <f t="shared" si="0"/>
        <v>• Al igual que en el Módulo 2, las salvaguardas se analizan una a una. 
• Se proporcionan preguntas guía con relación a PLR particulares, con la finalidad de ayudar al usuario a crear listas de PLR relevantes para la Tabla 3. Registrar las respuestas en la sección prevista “Notas”, dado que pueden brindar información valiosa para futuro trabajo en materia de PLR.
• Para cada salvaguarda, la Guía del Usuario brinda una tabla que lista las PLR nacionales e internacionales que pueden ser relevantes (Anexo 3).
• Los beneficios y riesgos identificados en el Módulo 2 pueden importarse al análisis del Módulo 3. Se deberá considerar si se quieren importar todos los beneficios y riesgos, o si únicamente los de mayor prioridad (ver una explicación en la Guía de Usuario).
• En la tabla 3, identificar las PLR relevantes, evaluar la cobertura del beneficio o riesgo, así como qué tan efectivamente están siendo implementadas. Tomar nota de las PLR incompatibles y especificar los vacíos que quedan (beneficios o riesgos que no son abordados por las PLR ya existentes).
• No es necesario completar todas las casillas. Algunos beneficios o riesgos quedarán cubiertos por más de una PLR. Algunas PLR cubrirán más de un beneficio o riesgo.
• Analizar los resultados de este proceso, incluyendo la cobertura de PLR concretas, su efectividad y los impactos de cualquier PLR incompatible. Registrar los resultados de esta evaluación en el recuadro que aparece al final de la tabla.</v>
      </c>
      <c r="D10" s="606"/>
      <c r="E10" s="606"/>
      <c r="F10" s="606"/>
      <c r="G10" s="606"/>
      <c r="H10" s="606"/>
      <c r="I10" s="606"/>
      <c r="J10" s="82"/>
      <c r="O10" s="599" t="s">
        <v>407</v>
      </c>
      <c r="P10" s="410" t="s">
        <v>20</v>
      </c>
      <c r="S10" s="522"/>
      <c r="T10" s="522"/>
    </row>
    <row r="11" spans="3:26" x14ac:dyDescent="0.25">
      <c r="L11"/>
    </row>
    <row r="12" spans="3:26" x14ac:dyDescent="0.25">
      <c r="C12" s="880"/>
      <c r="D12" s="880"/>
      <c r="E12" s="880"/>
      <c r="F12" s="880"/>
      <c r="G12" s="880"/>
      <c r="H12" s="880"/>
      <c r="I12" s="880"/>
      <c r="L12"/>
      <c r="O12" s="523">
        <v>0</v>
      </c>
      <c r="P12" s="365" t="str">
        <f>'Módulo 2'!W13</f>
        <v>Safeguard</v>
      </c>
      <c r="Q12" s="365"/>
      <c r="R12" s="365"/>
      <c r="S12" s="51"/>
    </row>
    <row r="13" spans="3:26" x14ac:dyDescent="0.25">
      <c r="C13" s="880"/>
      <c r="D13" s="880"/>
      <c r="E13" s="880"/>
      <c r="F13" s="880"/>
      <c r="G13" s="880"/>
      <c r="H13" s="880"/>
      <c r="I13" s="880"/>
      <c r="L13"/>
      <c r="O13" s="523">
        <v>1</v>
      </c>
      <c r="P13" s="524" t="str">
        <f>'Módulo 2'!W14</f>
        <v>Salvaguarda (a)</v>
      </c>
      <c r="Q13" s="524" t="str">
        <f>'Módulo 2'!X14</f>
        <v>La complementariedad o compatibilidad de las medidas [REDD+] con los objetivos de los programas forestales nacionales y de las convenciones y los acuerdos internacionales sobre la materia.</v>
      </c>
      <c r="R13" s="524" t="str">
        <f>'Módulo 2'!Z14</f>
        <v>Coherencia con los objetivos nacionales y los acuerdos internacionales.</v>
      </c>
      <c r="S13" s="118" t="str">
        <f>CONCATENATE(P13," - ",R13)</f>
        <v>Salvaguarda (a) - Coherencia con los objetivos nacionales y los acuerdos internacionales.</v>
      </c>
      <c r="Z13" s="36" t="s">
        <v>20</v>
      </c>
    </row>
    <row r="14" spans="3:26" x14ac:dyDescent="0.25">
      <c r="C14" s="880"/>
      <c r="D14" s="880"/>
      <c r="E14" s="880"/>
      <c r="F14" s="880"/>
      <c r="G14" s="880"/>
      <c r="H14" s="880"/>
      <c r="I14" s="880"/>
      <c r="L14"/>
      <c r="O14" s="523">
        <v>2</v>
      </c>
      <c r="P14" s="524" t="str">
        <f>'Módulo 2'!W15</f>
        <v>Salvaguarda (b)</v>
      </c>
      <c r="Q14" s="524" t="str">
        <f>'Módulo 2'!X15</f>
        <v>La transparencia y eficacia de las estructuras de gobernanza forestal nacional, teniendo en cuenta la legislación y la soberanía nacionales.</v>
      </c>
      <c r="R14" s="524" t="str">
        <f>'Módulo 2'!Z15</f>
        <v>Transparencia y eficacia de las estructuras de gobernanza nacional y soberanía.</v>
      </c>
      <c r="S14" s="118" t="str">
        <f t="shared" ref="S14:S19" si="1">CONCATENATE(P14," - ",R14)</f>
        <v>Salvaguarda (b) - Transparencia y eficacia de las estructuras de gobernanza nacional y soberanía.</v>
      </c>
      <c r="Z14" s="36" t="s">
        <v>20</v>
      </c>
    </row>
    <row r="15" spans="3:26" x14ac:dyDescent="0.25">
      <c r="C15" s="880"/>
      <c r="D15" s="880"/>
      <c r="E15" s="880"/>
      <c r="F15" s="880"/>
      <c r="G15" s="880"/>
      <c r="H15" s="880"/>
      <c r="I15" s="880"/>
      <c r="L15"/>
      <c r="O15" s="523">
        <v>3</v>
      </c>
      <c r="P15" s="524" t="str">
        <f>'Módulo 2'!W16</f>
        <v>Salvaguarda (c)</v>
      </c>
      <c r="Q15" s="524" t="str">
        <f>'Módulo 2'!X16</f>
        <v>El respeto de los conocimientos y los derechos de los pueblos indígenas y los miembros de las comunidades locales, tomando en consideración las obligaciones internacionales pertinentes y las circunstancias y la legislación nacionales, y teniendo presente que la Asamblea General de las Naciones Unidas ha aprobado la Declaración de las Naciones Unidas sobre los derechos de los pueblos indígenas.</v>
      </c>
      <c r="R15" s="524" t="str">
        <f>'Módulo 2'!Z16</f>
        <v>Respeto por los conocimientos y los derechos de los pueblos indígenas y las comunidades locales.</v>
      </c>
      <c r="S15" s="118" t="str">
        <f t="shared" si="1"/>
        <v>Salvaguarda (c) - Respeto por los conocimientos y los derechos de los pueblos indígenas y las comunidades locales.</v>
      </c>
      <c r="Z15" s="36" t="s">
        <v>20</v>
      </c>
    </row>
    <row r="16" spans="3:26" x14ac:dyDescent="0.25">
      <c r="C16" s="880"/>
      <c r="D16" s="880"/>
      <c r="E16" s="880"/>
      <c r="F16" s="880"/>
      <c r="G16" s="880"/>
      <c r="H16" s="880"/>
      <c r="I16" s="880"/>
      <c r="L16"/>
      <c r="O16" s="523">
        <v>4</v>
      </c>
      <c r="P16" s="524" t="str">
        <f>'Módulo 2'!W17</f>
        <v>Salvaguarda (d)</v>
      </c>
      <c r="Q16" s="524" t="str">
        <f>'Módulo 2'!X17</f>
        <v>La participación plena y efectiva de las partes interesadas, en particular la de los pueblos indígenas y las comunidades locales, en las medidas mencionadas en los párrafos 70 y 72 de la presente decisión.</v>
      </c>
      <c r="R16" s="524" t="str">
        <f>'Módulo 2'!Z17</f>
        <v>Participación plena y efectiva de las partes interesadas.</v>
      </c>
      <c r="S16" s="118" t="str">
        <f t="shared" si="1"/>
        <v>Salvaguarda (d) - Participación plena y efectiva de las partes interesadas.</v>
      </c>
      <c r="Z16" s="36" t="s">
        <v>20</v>
      </c>
    </row>
    <row r="17" spans="3:26" x14ac:dyDescent="0.25">
      <c r="C17" s="880"/>
      <c r="D17" s="880"/>
      <c r="E17" s="880"/>
      <c r="F17" s="880"/>
      <c r="G17" s="880"/>
      <c r="H17" s="880"/>
      <c r="I17" s="880"/>
      <c r="L17"/>
      <c r="O17" s="523">
        <v>5</v>
      </c>
      <c r="P17" s="524" t="str">
        <f>'Módulo 2'!W18</f>
        <v>Salvaguarda (e)</v>
      </c>
      <c r="Q17" s="524" t="str">
        <f>'Módulo 2'!X18</f>
        <v>La compatibilidad de las medidas [REDD+] con la conservación de los bosques naturales y la diversidad biológica, velando por que las que se indican en el párrafo 70 de la presente decisión no se utilicen para la conversión de bosques naturales, sino que sirvan, en cambio, para incentivar la protección y la conservación de esos bosques y los servicios derivados de sus ecosistemas y para potenciar otros beneficios sociales y ambientales.</v>
      </c>
      <c r="R17" s="524" t="str">
        <f>'Módulo 2'!Z18</f>
        <v>Bosques naturales, diversidad biológica y mejora de beneficios.</v>
      </c>
      <c r="S17" s="118" t="str">
        <f t="shared" si="1"/>
        <v>Salvaguarda (e) - Bosques naturales, diversidad biológica y mejora de beneficios.</v>
      </c>
      <c r="Z17" s="36" t="s">
        <v>20</v>
      </c>
    </row>
    <row r="18" spans="3:26" x14ac:dyDescent="0.25">
      <c r="C18" s="880"/>
      <c r="D18" s="880"/>
      <c r="E18" s="880"/>
      <c r="F18" s="880"/>
      <c r="G18" s="880"/>
      <c r="H18" s="880"/>
      <c r="I18" s="880"/>
      <c r="L18"/>
      <c r="O18" s="523">
        <v>6</v>
      </c>
      <c r="P18" s="524" t="str">
        <f>'Módulo 2'!W19</f>
        <v>Salvaguarda (f)</v>
      </c>
      <c r="Q18" s="524" t="str">
        <f>'Módulo 2'!X19</f>
        <v>La adopción de medidas para hacer frente a los riesgos de reversión.</v>
      </c>
      <c r="R18" s="524" t="str">
        <f>'Módulo 2'!Z19</f>
        <v>Hacer frente a los riesgos de reversión.</v>
      </c>
      <c r="S18" s="118" t="str">
        <f t="shared" si="1"/>
        <v>Salvaguarda (f) - Hacer frente a los riesgos de reversión.</v>
      </c>
      <c r="Z18" s="36" t="s">
        <v>20</v>
      </c>
    </row>
    <row r="19" spans="3:26" x14ac:dyDescent="0.25">
      <c r="C19" s="880"/>
      <c r="D19" s="880"/>
      <c r="E19" s="880"/>
      <c r="F19" s="880"/>
      <c r="G19" s="880"/>
      <c r="H19" s="880"/>
      <c r="I19" s="880"/>
      <c r="L19"/>
      <c r="O19" s="523">
        <v>7</v>
      </c>
      <c r="P19" s="524" t="str">
        <f>'Módulo 2'!W20</f>
        <v>Salvaguarda (g)</v>
      </c>
      <c r="Q19" s="524" t="str">
        <f>'Módulo 2'!X20</f>
        <v>La adopción de medidas para reducir el desplazamiento de las emisiones.</v>
      </c>
      <c r="R19" s="524" t="str">
        <f>'Módulo 2'!Z20</f>
        <v>Reducir el desplazamiento de emisiones.</v>
      </c>
      <c r="S19" s="118" t="str">
        <f t="shared" si="1"/>
        <v>Salvaguarda (g) - Reducir el desplazamiento de emisiones.</v>
      </c>
      <c r="Z19" s="36" t="s">
        <v>20</v>
      </c>
    </row>
    <row r="20" spans="3:26" x14ac:dyDescent="0.25">
      <c r="C20" s="880"/>
      <c r="D20" s="880"/>
      <c r="E20" s="880"/>
      <c r="F20" s="880"/>
      <c r="G20" s="880"/>
      <c r="H20" s="880"/>
      <c r="I20" s="880"/>
      <c r="L20"/>
    </row>
    <row r="21" spans="3:26" x14ac:dyDescent="0.25">
      <c r="C21" s="880"/>
      <c r="D21" s="880"/>
      <c r="E21" s="880"/>
      <c r="F21" s="880"/>
      <c r="G21" s="880"/>
      <c r="H21" s="880"/>
      <c r="I21" s="880"/>
      <c r="L21"/>
      <c r="O21" s="523">
        <v>0</v>
      </c>
    </row>
    <row r="22" spans="3:26" x14ac:dyDescent="0.25">
      <c r="C22" s="880"/>
      <c r="D22" s="880"/>
      <c r="E22" s="880"/>
      <c r="F22" s="880"/>
      <c r="G22" s="880"/>
      <c r="H22" s="880"/>
      <c r="I22" s="880"/>
      <c r="L22"/>
    </row>
    <row r="23" spans="3:26" x14ac:dyDescent="0.25">
      <c r="C23" s="880"/>
      <c r="D23" s="880"/>
      <c r="E23" s="880"/>
      <c r="F23" s="880"/>
      <c r="G23" s="880"/>
      <c r="H23" s="880"/>
      <c r="I23" s="880"/>
      <c r="L23"/>
    </row>
    <row r="24" spans="3:26" x14ac:dyDescent="0.25">
      <c r="C24" s="880"/>
      <c r="D24" s="880"/>
      <c r="E24" s="880"/>
      <c r="F24" s="880"/>
      <c r="G24" s="880"/>
      <c r="H24" s="880"/>
      <c r="I24" s="880"/>
      <c r="L24"/>
    </row>
    <row r="25" spans="3:26" x14ac:dyDescent="0.25">
      <c r="C25" s="880"/>
      <c r="D25" s="880"/>
      <c r="E25" s="880"/>
      <c r="F25" s="880"/>
      <c r="G25" s="880"/>
      <c r="H25" s="880"/>
      <c r="I25" s="880"/>
      <c r="L25"/>
    </row>
    <row r="26" spans="3:26" x14ac:dyDescent="0.25">
      <c r="C26" s="880"/>
      <c r="D26" s="880"/>
      <c r="E26" s="880"/>
      <c r="F26" s="880"/>
      <c r="G26" s="880"/>
      <c r="H26" s="880"/>
      <c r="I26" s="880"/>
      <c r="L26"/>
      <c r="O26" s="339" t="s">
        <v>427</v>
      </c>
      <c r="P26" s="525" t="s">
        <v>428</v>
      </c>
    </row>
    <row r="27" spans="3:26" ht="33" customHeight="1" x14ac:dyDescent="0.25">
      <c r="C27" s="880"/>
      <c r="D27" s="880"/>
      <c r="E27" s="880"/>
      <c r="F27" s="880"/>
      <c r="G27" s="880"/>
      <c r="H27" s="880"/>
      <c r="I27" s="880"/>
      <c r="L27"/>
    </row>
    <row r="28" spans="3:26" ht="138.75" customHeight="1" x14ac:dyDescent="0.25">
      <c r="C28" s="16"/>
      <c r="D28" s="16"/>
      <c r="E28" s="16"/>
      <c r="F28" s="16"/>
      <c r="G28" s="16"/>
      <c r="H28" s="16"/>
      <c r="I28" s="16"/>
      <c r="L28"/>
    </row>
    <row r="29" spans="3:26" hidden="1" x14ac:dyDescent="0.25">
      <c r="L29"/>
    </row>
    <row r="30" spans="3:26" ht="70.5" hidden="1" customHeight="1" x14ac:dyDescent="0.35">
      <c r="C30" s="793" t="str">
        <f>O30</f>
        <v>Salvaguarda (a) - La complementariedad o compatibilidad de las medidas [REDD+] con los objetivos de los programas forestales nacionales y de las convenciones y los acuerdos internacionales sobre la materia.</v>
      </c>
      <c r="D30" s="793"/>
      <c r="E30" s="793"/>
      <c r="F30" s="793"/>
      <c r="G30" s="793"/>
      <c r="H30" s="793"/>
      <c r="I30" s="793"/>
      <c r="J30" s="793"/>
      <c r="L30"/>
      <c r="N30" s="86" t="s">
        <v>20</v>
      </c>
      <c r="O30" s="786" t="str">
        <f>CONCATENATE($P$13," - ",$Q$13)</f>
        <v>Salvaguarda (a) - La complementariedad o compatibilidad de las medidas [REDD+] con los objetivos de los programas forestales nacionales y de las convenciones y los acuerdos internacionales sobre la materia.</v>
      </c>
      <c r="P30" s="786"/>
      <c r="Q30" s="786"/>
      <c r="R30" s="786"/>
      <c r="S30" s="786"/>
      <c r="T30" s="786"/>
      <c r="U30" s="786"/>
      <c r="V30" s="786"/>
      <c r="Y30" s="10"/>
      <c r="Z30" s="36" t="s">
        <v>20</v>
      </c>
    </row>
    <row r="31" spans="3:26" hidden="1" x14ac:dyDescent="0.25"/>
    <row r="32" spans="3:26" ht="0.95" hidden="1" customHeight="1" x14ac:dyDescent="0.3">
      <c r="C32" s="7"/>
      <c r="D32" s="7"/>
      <c r="E32" s="7"/>
      <c r="F32" s="70"/>
      <c r="G32" s="70"/>
      <c r="H32" s="106"/>
      <c r="I32" s="70"/>
      <c r="J32" s="70"/>
      <c r="N32" s="7"/>
      <c r="O32" s="518" t="s">
        <v>0</v>
      </c>
      <c r="P32" s="521"/>
      <c r="Q32" s="521"/>
      <c r="R32" s="521"/>
      <c r="S32" s="521"/>
      <c r="T32" s="521"/>
    </row>
    <row r="33" spans="3:29" ht="0.95" hidden="1" customHeight="1" x14ac:dyDescent="0.3">
      <c r="C33" s="606"/>
      <c r="D33" s="606"/>
      <c r="E33" s="606"/>
      <c r="F33" s="606"/>
      <c r="G33" s="606"/>
      <c r="H33" s="606"/>
      <c r="I33" s="606"/>
      <c r="J33" s="606"/>
      <c r="N33" s="7"/>
      <c r="O33" s="526" t="s">
        <v>85</v>
      </c>
      <c r="P33" s="527"/>
      <c r="Q33" s="527"/>
      <c r="R33" s="527"/>
      <c r="S33" s="527"/>
      <c r="T33" s="527"/>
      <c r="Y33" s="7"/>
    </row>
    <row r="34" spans="3:29" ht="18.75" hidden="1" x14ac:dyDescent="0.3">
      <c r="L34"/>
      <c r="N34" s="7"/>
      <c r="O34" s="528"/>
      <c r="P34" s="527"/>
      <c r="Q34" s="527"/>
      <c r="R34" s="527"/>
      <c r="S34" s="527"/>
      <c r="T34" s="527"/>
      <c r="Y34" s="7"/>
    </row>
    <row r="35" spans="3:29" ht="18.75" hidden="1" x14ac:dyDescent="0.3">
      <c r="C35" s="7" t="str">
        <f>O35</f>
        <v>Preguntas guía:</v>
      </c>
      <c r="D35" s="7"/>
      <c r="E35" s="7"/>
      <c r="F35" s="47"/>
      <c r="G35" s="47"/>
      <c r="H35" s="107"/>
      <c r="I35" s="47"/>
      <c r="J35" s="47"/>
      <c r="K35" s="47"/>
      <c r="L35" s="57"/>
      <c r="M35" s="12"/>
      <c r="N35" s="7"/>
      <c r="O35" s="518" t="s">
        <v>200</v>
      </c>
      <c r="P35" s="527"/>
      <c r="Q35" s="527"/>
      <c r="R35" s="527"/>
      <c r="S35" s="527"/>
      <c r="T35" s="527"/>
      <c r="Y35" s="7"/>
    </row>
    <row r="36" spans="3:29" hidden="1" x14ac:dyDescent="0.25">
      <c r="O36" s="523"/>
      <c r="P36" s="529" t="s">
        <v>119</v>
      </c>
      <c r="Q36" s="529" t="s">
        <v>129</v>
      </c>
      <c r="R36" s="529" t="s">
        <v>130</v>
      </c>
      <c r="S36" s="529" t="s">
        <v>131</v>
      </c>
      <c r="T36" s="529" t="s">
        <v>132</v>
      </c>
      <c r="U36" s="530" t="s">
        <v>120</v>
      </c>
      <c r="V36" s="530" t="s">
        <v>70</v>
      </c>
    </row>
    <row r="37" spans="3:29" ht="18.75" hidden="1" customHeight="1" thickBot="1" x14ac:dyDescent="0.3">
      <c r="H37" s="850" t="s">
        <v>408</v>
      </c>
      <c r="I37" s="851"/>
      <c r="J37" s="851"/>
      <c r="K37" s="26"/>
      <c r="L37" s="26"/>
      <c r="N37" s="87" t="s">
        <v>20</v>
      </c>
      <c r="P37" s="531">
        <v>0</v>
      </c>
      <c r="Q37" s="532" t="s">
        <v>20</v>
      </c>
      <c r="R37" s="532" t="s">
        <v>20</v>
      </c>
      <c r="S37" s="533" t="s">
        <v>20</v>
      </c>
      <c r="T37" s="533" t="s">
        <v>20</v>
      </c>
      <c r="U37" s="532" t="s">
        <v>20</v>
      </c>
      <c r="V37" s="534" t="str">
        <f t="array" ref="V37">IFERROR((IF(ROWS(V37:V$37)&gt;COUNTA(U:U),"",INDEX(U:U,SMALL(IF(U$37:U$57&lt;&gt;"",ROW(U$37:U$57)),ROWS(V37:V$37))))),"")</f>
        <v/>
      </c>
      <c r="W37" s="36" t="s">
        <v>20</v>
      </c>
      <c r="Z37" s="36" t="s">
        <v>20</v>
      </c>
      <c r="AA37" s="84"/>
      <c r="AC37" s="84"/>
    </row>
    <row r="38" spans="3:29" ht="20.100000000000001" hidden="1" customHeight="1" thickBot="1" x14ac:dyDescent="0.3">
      <c r="C38" s="824" t="str">
        <f>O38</f>
        <v>1.       ¿Existe una estrategia nacional o plan de acción REDD+?</v>
      </c>
      <c r="D38" s="825"/>
      <c r="E38" s="825"/>
      <c r="F38" s="825"/>
      <c r="G38" s="826"/>
      <c r="H38" s="852"/>
      <c r="I38" s="819"/>
      <c r="J38" s="853"/>
      <c r="K38" s="26"/>
      <c r="L38" s="26"/>
      <c r="N38" s="87" t="s">
        <v>20</v>
      </c>
      <c r="O38" s="387" t="s">
        <v>412</v>
      </c>
      <c r="P38" s="531">
        <v>1</v>
      </c>
      <c r="Q38" s="534" t="str">
        <f t="shared" ref="Q38:Q57" si="2">O38</f>
        <v>1.       ¿Existe una estrategia nacional o plan de acción REDD+?</v>
      </c>
      <c r="R38" s="534" t="str">
        <f t="shared" ref="R38:R57" si="3">IF(H38=0,"",H38)</f>
        <v/>
      </c>
      <c r="S38" s="535" t="str">
        <f>IF(H38=0,"",Q38)</f>
        <v/>
      </c>
      <c r="T38" s="535" t="str">
        <f t="shared" ref="T38:T57" si="4">IF(H38=0,"",R38)</f>
        <v/>
      </c>
      <c r="U38" s="532" t="str">
        <f t="shared" ref="U38:U51" si="5">IF(S38="","",(S38&amp;" - NOTES:  "&amp;T38))</f>
        <v/>
      </c>
      <c r="V38" s="534" t="str">
        <f t="array" ref="V38">IFERROR((IF(ROWS(V$37:V38)&gt;COUNTA(U:U),"",INDEX(U:U,SMALL(IF(U$37:U$57&lt;&gt;"",ROW(U$37:U$57)),ROWS(V$37:V38))))),"")</f>
        <v/>
      </c>
      <c r="W38" s="36" t="s">
        <v>20</v>
      </c>
      <c r="Z38" s="36" t="s">
        <v>20</v>
      </c>
      <c r="AA38" s="84"/>
      <c r="AC38" s="84"/>
    </row>
    <row r="39" spans="3:29" ht="45" hidden="1" customHeight="1" x14ac:dyDescent="0.25">
      <c r="C39" s="830" t="str">
        <f t="shared" ref="C39:C56" si="6">O39</f>
        <v>2.       ¿La estrategia nacional o plan de acción REDD+ hace referencia a y se apoya en las leyes y políticas nacionales que a continuación se relacionan y que contribuyen a la implementación de los convenios y acuerdos internacionales pertinentes:</v>
      </c>
      <c r="D39" s="849"/>
      <c r="E39" s="849"/>
      <c r="F39" s="849"/>
      <c r="G39" s="849"/>
      <c r="H39" s="796"/>
      <c r="I39" s="796"/>
      <c r="J39" s="843"/>
      <c r="K39" s="26"/>
      <c r="L39" s="26"/>
      <c r="N39" s="87"/>
      <c r="O39" s="387" t="s">
        <v>631</v>
      </c>
      <c r="P39" s="531">
        <v>2</v>
      </c>
      <c r="Q39" s="534" t="str">
        <f t="shared" si="2"/>
        <v>2.       ¿La estrategia nacional o plan de acción REDD+ hace referencia a y se apoya en las leyes y políticas nacionales que a continuación se relacionan y que contribuyen a la implementación de los convenios y acuerdos internacionales pertinentes:</v>
      </c>
      <c r="R39" s="534" t="str">
        <f t="shared" si="3"/>
        <v/>
      </c>
      <c r="S39" s="536" t="str">
        <f>IF(((COUNTIF(H40:H51,"*"))&gt;0),Q39,"")</f>
        <v/>
      </c>
      <c r="T39" s="535" t="str">
        <f t="shared" si="4"/>
        <v/>
      </c>
      <c r="U39" s="537" t="str">
        <f>IF(S39="","",(S39))</f>
        <v/>
      </c>
      <c r="V39" s="534" t="str">
        <f t="array" ref="V39">IFERROR((IF(ROWS(V$37:V39)&gt;COUNTA(U:U),"",INDEX(U:U,SMALL(IF(U$37:U$57&lt;&gt;"",ROW(U$37:U$57)),ROWS(V$37:V39))))),"")</f>
        <v/>
      </c>
      <c r="W39" s="36" t="s">
        <v>20</v>
      </c>
      <c r="Z39" s="36" t="s">
        <v>20</v>
      </c>
      <c r="AA39" s="83"/>
      <c r="AC39" s="83"/>
    </row>
    <row r="40" spans="3:29" ht="20.100000000000001" hidden="1" customHeight="1" x14ac:dyDescent="0.25">
      <c r="C40" s="798" t="str">
        <f t="shared" si="6"/>
        <v>2.1.    Programas forestales nacionales?</v>
      </c>
      <c r="D40" s="799"/>
      <c r="E40" s="799"/>
      <c r="F40" s="799"/>
      <c r="G40" s="806"/>
      <c r="H40" s="841"/>
      <c r="I40" s="816"/>
      <c r="J40" s="842"/>
      <c r="K40" s="26"/>
      <c r="L40" s="26"/>
      <c r="N40" s="87"/>
      <c r="O40" s="387" t="s">
        <v>413</v>
      </c>
      <c r="P40" s="531">
        <v>3</v>
      </c>
      <c r="Q40" s="534" t="str">
        <f t="shared" si="2"/>
        <v>2.1.    Programas forestales nacionales?</v>
      </c>
      <c r="R40" s="534" t="str">
        <f t="shared" si="3"/>
        <v/>
      </c>
      <c r="S40" s="535" t="str">
        <f t="shared" ref="S40:S51" si="7">IF(H40=0,"",Q40)</f>
        <v/>
      </c>
      <c r="T40" s="535" t="str">
        <f t="shared" si="4"/>
        <v/>
      </c>
      <c r="U40" s="532" t="str">
        <f t="shared" si="5"/>
        <v/>
      </c>
      <c r="V40" s="534" t="str">
        <f t="array" ref="V40">IFERROR((IF(ROWS(V$37:V40)&gt;COUNTA(U:U),"",INDEX(U:U,SMALL(IF(U$37:U$57&lt;&gt;"",ROW(U$37:U$57)),ROWS(V$37:V40))))),"")</f>
        <v/>
      </c>
      <c r="W40" s="36" t="s">
        <v>20</v>
      </c>
      <c r="Z40" s="36" t="s">
        <v>20</v>
      </c>
      <c r="AA40" s="83"/>
      <c r="AC40" s="83"/>
    </row>
    <row r="41" spans="3:29" ht="20.100000000000001" hidden="1" customHeight="1" x14ac:dyDescent="0.25">
      <c r="C41" s="798" t="str">
        <f t="shared" si="6"/>
        <v>2.2.    Código Forestal/Ley Forestal?</v>
      </c>
      <c r="D41" s="799"/>
      <c r="E41" s="799"/>
      <c r="F41" s="799"/>
      <c r="G41" s="806"/>
      <c r="H41" s="841"/>
      <c r="I41" s="816"/>
      <c r="J41" s="842"/>
      <c r="K41" s="26"/>
      <c r="L41" s="26"/>
      <c r="N41" s="87"/>
      <c r="O41" s="387" t="s">
        <v>414</v>
      </c>
      <c r="P41" s="531">
        <v>4</v>
      </c>
      <c r="Q41" s="534" t="str">
        <f t="shared" si="2"/>
        <v>2.2.    Código Forestal/Ley Forestal?</v>
      </c>
      <c r="R41" s="534" t="str">
        <f t="shared" si="3"/>
        <v/>
      </c>
      <c r="S41" s="535" t="str">
        <f t="shared" si="7"/>
        <v/>
      </c>
      <c r="T41" s="535" t="str">
        <f t="shared" si="4"/>
        <v/>
      </c>
      <c r="U41" s="532" t="str">
        <f t="shared" si="5"/>
        <v/>
      </c>
      <c r="V41" s="534" t="str">
        <f t="array" ref="V41">IFERROR((IF(ROWS(V$37:V41)&gt;COUNTA(U:U),"",INDEX(U:U,SMALL(IF(U$37:U$57&lt;&gt;"",ROW(U$37:U$57)),ROWS(V$37:V41))))),"")</f>
        <v/>
      </c>
      <c r="W41" s="36" t="s">
        <v>20</v>
      </c>
      <c r="Z41" s="36" t="s">
        <v>20</v>
      </c>
      <c r="AA41" s="83"/>
      <c r="AC41" s="83"/>
    </row>
    <row r="42" spans="3:29" ht="20.100000000000001" hidden="1" customHeight="1" x14ac:dyDescent="0.25">
      <c r="C42" s="798" t="str">
        <f t="shared" si="6"/>
        <v>2.3.    Estrategia o política para la mitigación del cambio climático?</v>
      </c>
      <c r="D42" s="799"/>
      <c r="E42" s="799"/>
      <c r="F42" s="799"/>
      <c r="G42" s="806"/>
      <c r="H42" s="841"/>
      <c r="I42" s="816"/>
      <c r="J42" s="842"/>
      <c r="K42" s="26"/>
      <c r="L42" s="26"/>
      <c r="N42" s="87"/>
      <c r="O42" s="387" t="s">
        <v>415</v>
      </c>
      <c r="P42" s="531">
        <v>5</v>
      </c>
      <c r="Q42" s="534" t="str">
        <f t="shared" si="2"/>
        <v>2.3.    Estrategia o política para la mitigación del cambio climático?</v>
      </c>
      <c r="R42" s="534" t="str">
        <f t="shared" si="3"/>
        <v/>
      </c>
      <c r="S42" s="535" t="str">
        <f t="shared" si="7"/>
        <v/>
      </c>
      <c r="T42" s="535" t="str">
        <f t="shared" si="4"/>
        <v/>
      </c>
      <c r="U42" s="532" t="str">
        <f t="shared" si="5"/>
        <v/>
      </c>
      <c r="V42" s="534" t="str">
        <f t="array" ref="V42">IFERROR((IF(ROWS(V$37:V42)&gt;COUNTA(U:U),"",INDEX(U:U,SMALL(IF(U$37:U$57&lt;&gt;"",ROW(U$37:U$57)),ROWS(V$37:V42))))),"")</f>
        <v/>
      </c>
      <c r="W42" s="36" t="s">
        <v>20</v>
      </c>
      <c r="Z42" s="36" t="s">
        <v>20</v>
      </c>
      <c r="AA42" s="83"/>
      <c r="AC42" s="83"/>
    </row>
    <row r="43" spans="3:29" ht="20.100000000000001" hidden="1" customHeight="1" x14ac:dyDescent="0.25">
      <c r="C43" s="798" t="str">
        <f t="shared" si="6"/>
        <v>2.4.    Estrategia o política para adaptación al cambio climático?</v>
      </c>
      <c r="D43" s="799"/>
      <c r="E43" s="799"/>
      <c r="F43" s="799"/>
      <c r="G43" s="806"/>
      <c r="H43" s="841"/>
      <c r="I43" s="816"/>
      <c r="J43" s="842"/>
      <c r="K43" s="26"/>
      <c r="L43" s="26"/>
      <c r="N43" s="87"/>
      <c r="O43" s="387" t="s">
        <v>416</v>
      </c>
      <c r="P43" s="531">
        <v>6</v>
      </c>
      <c r="Q43" s="534" t="str">
        <f t="shared" si="2"/>
        <v>2.4.    Estrategia o política para adaptación al cambio climático?</v>
      </c>
      <c r="R43" s="534" t="str">
        <f t="shared" si="3"/>
        <v/>
      </c>
      <c r="S43" s="535" t="str">
        <f t="shared" si="7"/>
        <v/>
      </c>
      <c r="T43" s="535" t="str">
        <f t="shared" si="4"/>
        <v/>
      </c>
      <c r="U43" s="532" t="str">
        <f t="shared" si="5"/>
        <v/>
      </c>
      <c r="V43" s="534" t="str">
        <f t="array" ref="V43">IFERROR((IF(ROWS(V$37:V43)&gt;COUNTA(U:U),"",INDEX(U:U,SMALL(IF(U$37:U$57&lt;&gt;"",ROW(U$37:U$57)),ROWS(V$37:V43))))),"")</f>
        <v/>
      </c>
      <c r="W43" s="36" t="s">
        <v>20</v>
      </c>
      <c r="Z43" s="36" t="s">
        <v>20</v>
      </c>
      <c r="AA43" s="83"/>
      <c r="AC43" s="83"/>
    </row>
    <row r="44" spans="3:29" ht="30" hidden="1" customHeight="1" x14ac:dyDescent="0.25">
      <c r="C44" s="798" t="str">
        <f t="shared" si="6"/>
        <v>2.5.    Políticas de desarrollo/estrategias nacionales de reducción de pobreza?</v>
      </c>
      <c r="D44" s="799"/>
      <c r="E44" s="799"/>
      <c r="F44" s="799"/>
      <c r="G44" s="806"/>
      <c r="H44" s="841"/>
      <c r="I44" s="816"/>
      <c r="J44" s="842"/>
      <c r="K44" s="26"/>
      <c r="L44" s="26"/>
      <c r="N44" s="87"/>
      <c r="O44" s="387" t="s">
        <v>417</v>
      </c>
      <c r="P44" s="531">
        <v>7</v>
      </c>
      <c r="Q44" s="534" t="str">
        <f t="shared" si="2"/>
        <v>2.5.    Políticas de desarrollo/estrategias nacionales de reducción de pobreza?</v>
      </c>
      <c r="R44" s="534" t="str">
        <f t="shared" si="3"/>
        <v/>
      </c>
      <c r="S44" s="535" t="str">
        <f t="shared" si="7"/>
        <v/>
      </c>
      <c r="T44" s="535" t="str">
        <f t="shared" si="4"/>
        <v/>
      </c>
      <c r="U44" s="532" t="str">
        <f t="shared" si="5"/>
        <v/>
      </c>
      <c r="V44" s="534" t="str">
        <f t="array" ref="V44">IFERROR((IF(ROWS(V$37:V44)&gt;COUNTA(U:U),"",INDEX(U:U,SMALL(IF(U$37:U$57&lt;&gt;"",ROW(U$37:U$57)),ROWS(V$37:V44))))),"")</f>
        <v/>
      </c>
      <c r="W44" s="36" t="s">
        <v>20</v>
      </c>
      <c r="Z44" s="36" t="s">
        <v>20</v>
      </c>
      <c r="AA44" s="83"/>
      <c r="AC44" s="83"/>
    </row>
    <row r="45" spans="3:29" ht="20.100000000000001" hidden="1" customHeight="1" x14ac:dyDescent="0.25">
      <c r="C45" s="798" t="str">
        <f t="shared" si="6"/>
        <v>2.6.    Leyes sobre diversidad/servicios ecosistémicos?</v>
      </c>
      <c r="D45" s="799"/>
      <c r="E45" s="799"/>
      <c r="F45" s="799"/>
      <c r="G45" s="806"/>
      <c r="H45" s="841"/>
      <c r="I45" s="816"/>
      <c r="J45" s="842"/>
      <c r="K45" s="26"/>
      <c r="L45" s="26"/>
      <c r="N45" s="87"/>
      <c r="O45" s="387" t="s">
        <v>418</v>
      </c>
      <c r="P45" s="531">
        <v>8</v>
      </c>
      <c r="Q45" s="534" t="str">
        <f t="shared" si="2"/>
        <v>2.6.    Leyes sobre diversidad/servicios ecosistémicos?</v>
      </c>
      <c r="R45" s="534" t="str">
        <f t="shared" si="3"/>
        <v/>
      </c>
      <c r="S45" s="535" t="str">
        <f t="shared" si="7"/>
        <v/>
      </c>
      <c r="T45" s="535" t="str">
        <f t="shared" si="4"/>
        <v/>
      </c>
      <c r="U45" s="532" t="str">
        <f t="shared" si="5"/>
        <v/>
      </c>
      <c r="V45" s="534" t="str">
        <f t="array" ref="V45">IFERROR((IF(ROWS(V$37:V45)&gt;COUNTA(U:U),"",INDEX(U:U,SMALL(IF(U$37:U$57&lt;&gt;"",ROW(U$37:U$57)),ROWS(V$37:V45))))),"")</f>
        <v/>
      </c>
      <c r="W45" s="36" t="s">
        <v>20</v>
      </c>
      <c r="Z45" s="36" t="s">
        <v>20</v>
      </c>
      <c r="AA45" s="83"/>
      <c r="AC45" s="83"/>
    </row>
    <row r="46" spans="3:29" ht="20.100000000000001" hidden="1" customHeight="1" x14ac:dyDescent="0.25">
      <c r="C46" s="798" t="str">
        <f t="shared" si="6"/>
        <v>2.7.    Instrumentos legales relativos a las áreas protegidas?</v>
      </c>
      <c r="D46" s="799"/>
      <c r="E46" s="799"/>
      <c r="F46" s="799"/>
      <c r="G46" s="806"/>
      <c r="H46" s="841"/>
      <c r="I46" s="816"/>
      <c r="J46" s="842"/>
      <c r="K46" s="26"/>
      <c r="L46" s="26"/>
      <c r="N46" s="87"/>
      <c r="O46" s="387" t="s">
        <v>419</v>
      </c>
      <c r="P46" s="531">
        <v>9</v>
      </c>
      <c r="Q46" s="534" t="str">
        <f t="shared" si="2"/>
        <v>2.7.    Instrumentos legales relativos a las áreas protegidas?</v>
      </c>
      <c r="R46" s="534" t="str">
        <f t="shared" si="3"/>
        <v/>
      </c>
      <c r="S46" s="535" t="str">
        <f t="shared" si="7"/>
        <v/>
      </c>
      <c r="T46" s="535" t="str">
        <f t="shared" si="4"/>
        <v/>
      </c>
      <c r="U46" s="532" t="str">
        <f t="shared" si="5"/>
        <v/>
      </c>
      <c r="V46" s="534" t="str">
        <f t="array" ref="V46">IFERROR((IF(ROWS(V$37:V46)&gt;COUNTA(U:U),"",INDEX(U:U,SMALL(IF(U$37:U$57&lt;&gt;"",ROW(U$37:U$57)),ROWS(V$37:V46))))),"")</f>
        <v/>
      </c>
      <c r="W46" s="36" t="s">
        <v>20</v>
      </c>
      <c r="Z46" s="36" t="s">
        <v>20</v>
      </c>
      <c r="AA46" s="83"/>
      <c r="AC46" s="83"/>
    </row>
    <row r="47" spans="3:29" ht="20.100000000000001" hidden="1" customHeight="1" x14ac:dyDescent="0.25">
      <c r="C47" s="798" t="str">
        <f t="shared" si="6"/>
        <v>2.8.    Planes de desarrollo de infraestructuras?</v>
      </c>
      <c r="D47" s="799"/>
      <c r="E47" s="799"/>
      <c r="F47" s="799"/>
      <c r="G47" s="806"/>
      <c r="H47" s="841"/>
      <c r="I47" s="816"/>
      <c r="J47" s="842"/>
      <c r="K47" s="26"/>
      <c r="L47" s="26"/>
      <c r="N47" s="87"/>
      <c r="O47" s="387" t="s">
        <v>420</v>
      </c>
      <c r="P47" s="531">
        <v>10</v>
      </c>
      <c r="Q47" s="534" t="str">
        <f t="shared" si="2"/>
        <v>2.8.    Planes de desarrollo de infraestructuras?</v>
      </c>
      <c r="R47" s="534" t="str">
        <f t="shared" si="3"/>
        <v/>
      </c>
      <c r="S47" s="535" t="str">
        <f t="shared" si="7"/>
        <v/>
      </c>
      <c r="T47" s="535" t="str">
        <f t="shared" si="4"/>
        <v/>
      </c>
      <c r="U47" s="532" t="str">
        <f t="shared" si="5"/>
        <v/>
      </c>
      <c r="V47" s="534" t="str">
        <f t="array" ref="V47">IFERROR((IF(ROWS(V$37:V47)&gt;COUNTA(U:U),"",INDEX(U:U,SMALL(IF(U$37:U$57&lt;&gt;"",ROW(U$37:U$57)),ROWS(V$37:V47))))),"")</f>
        <v/>
      </c>
      <c r="W47" s="36" t="s">
        <v>20</v>
      </c>
      <c r="Z47" s="36" t="s">
        <v>20</v>
      </c>
      <c r="AA47" s="83"/>
      <c r="AC47" s="83"/>
    </row>
    <row r="48" spans="3:29" ht="20.100000000000001" hidden="1" customHeight="1" x14ac:dyDescent="0.25">
      <c r="C48" s="798" t="str">
        <f t="shared" si="6"/>
        <v>2.9.    Planes y políticas para el desarrollo agrícola?</v>
      </c>
      <c r="D48" s="799"/>
      <c r="E48" s="799"/>
      <c r="F48" s="799"/>
      <c r="G48" s="806"/>
      <c r="H48" s="841"/>
      <c r="I48" s="816"/>
      <c r="J48" s="842"/>
      <c r="K48" s="26"/>
      <c r="L48" s="26"/>
      <c r="N48" s="87"/>
      <c r="O48" s="387" t="s">
        <v>421</v>
      </c>
      <c r="P48" s="531">
        <v>11</v>
      </c>
      <c r="Q48" s="534" t="str">
        <f t="shared" si="2"/>
        <v>2.9.    Planes y políticas para el desarrollo agrícola?</v>
      </c>
      <c r="R48" s="534" t="str">
        <f t="shared" si="3"/>
        <v/>
      </c>
      <c r="S48" s="535" t="str">
        <f t="shared" si="7"/>
        <v/>
      </c>
      <c r="T48" s="535" t="str">
        <f t="shared" si="4"/>
        <v/>
      </c>
      <c r="U48" s="532" t="str">
        <f t="shared" si="5"/>
        <v/>
      </c>
      <c r="V48" s="534" t="str">
        <f t="array" ref="V48">IFERROR((IF(ROWS(V$37:V48)&gt;COUNTA(U:U),"",INDEX(U:U,SMALL(IF(U$37:U$57&lt;&gt;"",ROW(U$37:U$57)),ROWS(V$37:V48))))),"")</f>
        <v/>
      </c>
      <c r="W48" s="36" t="s">
        <v>20</v>
      </c>
      <c r="Z48" s="36" t="s">
        <v>20</v>
      </c>
      <c r="AA48" s="83"/>
      <c r="AC48" s="83"/>
    </row>
    <row r="49" spans="3:29" ht="20.100000000000001" hidden="1" customHeight="1" x14ac:dyDescent="0.25">
      <c r="C49" s="798" t="str">
        <f t="shared" si="6"/>
        <v>2.10.Otros planes sobre uso de la tierra?</v>
      </c>
      <c r="D49" s="799"/>
      <c r="E49" s="799"/>
      <c r="F49" s="799"/>
      <c r="G49" s="806"/>
      <c r="H49" s="841"/>
      <c r="I49" s="816"/>
      <c r="J49" s="842"/>
      <c r="K49" s="26"/>
      <c r="L49" s="26"/>
      <c r="N49" s="87"/>
      <c r="O49" s="387" t="s">
        <v>409</v>
      </c>
      <c r="P49" s="531">
        <v>12</v>
      </c>
      <c r="Q49" s="534" t="str">
        <f t="shared" si="2"/>
        <v>2.10.Otros planes sobre uso de la tierra?</v>
      </c>
      <c r="R49" s="534" t="str">
        <f t="shared" si="3"/>
        <v/>
      </c>
      <c r="S49" s="535" t="str">
        <f t="shared" si="7"/>
        <v/>
      </c>
      <c r="T49" s="535" t="str">
        <f t="shared" si="4"/>
        <v/>
      </c>
      <c r="U49" s="532" t="str">
        <f t="shared" si="5"/>
        <v/>
      </c>
      <c r="V49" s="534" t="str">
        <f t="array" ref="V49">IFERROR((IF(ROWS(V$37:V49)&gt;COUNTA(U:U),"",INDEX(U:U,SMALL(IF(U$37:U$57&lt;&gt;"",ROW(U$37:U$57)),ROWS(V$37:V49))))),"")</f>
        <v/>
      </c>
      <c r="W49" s="36" t="s">
        <v>20</v>
      </c>
      <c r="Z49" s="36" t="s">
        <v>20</v>
      </c>
      <c r="AA49" s="83"/>
      <c r="AC49" s="83"/>
    </row>
    <row r="50" spans="3:29" ht="20.100000000000001" hidden="1" customHeight="1" x14ac:dyDescent="0.25">
      <c r="C50" s="798" t="str">
        <f t="shared" si="6"/>
        <v>2.11.Registro de concesiones de minería y explotación maderera?</v>
      </c>
      <c r="D50" s="799"/>
      <c r="E50" s="799"/>
      <c r="F50" s="799"/>
      <c r="G50" s="806"/>
      <c r="H50" s="841"/>
      <c r="I50" s="816"/>
      <c r="J50" s="842"/>
      <c r="K50" s="26"/>
      <c r="L50" s="26"/>
      <c r="N50" s="87"/>
      <c r="O50" s="387" t="s">
        <v>410</v>
      </c>
      <c r="P50" s="531">
        <v>13</v>
      </c>
      <c r="Q50" s="534" t="str">
        <f t="shared" si="2"/>
        <v>2.11.Registro de concesiones de minería y explotación maderera?</v>
      </c>
      <c r="R50" s="534" t="str">
        <f t="shared" si="3"/>
        <v/>
      </c>
      <c r="S50" s="535" t="str">
        <f t="shared" si="7"/>
        <v/>
      </c>
      <c r="T50" s="535" t="str">
        <f t="shared" si="4"/>
        <v/>
      </c>
      <c r="U50" s="532" t="str">
        <f t="shared" si="5"/>
        <v/>
      </c>
      <c r="V50" s="534" t="str">
        <f t="array" ref="V50">IFERROR((IF(ROWS(V$37:V50)&gt;COUNTA(U:U),"",INDEX(U:U,SMALL(IF(U$37:U$57&lt;&gt;"",ROW(U$37:U$57)),ROWS(V$37:V50))))),"")</f>
        <v/>
      </c>
      <c r="W50" s="36" t="s">
        <v>20</v>
      </c>
      <c r="Z50" s="36" t="s">
        <v>20</v>
      </c>
      <c r="AA50" s="83"/>
      <c r="AC50" s="83"/>
    </row>
    <row r="51" spans="3:29" ht="20.100000000000001" hidden="1" customHeight="1" thickBot="1" x14ac:dyDescent="0.3">
      <c r="C51" s="807" t="str">
        <f t="shared" si="6"/>
        <v>2.12.Tenencia de la tierra?</v>
      </c>
      <c r="D51" s="808"/>
      <c r="E51" s="808"/>
      <c r="F51" s="808"/>
      <c r="G51" s="809"/>
      <c r="H51" s="841"/>
      <c r="I51" s="816"/>
      <c r="J51" s="842"/>
      <c r="K51" s="26"/>
      <c r="L51" s="26"/>
      <c r="N51" s="87"/>
      <c r="O51" s="387" t="s">
        <v>411</v>
      </c>
      <c r="P51" s="531">
        <v>14</v>
      </c>
      <c r="Q51" s="534" t="str">
        <f t="shared" si="2"/>
        <v>2.12.Tenencia de la tierra?</v>
      </c>
      <c r="R51" s="534" t="str">
        <f t="shared" si="3"/>
        <v/>
      </c>
      <c r="S51" s="535" t="str">
        <f t="shared" si="7"/>
        <v/>
      </c>
      <c r="T51" s="535" t="str">
        <f t="shared" si="4"/>
        <v/>
      </c>
      <c r="U51" s="532" t="str">
        <f t="shared" si="5"/>
        <v/>
      </c>
      <c r="V51" s="534" t="str">
        <f t="array" ref="V51">IFERROR((IF(ROWS(V$37:V51)&gt;COUNTA(U:U),"",INDEX(U:U,SMALL(IF(U$37:U$57&lt;&gt;"",ROW(U$37:U$57)),ROWS(V$37:V51))))),"")</f>
        <v/>
      </c>
      <c r="W51" s="36" t="s">
        <v>20</v>
      </c>
      <c r="Z51" s="36" t="s">
        <v>20</v>
      </c>
      <c r="AA51" s="83"/>
      <c r="AC51" s="83"/>
    </row>
    <row r="52" spans="3:29" ht="30" hidden="1" customHeight="1" x14ac:dyDescent="0.25">
      <c r="C52" s="830" t="str">
        <f t="shared" si="6"/>
        <v>3.       ¿Existen (o se han planificado) Políticas, Leyes y Reglamentos u otras medidas cuya finalidad sea:</v>
      </c>
      <c r="D52" s="849"/>
      <c r="E52" s="849"/>
      <c r="F52" s="849"/>
      <c r="G52" s="849"/>
      <c r="H52" s="796"/>
      <c r="I52" s="796"/>
      <c r="J52" s="843"/>
      <c r="K52" s="26"/>
      <c r="L52" s="26"/>
      <c r="N52" s="87"/>
      <c r="O52" s="387" t="s">
        <v>422</v>
      </c>
      <c r="P52" s="531">
        <v>15</v>
      </c>
      <c r="Q52" s="534" t="str">
        <f t="shared" si="2"/>
        <v>3.       ¿Existen (o se han planificado) Políticas, Leyes y Reglamentos u otras medidas cuya finalidad sea:</v>
      </c>
      <c r="R52" s="534" t="str">
        <f t="shared" si="3"/>
        <v/>
      </c>
      <c r="S52" s="536" t="str">
        <f>IF(((COUNTIF(H53:H57,"*"))&gt;0),Q52,"")</f>
        <v/>
      </c>
      <c r="T52" s="535" t="str">
        <f t="shared" si="4"/>
        <v/>
      </c>
      <c r="U52" s="537" t="str">
        <f>IF(S52="","",(S52))</f>
        <v/>
      </c>
      <c r="V52" s="534" t="str">
        <f t="array" ref="V52">IFERROR((IF(ROWS(V$37:V52)&gt;COUNTA(U:U),"",INDEX(U:U,SMALL(IF(U$37:U$57&lt;&gt;"",ROW(U$37:U$57)),ROWS(V$37:V52))))),"")</f>
        <v/>
      </c>
      <c r="W52" s="36" t="s">
        <v>20</v>
      </c>
      <c r="Z52" s="36" t="s">
        <v>20</v>
      </c>
      <c r="AA52" s="83"/>
      <c r="AC52" s="83"/>
    </row>
    <row r="53" spans="3:29" ht="30" hidden="1" customHeight="1" x14ac:dyDescent="0.25">
      <c r="C53" s="798" t="str">
        <f t="shared" si="6"/>
        <v>3.1.    Identificar y hacer frente a posibles incoherencias entre las acciones REDD+ propuestas y:</v>
      </c>
      <c r="D53" s="799"/>
      <c r="E53" s="799"/>
      <c r="F53" s="799"/>
      <c r="G53" s="799"/>
      <c r="H53" s="844"/>
      <c r="I53" s="844"/>
      <c r="J53" s="845"/>
      <c r="K53" s="26"/>
      <c r="L53" s="26"/>
      <c r="N53" s="87"/>
      <c r="O53" s="387" t="s">
        <v>632</v>
      </c>
      <c r="P53" s="531">
        <v>16</v>
      </c>
      <c r="Q53" s="534" t="str">
        <f t="shared" si="2"/>
        <v>3.1.    Identificar y hacer frente a posibles incoherencias entre las acciones REDD+ propuestas y:</v>
      </c>
      <c r="R53" s="534" t="str">
        <f t="shared" si="3"/>
        <v/>
      </c>
      <c r="S53" s="536" t="str">
        <f>IF(((COUNTIF(H54:H55,"*"))&gt;0),Q53,"")</f>
        <v/>
      </c>
      <c r="T53" s="535" t="str">
        <f t="shared" si="4"/>
        <v/>
      </c>
      <c r="U53" s="537" t="str">
        <f>IF(S53="","",(S53))</f>
        <v/>
      </c>
      <c r="V53" s="534" t="str">
        <f t="array" ref="V53">IFERROR((IF(ROWS(V$37:V53)&gt;COUNTA(U:U),"",INDEX(U:U,SMALL(IF(U$37:U$57&lt;&gt;"",ROW(U$37:U$57)),ROWS(V$37:V53))))),"")</f>
        <v/>
      </c>
      <c r="W53" s="36" t="s">
        <v>20</v>
      </c>
      <c r="Z53" s="36" t="s">
        <v>20</v>
      </c>
      <c r="AA53" s="83"/>
      <c r="AC53" s="83"/>
    </row>
    <row r="54" spans="3:29" ht="20.100000000000001" hidden="1" customHeight="1" x14ac:dyDescent="0.25">
      <c r="C54" s="800" t="str">
        <f t="shared" si="6"/>
        <v>3.1.1. El programa forestal nacional?</v>
      </c>
      <c r="D54" s="801"/>
      <c r="E54" s="801"/>
      <c r="F54" s="801"/>
      <c r="G54" s="802"/>
      <c r="H54" s="841"/>
      <c r="I54" s="816"/>
      <c r="J54" s="842"/>
      <c r="K54" s="26"/>
      <c r="L54" s="26"/>
      <c r="N54" s="87"/>
      <c r="O54" s="387" t="s">
        <v>423</v>
      </c>
      <c r="P54" s="531">
        <v>17</v>
      </c>
      <c r="Q54" s="534" t="str">
        <f t="shared" si="2"/>
        <v>3.1.1. El programa forestal nacional?</v>
      </c>
      <c r="R54" s="534" t="str">
        <f t="shared" si="3"/>
        <v/>
      </c>
      <c r="S54" s="535" t="str">
        <f>IF(H54=0,"",Q54)</f>
        <v/>
      </c>
      <c r="T54" s="535" t="str">
        <f t="shared" si="4"/>
        <v/>
      </c>
      <c r="U54" s="532" t="str">
        <f t="shared" ref="U54:U57" si="8">IF(S54="","",(S54&amp;" - NOTES:  "&amp;T54))</f>
        <v/>
      </c>
      <c r="V54" s="534" t="str">
        <f t="array" ref="V54">IFERROR((IF(ROWS(V$37:V54)&gt;COUNTA(U:U),"",INDEX(U:U,SMALL(IF(U$37:U$57&lt;&gt;"",ROW(U$37:U$57)),ROWS(V$37:V54))))),"")</f>
        <v/>
      </c>
      <c r="W54" s="36" t="s">
        <v>20</v>
      </c>
      <c r="Z54" s="36" t="s">
        <v>20</v>
      </c>
      <c r="AA54" s="83"/>
      <c r="AC54" s="83"/>
    </row>
    <row r="55" spans="3:29" ht="30" hidden="1" customHeight="1" x14ac:dyDescent="0.25">
      <c r="C55" s="800" t="str">
        <f t="shared" si="6"/>
        <v>3.1.2. La implementación a nivel nacional de los acuerdos internacionales pertinentes sobre clima, desarrollo y biodiversidad?</v>
      </c>
      <c r="D55" s="801"/>
      <c r="E55" s="801"/>
      <c r="F55" s="801"/>
      <c r="G55" s="802"/>
      <c r="H55" s="841"/>
      <c r="I55" s="816"/>
      <c r="J55" s="842"/>
      <c r="K55" s="26"/>
      <c r="L55" s="26"/>
      <c r="N55" s="87"/>
      <c r="O55" s="387" t="s">
        <v>424</v>
      </c>
      <c r="P55" s="531">
        <v>18</v>
      </c>
      <c r="Q55" s="534" t="str">
        <f t="shared" si="2"/>
        <v>3.1.2. La implementación a nivel nacional de los acuerdos internacionales pertinentes sobre clima, desarrollo y biodiversidad?</v>
      </c>
      <c r="R55" s="534" t="str">
        <f t="shared" si="3"/>
        <v/>
      </c>
      <c r="S55" s="535" t="str">
        <f>IF(H55=0,"",Q55)</f>
        <v/>
      </c>
      <c r="T55" s="535" t="str">
        <f t="shared" si="4"/>
        <v/>
      </c>
      <c r="U55" s="532" t="str">
        <f t="shared" si="8"/>
        <v/>
      </c>
      <c r="V55" s="534" t="str">
        <f t="array" ref="V55">IFERROR((IF(ROWS(V$37:V55)&gt;COUNTA(U:U),"",INDEX(U:U,SMALL(IF(U$37:U$57&lt;&gt;"",ROW(U$37:U$57)),ROWS(V$37:V55))))),"")</f>
        <v/>
      </c>
      <c r="W55" s="36" t="s">
        <v>20</v>
      </c>
      <c r="Z55" s="36" t="s">
        <v>20</v>
      </c>
      <c r="AA55" s="83"/>
      <c r="AC55" s="83"/>
    </row>
    <row r="56" spans="3:29" ht="30" hidden="1" customHeight="1" x14ac:dyDescent="0.25">
      <c r="C56" s="798" t="str">
        <f t="shared" si="6"/>
        <v>3.2.    Estudiar y mejorar las complementariedades entre REDD+ y el programa forestal nacional y los acuerdos internacionales pertinentes?</v>
      </c>
      <c r="D56" s="799"/>
      <c r="E56" s="799"/>
      <c r="F56" s="799"/>
      <c r="G56" s="806"/>
      <c r="H56" s="841"/>
      <c r="I56" s="816"/>
      <c r="J56" s="842"/>
      <c r="K56" s="26"/>
      <c r="L56" s="26"/>
      <c r="N56" s="87"/>
      <c r="O56" s="387" t="s">
        <v>425</v>
      </c>
      <c r="P56" s="531">
        <v>19</v>
      </c>
      <c r="Q56" s="534" t="str">
        <f t="shared" si="2"/>
        <v>3.2.    Estudiar y mejorar las complementariedades entre REDD+ y el programa forestal nacional y los acuerdos internacionales pertinentes?</v>
      </c>
      <c r="R56" s="534" t="str">
        <f t="shared" si="3"/>
        <v/>
      </c>
      <c r="S56" s="535" t="str">
        <f>IF(H56=0,"",Q56)</f>
        <v/>
      </c>
      <c r="T56" s="535" t="str">
        <f t="shared" si="4"/>
        <v/>
      </c>
      <c r="U56" s="532" t="str">
        <f t="shared" si="8"/>
        <v/>
      </c>
      <c r="V56" s="534" t="str">
        <f t="array" ref="V56">IFERROR((IF(ROWS(V$37:V56)&gt;COUNTA(U:U),"",INDEX(U:U,SMALL(IF(U$37:U$57&lt;&gt;"",ROW(U$37:U$57)),ROWS(V$37:V56))))),"")</f>
        <v/>
      </c>
      <c r="W56" s="36" t="s">
        <v>20</v>
      </c>
      <c r="Z56" s="36" t="s">
        <v>20</v>
      </c>
      <c r="AA56" s="83"/>
      <c r="AC56" s="83"/>
    </row>
    <row r="57" spans="3:29" ht="45" hidden="1" customHeight="1" thickBot="1" x14ac:dyDescent="0.3">
      <c r="C57" s="807" t="str">
        <f>O57</f>
        <v>3.3.    Facilitar la coordinación y la comunicación entre agencias y actores encargados de la implementación de esas políticas nacionales y los encargados de REDD+?</v>
      </c>
      <c r="D57" s="808"/>
      <c r="E57" s="808"/>
      <c r="F57" s="808"/>
      <c r="G57" s="809"/>
      <c r="H57" s="846"/>
      <c r="I57" s="847"/>
      <c r="J57" s="848"/>
      <c r="K57" s="26"/>
      <c r="L57" s="26"/>
      <c r="N57" s="87"/>
      <c r="O57" s="387" t="s">
        <v>426</v>
      </c>
      <c r="P57" s="531">
        <v>20</v>
      </c>
      <c r="Q57" s="534" t="str">
        <f t="shared" si="2"/>
        <v>3.3.    Facilitar la coordinación y la comunicación entre agencias y actores encargados de la implementación de esas políticas nacionales y los encargados de REDD+?</v>
      </c>
      <c r="R57" s="534" t="str">
        <f t="shared" si="3"/>
        <v/>
      </c>
      <c r="S57" s="535" t="str">
        <f>IF(H57=0,"",Q57)</f>
        <v/>
      </c>
      <c r="T57" s="535" t="str">
        <f t="shared" si="4"/>
        <v/>
      </c>
      <c r="U57" s="532" t="str">
        <f t="shared" si="8"/>
        <v/>
      </c>
      <c r="V57" s="534" t="str">
        <f t="array" ref="V57">IFERROR((IF(ROWS(V$37:V57)&gt;COUNTA(U:U),"",INDEX(U:U,SMALL(IF(U$37:U$57&lt;&gt;"",ROW(U$37:U$57)),ROWS(V$37:V57))))),"")</f>
        <v/>
      </c>
      <c r="W57" s="36" t="s">
        <v>20</v>
      </c>
      <c r="Z57" s="36" t="s">
        <v>20</v>
      </c>
      <c r="AA57" s="83"/>
      <c r="AC57" s="83"/>
    </row>
    <row r="58" spans="3:29" ht="30" hidden="1" customHeight="1" x14ac:dyDescent="0.25">
      <c r="C58" s="295"/>
      <c r="D58" s="129"/>
      <c r="E58" s="129"/>
      <c r="F58" s="129"/>
      <c r="G58" s="129"/>
      <c r="H58" s="129"/>
      <c r="I58" s="129"/>
      <c r="J58" s="129"/>
      <c r="K58" s="129"/>
      <c r="L58" s="129"/>
      <c r="O58" s="393" t="s">
        <v>197</v>
      </c>
      <c r="P58" s="429"/>
      <c r="Q58" s="429"/>
      <c r="R58" s="429"/>
      <c r="S58" s="429"/>
      <c r="T58" s="429"/>
      <c r="U58" s="429"/>
      <c r="V58" s="429"/>
      <c r="W58" s="131"/>
      <c r="X58" s="326"/>
      <c r="Y58" s="131"/>
    </row>
    <row r="59" spans="3:29" ht="15" hidden="1" customHeight="1" x14ac:dyDescent="0.25">
      <c r="C59" s="294"/>
      <c r="D59" s="239"/>
      <c r="E59" s="239"/>
      <c r="F59" s="239"/>
      <c r="G59" s="239"/>
      <c r="H59" s="239"/>
      <c r="I59" s="239"/>
      <c r="J59" s="239"/>
      <c r="K59" s="239"/>
      <c r="L59" s="239"/>
      <c r="O59" s="395" t="s">
        <v>198</v>
      </c>
      <c r="P59" s="512"/>
      <c r="Q59" s="512"/>
      <c r="R59" s="512"/>
      <c r="S59" s="512"/>
      <c r="T59" s="512"/>
      <c r="U59" s="512"/>
      <c r="V59" s="512"/>
      <c r="W59" s="132"/>
      <c r="X59" s="327"/>
      <c r="Y59" s="132"/>
    </row>
    <row r="60" spans="3:29" hidden="1" x14ac:dyDescent="0.25">
      <c r="C60" s="64"/>
      <c r="D60" s="64"/>
      <c r="E60" s="64"/>
      <c r="F60" s="64"/>
      <c r="G60" s="64"/>
      <c r="H60" s="64"/>
      <c r="I60" s="64"/>
      <c r="J60" s="64"/>
      <c r="K60" s="64"/>
      <c r="L60" s="64"/>
    </row>
    <row r="61" spans="3:29" hidden="1" x14ac:dyDescent="0.25">
      <c r="C61" s="46"/>
      <c r="D61" s="73"/>
      <c r="E61" s="106"/>
      <c r="F61" s="47"/>
      <c r="G61" s="47"/>
      <c r="H61" s="107"/>
      <c r="I61" s="47"/>
      <c r="J61" s="47"/>
      <c r="K61" s="47"/>
      <c r="L61" s="57"/>
      <c r="O61" s="470"/>
      <c r="P61" s="521"/>
      <c r="Q61" s="538"/>
      <c r="R61" s="538"/>
      <c r="S61" s="538"/>
      <c r="T61" s="538"/>
      <c r="U61" s="538"/>
      <c r="V61" s="538"/>
      <c r="W61" s="309"/>
      <c r="X61" s="325"/>
      <c r="Y61" s="34"/>
    </row>
    <row r="62" spans="3:29" ht="33.75" hidden="1" customHeight="1" x14ac:dyDescent="0.25">
      <c r="C62" s="839" t="str">
        <f>O62</f>
        <v>Tabla 3:  PLR relevantes para la Salvaguarda (a) - Coherencia con los objetivos nacionales y los acuerdos internacionales.</v>
      </c>
      <c r="D62" s="839"/>
      <c r="E62" s="839"/>
      <c r="F62" s="839"/>
      <c r="G62" s="839"/>
      <c r="H62" s="839"/>
      <c r="I62" s="839"/>
      <c r="J62" s="839"/>
      <c r="O62" s="539" t="str">
        <f>CONCATENATE($O$26,$P$26,$S$13)</f>
        <v>Tabla 3:  PLR relevantes para la Salvaguarda (a) - Coherencia con los objetivos nacionales y los acuerdos internacionales.</v>
      </c>
      <c r="P62" s="540"/>
      <c r="T62" s="410"/>
      <c r="Y62" s="34"/>
    </row>
    <row r="63" spans="3:29" hidden="1" x14ac:dyDescent="0.25">
      <c r="L63"/>
    </row>
    <row r="64" spans="3:29" ht="72.75" hidden="1" customHeight="1" x14ac:dyDescent="0.25">
      <c r="O64" s="340">
        <v>0</v>
      </c>
    </row>
    <row r="65" spans="3:22" hidden="1" x14ac:dyDescent="0.25"/>
    <row r="66" spans="3:22" ht="48" hidden="1" customHeight="1" x14ac:dyDescent="0.25">
      <c r="C66" s="145"/>
      <c r="D66" s="146" t="str">
        <f t="shared" ref="D66:J66" si="9">P66</f>
        <v>Descripción</v>
      </c>
      <c r="E66" s="146" t="str">
        <f t="shared" si="9"/>
        <v>Cant.</v>
      </c>
      <c r="F66" s="600" t="str">
        <f t="shared" si="9"/>
        <v>PLR relevantes para este beneficio</v>
      </c>
      <c r="G66" s="141" t="str">
        <f t="shared" si="9"/>
        <v>¿Cómo cubren las PLR este beneficio?</v>
      </c>
      <c r="H66" s="141" t="str">
        <f t="shared" si="9"/>
        <v>¿Con qué efectividad se están implementando las PLR?</v>
      </c>
      <c r="I66" s="141" t="str">
        <f t="shared" si="9"/>
        <v>¿PLR incompatibles?</v>
      </c>
      <c r="J66" s="141" t="str">
        <f t="shared" si="9"/>
        <v>Vacíos identificados</v>
      </c>
      <c r="O66" s="541"/>
      <c r="P66" s="603" t="s">
        <v>430</v>
      </c>
      <c r="Q66" s="603" t="s">
        <v>431</v>
      </c>
      <c r="R66" s="603" t="s">
        <v>432</v>
      </c>
      <c r="S66" s="603" t="s">
        <v>433</v>
      </c>
      <c r="T66" s="603" t="s">
        <v>434</v>
      </c>
      <c r="U66" s="603" t="s">
        <v>435</v>
      </c>
      <c r="V66" s="603" t="s">
        <v>436</v>
      </c>
    </row>
    <row r="67" spans="3:22" ht="102" hidden="1" x14ac:dyDescent="0.25">
      <c r="C67" s="235" t="str">
        <f>O67</f>
        <v>EJEMPLO</v>
      </c>
      <c r="D67" s="235" t="str">
        <f>P67</f>
        <v>Los esfuerzos por una mejor coordinación iniciados en el proceso REDD+ redundan en una mejor comunicación entre ministerios y mayor coherencia entre las políticas sectoriales en general.</v>
      </c>
      <c r="E67" s="235">
        <f t="shared" ref="E67:I67" si="10">Q67</f>
        <v>1</v>
      </c>
      <c r="F67" s="235" t="str">
        <f t="shared" si="10"/>
        <v>Estrategia de reducción de pobreza.</v>
      </c>
      <c r="G67" s="235" t="str">
        <f t="shared" si="10"/>
        <v>Hay comunicación interministerial sobre la consecución de la estrategia de reducción de la pobreza.</v>
      </c>
      <c r="H67" s="235" t="str">
        <f t="shared" si="10"/>
        <v>Algunos ministerios tienen mayor influencia que otros.</v>
      </c>
      <c r="I67" s="235" t="str">
        <f t="shared" si="10"/>
        <v>No.</v>
      </c>
      <c r="J67" s="235" t="str">
        <f>V67</f>
        <v>Las prácticas actuales dificultan la comunicación interministerial, p.ej. hay pocas reuniones en las que participe personal de múltiples ministerios.</v>
      </c>
      <c r="O67" s="542" t="s">
        <v>429</v>
      </c>
      <c r="P67" s="543" t="s">
        <v>439</v>
      </c>
      <c r="Q67" s="543">
        <v>1</v>
      </c>
      <c r="R67" s="543" t="s">
        <v>440</v>
      </c>
      <c r="S67" s="543" t="s">
        <v>441</v>
      </c>
      <c r="T67" s="543" t="s">
        <v>442</v>
      </c>
      <c r="U67" s="543" t="s">
        <v>443</v>
      </c>
      <c r="V67" s="543" t="s">
        <v>444</v>
      </c>
    </row>
    <row r="68" spans="3:22" hidden="1" x14ac:dyDescent="0.25">
      <c r="C68" s="213" t="str">
        <f>O68</f>
        <v>Beneficios</v>
      </c>
      <c r="D68" s="573"/>
      <c r="E68" s="230"/>
      <c r="F68" s="230"/>
      <c r="G68" s="230"/>
      <c r="H68" s="230"/>
      <c r="I68" s="230"/>
      <c r="J68" s="230"/>
      <c r="O68" s="544" t="s">
        <v>222</v>
      </c>
      <c r="P68" s="545" t="str">
        <f t="shared" ref="P68:P76" si="11">IF(D68=0,"",D68)</f>
        <v/>
      </c>
      <c r="Q68" s="545" t="str">
        <f t="shared" ref="Q68:U73" si="12">IF(E68=0,"",E68)</f>
        <v/>
      </c>
      <c r="R68" s="545" t="str">
        <f t="shared" si="12"/>
        <v/>
      </c>
      <c r="S68" s="545" t="str">
        <f t="shared" si="12"/>
        <v/>
      </c>
      <c r="T68" s="545" t="str">
        <f t="shared" si="12"/>
        <v/>
      </c>
      <c r="U68" s="545" t="str">
        <f t="shared" si="12"/>
        <v/>
      </c>
      <c r="V68" s="545" t="str">
        <f t="shared" ref="V68:V76" si="13">IF(J68=0,"",J68)</f>
        <v/>
      </c>
    </row>
    <row r="69" spans="3:22" hidden="1" x14ac:dyDescent="0.25">
      <c r="C69" s="214"/>
      <c r="D69" s="573"/>
      <c r="E69" s="230"/>
      <c r="F69" s="230"/>
      <c r="G69" s="230"/>
      <c r="H69" s="230"/>
      <c r="I69" s="230"/>
      <c r="J69" s="230"/>
      <c r="O69" s="546"/>
      <c r="P69" s="545" t="str">
        <f t="shared" si="11"/>
        <v/>
      </c>
      <c r="Q69" s="545" t="str">
        <f t="shared" si="12"/>
        <v/>
      </c>
      <c r="R69" s="545" t="str">
        <f t="shared" si="12"/>
        <v/>
      </c>
      <c r="S69" s="545" t="str">
        <f t="shared" si="12"/>
        <v/>
      </c>
      <c r="T69" s="545" t="str">
        <f t="shared" si="12"/>
        <v/>
      </c>
      <c r="U69" s="545" t="str">
        <f t="shared" si="12"/>
        <v/>
      </c>
      <c r="V69" s="545" t="str">
        <f t="shared" si="13"/>
        <v/>
      </c>
    </row>
    <row r="70" spans="3:22" hidden="1" x14ac:dyDescent="0.25">
      <c r="C70" s="214"/>
      <c r="D70" s="573"/>
      <c r="E70" s="230"/>
      <c r="F70" s="230"/>
      <c r="G70" s="230"/>
      <c r="H70" s="230"/>
      <c r="I70" s="230"/>
      <c r="J70" s="230"/>
      <c r="O70" s="546"/>
      <c r="P70" s="545" t="str">
        <f t="shared" si="11"/>
        <v/>
      </c>
      <c r="Q70" s="545" t="str">
        <f t="shared" si="12"/>
        <v/>
      </c>
      <c r="R70" s="545" t="str">
        <f t="shared" si="12"/>
        <v/>
      </c>
      <c r="S70" s="545" t="str">
        <f t="shared" si="12"/>
        <v/>
      </c>
      <c r="T70" s="545" t="str">
        <f t="shared" si="12"/>
        <v/>
      </c>
      <c r="U70" s="545" t="str">
        <f t="shared" si="12"/>
        <v/>
      </c>
      <c r="V70" s="545" t="str">
        <f t="shared" si="13"/>
        <v/>
      </c>
    </row>
    <row r="71" spans="3:22" hidden="1" x14ac:dyDescent="0.25">
      <c r="C71" s="214"/>
      <c r="D71" s="573"/>
      <c r="E71" s="230"/>
      <c r="F71" s="230"/>
      <c r="G71" s="230"/>
      <c r="H71" s="230"/>
      <c r="I71" s="230"/>
      <c r="J71" s="230"/>
      <c r="O71" s="546"/>
      <c r="P71" s="545" t="str">
        <f t="shared" si="11"/>
        <v/>
      </c>
      <c r="Q71" s="545" t="str">
        <f t="shared" si="12"/>
        <v/>
      </c>
      <c r="R71" s="545" t="str">
        <f t="shared" si="12"/>
        <v/>
      </c>
      <c r="S71" s="545" t="str">
        <f t="shared" si="12"/>
        <v/>
      </c>
      <c r="T71" s="545" t="str">
        <f t="shared" si="12"/>
        <v/>
      </c>
      <c r="U71" s="545" t="str">
        <f t="shared" si="12"/>
        <v/>
      </c>
      <c r="V71" s="545" t="str">
        <f t="shared" si="13"/>
        <v/>
      </c>
    </row>
    <row r="72" spans="3:22" hidden="1" x14ac:dyDescent="0.25">
      <c r="C72" s="214"/>
      <c r="D72" s="573"/>
      <c r="E72" s="230"/>
      <c r="F72" s="230"/>
      <c r="G72" s="230"/>
      <c r="H72" s="230"/>
      <c r="I72" s="230"/>
      <c r="J72" s="230"/>
      <c r="O72" s="546"/>
      <c r="P72" s="545" t="str">
        <f t="shared" si="11"/>
        <v/>
      </c>
      <c r="Q72" s="545" t="str">
        <f t="shared" si="12"/>
        <v/>
      </c>
      <c r="R72" s="545" t="str">
        <f t="shared" si="12"/>
        <v/>
      </c>
      <c r="S72" s="545" t="str">
        <f t="shared" si="12"/>
        <v/>
      </c>
      <c r="T72" s="545" t="str">
        <f t="shared" si="12"/>
        <v/>
      </c>
      <c r="U72" s="545" t="str">
        <f t="shared" si="12"/>
        <v/>
      </c>
      <c r="V72" s="545" t="str">
        <f t="shared" si="13"/>
        <v/>
      </c>
    </row>
    <row r="73" spans="3:22" hidden="1" x14ac:dyDescent="0.25">
      <c r="C73" s="214"/>
      <c r="D73" s="573"/>
      <c r="E73" s="232"/>
      <c r="F73" s="230"/>
      <c r="G73" s="230"/>
      <c r="H73" s="230"/>
      <c r="I73" s="230"/>
      <c r="J73" s="230"/>
      <c r="O73" s="546"/>
      <c r="P73" s="545" t="str">
        <f t="shared" si="11"/>
        <v/>
      </c>
      <c r="Q73" s="545" t="str">
        <f t="shared" si="12"/>
        <v/>
      </c>
      <c r="R73" s="545" t="str">
        <f t="shared" si="12"/>
        <v/>
      </c>
      <c r="S73" s="545" t="str">
        <f t="shared" si="12"/>
        <v/>
      </c>
      <c r="T73" s="545" t="str">
        <f t="shared" si="12"/>
        <v/>
      </c>
      <c r="U73" s="545" t="str">
        <f t="shared" si="12"/>
        <v/>
      </c>
      <c r="V73" s="545" t="str">
        <f t="shared" si="13"/>
        <v/>
      </c>
    </row>
    <row r="74" spans="3:22" hidden="1" x14ac:dyDescent="0.25">
      <c r="C74" s="214"/>
      <c r="D74" s="573"/>
      <c r="E74" s="232"/>
      <c r="F74" s="230"/>
      <c r="G74" s="230"/>
      <c r="H74" s="230"/>
      <c r="I74" s="230"/>
      <c r="J74" s="230"/>
      <c r="O74" s="546"/>
      <c r="P74" s="545" t="str">
        <f t="shared" si="11"/>
        <v/>
      </c>
      <c r="Q74" s="545" t="str">
        <f t="shared" ref="Q74:U76" si="14">IF(E74=0,"",E74)</f>
        <v/>
      </c>
      <c r="R74" s="545" t="str">
        <f t="shared" si="14"/>
        <v/>
      </c>
      <c r="S74" s="545" t="str">
        <f t="shared" si="14"/>
        <v/>
      </c>
      <c r="T74" s="545" t="str">
        <f t="shared" si="14"/>
        <v/>
      </c>
      <c r="U74" s="545" t="str">
        <f t="shared" si="14"/>
        <v/>
      </c>
      <c r="V74" s="545" t="str">
        <f t="shared" si="13"/>
        <v/>
      </c>
    </row>
    <row r="75" spans="3:22" hidden="1" x14ac:dyDescent="0.25">
      <c r="C75" s="214"/>
      <c r="D75" s="573"/>
      <c r="E75" s="232"/>
      <c r="F75" s="230"/>
      <c r="G75" s="230"/>
      <c r="H75" s="230"/>
      <c r="I75" s="230"/>
      <c r="J75" s="230"/>
      <c r="O75" s="546"/>
      <c r="P75" s="545" t="str">
        <f t="shared" si="11"/>
        <v/>
      </c>
      <c r="Q75" s="545" t="str">
        <f t="shared" si="14"/>
        <v/>
      </c>
      <c r="R75" s="545" t="str">
        <f t="shared" si="14"/>
        <v/>
      </c>
      <c r="S75" s="545" t="str">
        <f t="shared" si="14"/>
        <v/>
      </c>
      <c r="T75" s="545" t="str">
        <f t="shared" si="14"/>
        <v/>
      </c>
      <c r="U75" s="545" t="str">
        <f t="shared" si="14"/>
        <v/>
      </c>
      <c r="V75" s="545" t="str">
        <f t="shared" si="13"/>
        <v/>
      </c>
    </row>
    <row r="76" spans="3:22" hidden="1" x14ac:dyDescent="0.25">
      <c r="C76" s="216"/>
      <c r="D76" s="573"/>
      <c r="E76" s="232"/>
      <c r="F76" s="230"/>
      <c r="G76" s="230"/>
      <c r="H76" s="230"/>
      <c r="I76" s="230"/>
      <c r="J76" s="230"/>
      <c r="O76" s="547"/>
      <c r="P76" s="545" t="str">
        <f t="shared" si="11"/>
        <v/>
      </c>
      <c r="Q76" s="545" t="str">
        <f t="shared" si="14"/>
        <v/>
      </c>
      <c r="R76" s="545" t="str">
        <f t="shared" si="14"/>
        <v/>
      </c>
      <c r="S76" s="545" t="str">
        <f t="shared" si="14"/>
        <v/>
      </c>
      <c r="T76" s="545" t="str">
        <f t="shared" si="14"/>
        <v/>
      </c>
      <c r="U76" s="545" t="str">
        <f t="shared" si="14"/>
        <v/>
      </c>
      <c r="V76" s="545" t="str">
        <f t="shared" si="13"/>
        <v/>
      </c>
    </row>
    <row r="77" spans="3:22" ht="36" hidden="1" x14ac:dyDescent="0.25">
      <c r="C77" s="145"/>
      <c r="D77" s="146" t="str">
        <f t="shared" ref="D77:J77" si="15">P77</f>
        <v>Descripción</v>
      </c>
      <c r="E77" s="146" t="str">
        <f t="shared" si="15"/>
        <v>Cant.</v>
      </c>
      <c r="F77" s="141" t="str">
        <f t="shared" si="15"/>
        <v>PLR relevantes a este riesgo</v>
      </c>
      <c r="G77" s="141" t="str">
        <f t="shared" si="15"/>
        <v>¿Cómo cubren las PLR este riesgo?</v>
      </c>
      <c r="H77" s="141" t="str">
        <f t="shared" si="15"/>
        <v>¿Con qué efectividad se están implementando las PLR?</v>
      </c>
      <c r="I77" s="141" t="str">
        <f t="shared" si="15"/>
        <v>¿PLR incompatibles?</v>
      </c>
      <c r="J77" s="161" t="str">
        <f t="shared" si="15"/>
        <v>Vacíos identificados</v>
      </c>
      <c r="O77" s="541"/>
      <c r="P77" s="603" t="s">
        <v>430</v>
      </c>
      <c r="Q77" s="603" t="s">
        <v>431</v>
      </c>
      <c r="R77" s="603" t="s">
        <v>437</v>
      </c>
      <c r="S77" s="603" t="s">
        <v>438</v>
      </c>
      <c r="T77" s="603" t="s">
        <v>434</v>
      </c>
      <c r="U77" s="603" t="s">
        <v>435</v>
      </c>
      <c r="V77" s="603" t="s">
        <v>436</v>
      </c>
    </row>
    <row r="78" spans="3:22" ht="127.5" hidden="1" x14ac:dyDescent="0.25">
      <c r="C78" s="235" t="str">
        <f>O78</f>
        <v>EJEMPLO</v>
      </c>
      <c r="D78" s="235" t="str">
        <f>P78</f>
        <v>Hay traslapes en las áreas designadas como bosques de producción y bosques de protección. Los retrasos y la confusión consiguientes dificultan la efectividad de la gestión y generan conflictos locales.</v>
      </c>
      <c r="E78" s="235">
        <f t="shared" ref="E78:I78" si="16">Q78</f>
        <v>2</v>
      </c>
      <c r="F78" s="235" t="str">
        <f t="shared" si="16"/>
        <v>1. Base de datos centralizada de mapas para las designaciones del uso de la tierra.
2. Proceso para la resolución de conflictos.</v>
      </c>
      <c r="G78" s="235" t="str">
        <f t="shared" si="16"/>
        <v>1. La base de datos centralizada ayuda a identificar conflictos.
2. Pensadas para reducir este riesgo.</v>
      </c>
      <c r="H78" s="235" t="str">
        <f t="shared" si="16"/>
        <v>1. Base de datos en construcción, algunas capas de los mapas están más actualizadas que otras.
2. Implementación lenta del proceso.</v>
      </c>
      <c r="I78" s="235" t="str">
        <f t="shared" si="16"/>
        <v>1. Hay actores diferentes a cargo de la designación de bosques de protección y producción, sin requisito de coordinación.
2. No.</v>
      </c>
      <c r="J78" s="235" t="str">
        <f>V78</f>
        <v>1. Escasa coordinación entre actores.
2. Vacíos de capacidad para la implementación.</v>
      </c>
      <c r="O78" s="542" t="s">
        <v>429</v>
      </c>
      <c r="P78" s="543" t="s">
        <v>445</v>
      </c>
      <c r="Q78" s="543">
        <v>2</v>
      </c>
      <c r="R78" s="543" t="s">
        <v>446</v>
      </c>
      <c r="S78" s="543" t="s">
        <v>561</v>
      </c>
      <c r="T78" s="543" t="s">
        <v>448</v>
      </c>
      <c r="U78" s="543" t="s">
        <v>447</v>
      </c>
      <c r="V78" s="543" t="s">
        <v>560</v>
      </c>
    </row>
    <row r="79" spans="3:22" hidden="1" x14ac:dyDescent="0.25">
      <c r="C79" s="213" t="str">
        <f>O79</f>
        <v>Riesgos</v>
      </c>
      <c r="D79" s="573"/>
      <c r="E79" s="230"/>
      <c r="F79" s="230"/>
      <c r="G79" s="230"/>
      <c r="H79" s="230"/>
      <c r="I79" s="230"/>
      <c r="J79" s="230"/>
      <c r="O79" s="544" t="s">
        <v>228</v>
      </c>
      <c r="P79" s="545" t="str">
        <f t="shared" ref="P79:P84" si="17">IF(D79=0,"",D79)</f>
        <v/>
      </c>
      <c r="Q79" s="545" t="str">
        <f t="shared" ref="Q79:Q84" si="18">IF(E79=0,"",E79)</f>
        <v/>
      </c>
      <c r="R79" s="545" t="str">
        <f t="shared" ref="R79:R84" si="19">IF(F79=0,"",F79)</f>
        <v/>
      </c>
      <c r="S79" s="545" t="str">
        <f t="shared" ref="S79:S84" si="20">IF(G79=0,"",G79)</f>
        <v/>
      </c>
      <c r="T79" s="545" t="str">
        <f t="shared" ref="T79:T84" si="21">IF(H79=0,"",H79)</f>
        <v/>
      </c>
      <c r="U79" s="545" t="str">
        <f t="shared" ref="U79:U84" si="22">IF(I79=0,"",I79)</f>
        <v/>
      </c>
      <c r="V79" s="545" t="str">
        <f t="shared" ref="V79:V88" si="23">IF(J79=0,"",J79)</f>
        <v/>
      </c>
    </row>
    <row r="80" spans="3:22" hidden="1" x14ac:dyDescent="0.25">
      <c r="C80" s="214"/>
      <c r="D80" s="573"/>
      <c r="E80" s="230"/>
      <c r="F80" s="230"/>
      <c r="G80" s="230"/>
      <c r="H80" s="230"/>
      <c r="I80" s="230"/>
      <c r="J80" s="230"/>
      <c r="O80" s="546"/>
      <c r="P80" s="545" t="str">
        <f t="shared" si="17"/>
        <v/>
      </c>
      <c r="Q80" s="545" t="str">
        <f t="shared" si="18"/>
        <v/>
      </c>
      <c r="R80" s="545" t="str">
        <f t="shared" si="19"/>
        <v/>
      </c>
      <c r="S80" s="545" t="str">
        <f t="shared" si="20"/>
        <v/>
      </c>
      <c r="T80" s="545" t="str">
        <f t="shared" si="21"/>
        <v/>
      </c>
      <c r="U80" s="545" t="str">
        <f t="shared" si="22"/>
        <v/>
      </c>
      <c r="V80" s="545" t="str">
        <f t="shared" si="23"/>
        <v/>
      </c>
    </row>
    <row r="81" spans="3:25" hidden="1" x14ac:dyDescent="0.25">
      <c r="C81" s="214"/>
      <c r="D81" s="573"/>
      <c r="E81" s="230"/>
      <c r="F81" s="230"/>
      <c r="G81" s="230"/>
      <c r="H81" s="230"/>
      <c r="I81" s="230"/>
      <c r="J81" s="230"/>
      <c r="O81" s="546"/>
      <c r="P81" s="545" t="str">
        <f t="shared" si="17"/>
        <v/>
      </c>
      <c r="Q81" s="545" t="str">
        <f t="shared" si="18"/>
        <v/>
      </c>
      <c r="R81" s="545" t="str">
        <f t="shared" si="19"/>
        <v/>
      </c>
      <c r="S81" s="545" t="str">
        <f t="shared" si="20"/>
        <v/>
      </c>
      <c r="T81" s="545" t="str">
        <f t="shared" si="21"/>
        <v/>
      </c>
      <c r="U81" s="545" t="str">
        <f t="shared" si="22"/>
        <v/>
      </c>
      <c r="V81" s="545" t="str">
        <f t="shared" si="23"/>
        <v/>
      </c>
    </row>
    <row r="82" spans="3:25" hidden="1" x14ac:dyDescent="0.25">
      <c r="C82" s="214"/>
      <c r="D82" s="573"/>
      <c r="E82" s="230"/>
      <c r="F82" s="230"/>
      <c r="G82" s="230"/>
      <c r="H82" s="230"/>
      <c r="I82" s="230"/>
      <c r="J82" s="230"/>
      <c r="O82" s="546"/>
      <c r="P82" s="545" t="str">
        <f t="shared" si="17"/>
        <v/>
      </c>
      <c r="Q82" s="545" t="str">
        <f t="shared" si="18"/>
        <v/>
      </c>
      <c r="R82" s="545" t="str">
        <f t="shared" si="19"/>
        <v/>
      </c>
      <c r="S82" s="545" t="str">
        <f t="shared" si="20"/>
        <v/>
      </c>
      <c r="T82" s="545" t="str">
        <f t="shared" si="21"/>
        <v/>
      </c>
      <c r="U82" s="545" t="str">
        <f t="shared" si="22"/>
        <v/>
      </c>
      <c r="V82" s="545" t="str">
        <f t="shared" si="23"/>
        <v/>
      </c>
    </row>
    <row r="83" spans="3:25" hidden="1" x14ac:dyDescent="0.25">
      <c r="C83" s="214"/>
      <c r="D83" s="573"/>
      <c r="E83" s="230"/>
      <c r="F83" s="230"/>
      <c r="G83" s="230"/>
      <c r="H83" s="230"/>
      <c r="I83" s="230"/>
      <c r="J83" s="230"/>
      <c r="O83" s="546"/>
      <c r="P83" s="545" t="str">
        <f t="shared" si="17"/>
        <v/>
      </c>
      <c r="Q83" s="545" t="str">
        <f t="shared" si="18"/>
        <v/>
      </c>
      <c r="R83" s="545" t="str">
        <f t="shared" si="19"/>
        <v/>
      </c>
      <c r="S83" s="545" t="str">
        <f t="shared" si="20"/>
        <v/>
      </c>
      <c r="T83" s="545" t="str">
        <f t="shared" si="21"/>
        <v/>
      </c>
      <c r="U83" s="545" t="str">
        <f t="shared" si="22"/>
        <v/>
      </c>
      <c r="V83" s="545" t="str">
        <f t="shared" si="23"/>
        <v/>
      </c>
    </row>
    <row r="84" spans="3:25" hidden="1" x14ac:dyDescent="0.25">
      <c r="C84" s="214"/>
      <c r="D84" s="573"/>
      <c r="E84" s="230"/>
      <c r="F84" s="230"/>
      <c r="G84" s="230"/>
      <c r="H84" s="230"/>
      <c r="I84" s="230"/>
      <c r="J84" s="230"/>
      <c r="O84" s="546"/>
      <c r="P84" s="545" t="str">
        <f t="shared" si="17"/>
        <v/>
      </c>
      <c r="Q84" s="545" t="str">
        <f t="shared" si="18"/>
        <v/>
      </c>
      <c r="R84" s="545" t="str">
        <f t="shared" si="19"/>
        <v/>
      </c>
      <c r="S84" s="545" t="str">
        <f t="shared" si="20"/>
        <v/>
      </c>
      <c r="T84" s="545" t="str">
        <f t="shared" si="21"/>
        <v/>
      </c>
      <c r="U84" s="545" t="str">
        <f t="shared" si="22"/>
        <v/>
      </c>
      <c r="V84" s="545" t="str">
        <f t="shared" si="23"/>
        <v/>
      </c>
    </row>
    <row r="85" spans="3:25" hidden="1" x14ac:dyDescent="0.25">
      <c r="C85" s="214"/>
      <c r="D85" s="573"/>
      <c r="E85" s="230"/>
      <c r="F85" s="230"/>
      <c r="G85" s="230"/>
      <c r="H85" s="230"/>
      <c r="I85" s="230"/>
      <c r="J85" s="230"/>
      <c r="O85" s="546"/>
      <c r="P85" s="545" t="str">
        <f t="shared" ref="P85:U86" si="24">IF(D85=0,"",D85)</f>
        <v/>
      </c>
      <c r="Q85" s="545" t="str">
        <f t="shared" si="24"/>
        <v/>
      </c>
      <c r="R85" s="545" t="str">
        <f t="shared" si="24"/>
        <v/>
      </c>
      <c r="S85" s="545" t="str">
        <f t="shared" si="24"/>
        <v/>
      </c>
      <c r="T85" s="545" t="str">
        <f t="shared" si="24"/>
        <v/>
      </c>
      <c r="U85" s="545" t="str">
        <f t="shared" si="24"/>
        <v/>
      </c>
      <c r="V85" s="545" t="str">
        <f t="shared" si="23"/>
        <v/>
      </c>
    </row>
    <row r="86" spans="3:25" hidden="1" x14ac:dyDescent="0.25">
      <c r="C86" s="214"/>
      <c r="D86" s="574"/>
      <c r="E86" s="230"/>
      <c r="F86" s="230"/>
      <c r="G86" s="230"/>
      <c r="H86" s="230"/>
      <c r="I86" s="230"/>
      <c r="J86" s="230"/>
      <c r="O86" s="546"/>
      <c r="P86" s="545" t="str">
        <f t="shared" si="24"/>
        <v/>
      </c>
      <c r="Q86" s="545" t="str">
        <f t="shared" si="24"/>
        <v/>
      </c>
      <c r="R86" s="545" t="str">
        <f t="shared" si="24"/>
        <v/>
      </c>
      <c r="S86" s="545" t="str">
        <f t="shared" si="24"/>
        <v/>
      </c>
      <c r="T86" s="545" t="str">
        <f t="shared" si="24"/>
        <v/>
      </c>
      <c r="U86" s="545" t="str">
        <f t="shared" si="24"/>
        <v/>
      </c>
      <c r="V86" s="545" t="str">
        <f t="shared" si="23"/>
        <v/>
      </c>
    </row>
    <row r="87" spans="3:25" hidden="1" x14ac:dyDescent="0.25">
      <c r="C87" s="214"/>
      <c r="D87" s="574"/>
      <c r="E87" s="230"/>
      <c r="F87" s="230"/>
      <c r="G87" s="230"/>
      <c r="H87" s="230"/>
      <c r="I87" s="230"/>
      <c r="J87" s="230"/>
      <c r="O87" s="546"/>
      <c r="P87" s="545" t="str">
        <f t="shared" ref="P87" si="25">IF(D87=0,"",D87)</f>
        <v/>
      </c>
      <c r="Q87" s="545" t="str">
        <f t="shared" ref="Q87" si="26">IF(E87=0,"",E87)</f>
        <v/>
      </c>
      <c r="R87" s="545" t="str">
        <f t="shared" ref="R87" si="27">IF(F87=0,"",F87)</f>
        <v/>
      </c>
      <c r="S87" s="545" t="str">
        <f t="shared" ref="S87" si="28">IF(G87=0,"",G87)</f>
        <v/>
      </c>
      <c r="T87" s="545" t="str">
        <f t="shared" ref="T87" si="29">IF(H87=0,"",H87)</f>
        <v/>
      </c>
      <c r="U87" s="545" t="str">
        <f t="shared" ref="U87" si="30">IF(I87=0,"",I87)</f>
        <v/>
      </c>
      <c r="V87" s="545" t="str">
        <f t="shared" si="23"/>
        <v/>
      </c>
    </row>
    <row r="88" spans="3:25" ht="15.75" hidden="1" thickBot="1" x14ac:dyDescent="0.3">
      <c r="C88" s="215"/>
      <c r="D88" s="574"/>
      <c r="E88" s="140"/>
      <c r="F88" s="230"/>
      <c r="G88" s="230"/>
      <c r="H88" s="230"/>
      <c r="I88" s="230"/>
      <c r="J88" s="230"/>
      <c r="O88" s="547"/>
      <c r="P88" s="545" t="str">
        <f t="shared" ref="P88" si="31">IF(D88=0,"",D88)</f>
        <v/>
      </c>
      <c r="Q88" s="545" t="str">
        <f t="shared" ref="Q88" si="32">IF(E88=0,"",E88)</f>
        <v/>
      </c>
      <c r="R88" s="545" t="str">
        <f t="shared" ref="R88" si="33">IF(F88=0,"",F88)</f>
        <v/>
      </c>
      <c r="S88" s="545" t="str">
        <f t="shared" ref="S88" si="34">IF(G88=0,"",G88)</f>
        <v/>
      </c>
      <c r="T88" s="545" t="str">
        <f t="shared" ref="T88" si="35">IF(H88=0,"",H88)</f>
        <v/>
      </c>
      <c r="U88" s="545" t="str">
        <f t="shared" ref="U88" si="36">IF(I88=0,"",I88)</f>
        <v/>
      </c>
      <c r="V88" s="545" t="str">
        <f t="shared" si="23"/>
        <v/>
      </c>
    </row>
    <row r="89" spans="3:25" ht="99.95" hidden="1" customHeight="1" thickTop="1" x14ac:dyDescent="0.25">
      <c r="C89" s="837" t="str">
        <f>O89</f>
        <v>Cobertura general de las PLR/ de la salvaguarda:</v>
      </c>
      <c r="D89" s="838"/>
      <c r="E89" s="838"/>
      <c r="F89" s="810"/>
      <c r="G89" s="810"/>
      <c r="H89" s="810"/>
      <c r="I89" s="810"/>
      <c r="J89" s="811"/>
      <c r="O89" s="791" t="s">
        <v>449</v>
      </c>
      <c r="P89" s="791"/>
      <c r="Q89" s="788" t="str">
        <f>IF(F89=0," ",F89)</f>
        <v xml:space="preserve"> </v>
      </c>
      <c r="R89" s="789"/>
      <c r="S89" s="789"/>
      <c r="T89" s="789"/>
      <c r="U89" s="789"/>
      <c r="V89" s="790"/>
    </row>
    <row r="90" spans="3:25" hidden="1" x14ac:dyDescent="0.25"/>
    <row r="91" spans="3:25" ht="39.75" hidden="1" customHeight="1" x14ac:dyDescent="0.25"/>
    <row r="92" spans="3:25" hidden="1" x14ac:dyDescent="0.25"/>
    <row r="93" spans="3:25" hidden="1" x14ac:dyDescent="0.25">
      <c r="P93" s="548" t="s">
        <v>84</v>
      </c>
      <c r="Q93" s="549" t="str">
        <f>P93</f>
        <v>From Module 2</v>
      </c>
    </row>
    <row r="94" spans="3:25" hidden="1" x14ac:dyDescent="0.25">
      <c r="C94" s="58"/>
      <c r="D94" s="58"/>
      <c r="E94" s="58"/>
      <c r="F94" s="59"/>
      <c r="G94" s="59"/>
      <c r="H94" s="59"/>
      <c r="I94" s="59"/>
      <c r="J94" s="59"/>
      <c r="O94" s="550"/>
      <c r="P94" s="441" t="str">
        <f>"All "&amp;'Módulo 2'!$AV$85</f>
        <v>All Beneficios</v>
      </c>
      <c r="Q94" s="551" t="str">
        <f>"Potential Prioritized "&amp;'Módulo 2'!$AV$85</f>
        <v>Potential Prioritized Beneficios</v>
      </c>
      <c r="S94" s="552"/>
      <c r="T94" s="552"/>
      <c r="U94" s="552"/>
      <c r="V94" s="552"/>
      <c r="W94" s="59"/>
      <c r="X94" s="59"/>
    </row>
    <row r="95" spans="3:25" hidden="1" x14ac:dyDescent="0.25">
      <c r="C95" s="67"/>
      <c r="D95" s="67"/>
      <c r="E95" s="67"/>
      <c r="L95"/>
      <c r="O95" s="53">
        <f t="shared" ref="O95:O103" si="37">O94+1</f>
        <v>1</v>
      </c>
      <c r="P95" s="553" t="str">
        <f>'Módulo 2'!$AM86</f>
        <v/>
      </c>
      <c r="Q95" s="554" t="str">
        <f>'Módulo 2'!$AV86</f>
        <v/>
      </c>
    </row>
    <row r="96" spans="3:25" s="48" customFormat="1" hidden="1" x14ac:dyDescent="0.25">
      <c r="O96" s="53">
        <f t="shared" si="37"/>
        <v>2</v>
      </c>
      <c r="P96" s="553" t="str">
        <f>'Módulo 2'!$AM87</f>
        <v/>
      </c>
      <c r="Q96" s="554" t="str">
        <f>'Módulo 2'!$AV87</f>
        <v/>
      </c>
      <c r="R96" s="52"/>
      <c r="S96" s="52"/>
      <c r="T96" s="52"/>
      <c r="U96" s="52"/>
      <c r="V96" s="52"/>
      <c r="W96"/>
      <c r="X96" s="112"/>
      <c r="Y96"/>
    </row>
    <row r="97" spans="3:25" s="48" customFormat="1" hidden="1" x14ac:dyDescent="0.25">
      <c r="I97" s="49"/>
      <c r="J97" s="49"/>
      <c r="O97" s="53">
        <f t="shared" si="37"/>
        <v>3</v>
      </c>
      <c r="P97" s="553" t="str">
        <f>'Módulo 2'!$AM88</f>
        <v/>
      </c>
      <c r="Q97" s="554" t="str">
        <f>'Módulo 2'!$AV88</f>
        <v/>
      </c>
      <c r="R97" s="52"/>
      <c r="S97" s="52"/>
      <c r="T97" s="52"/>
      <c r="U97" s="52"/>
      <c r="V97" s="52"/>
      <c r="W97"/>
      <c r="X97" s="112"/>
      <c r="Y97"/>
    </row>
    <row r="98" spans="3:25" s="48" customFormat="1" hidden="1" x14ac:dyDescent="0.25">
      <c r="O98" s="53">
        <f t="shared" si="37"/>
        <v>4</v>
      </c>
      <c r="P98" s="553" t="str">
        <f>'Módulo 2'!$AM89</f>
        <v/>
      </c>
      <c r="Q98" s="554" t="str">
        <f>'Módulo 2'!$AV89</f>
        <v/>
      </c>
      <c r="R98" s="52"/>
      <c r="S98" s="52"/>
      <c r="T98" s="52"/>
      <c r="U98" s="52"/>
      <c r="V98" s="52"/>
      <c r="W98"/>
      <c r="X98" s="112"/>
      <c r="Y98"/>
    </row>
    <row r="99" spans="3:25" hidden="1" x14ac:dyDescent="0.25">
      <c r="N99" s="48"/>
      <c r="O99" s="53">
        <f t="shared" si="37"/>
        <v>5</v>
      </c>
      <c r="P99" s="553" t="str">
        <f>'Módulo 2'!$AM90</f>
        <v/>
      </c>
      <c r="Q99" s="554" t="str">
        <f>'Módulo 2'!$AV90</f>
        <v/>
      </c>
    </row>
    <row r="100" spans="3:25" hidden="1" x14ac:dyDescent="0.25">
      <c r="C100" s="67"/>
      <c r="D100" s="67"/>
      <c r="E100" s="67"/>
      <c r="N100" s="48"/>
      <c r="O100" s="53">
        <f t="shared" si="37"/>
        <v>6</v>
      </c>
      <c r="P100" s="553" t="str">
        <f>'Módulo 2'!$AM91</f>
        <v/>
      </c>
      <c r="Q100" s="554" t="str">
        <f>'Módulo 2'!$AV91</f>
        <v/>
      </c>
    </row>
    <row r="101" spans="3:25" hidden="1" x14ac:dyDescent="0.25">
      <c r="C101" s="67"/>
      <c r="D101" s="67"/>
      <c r="E101" s="67"/>
      <c r="N101" s="48"/>
      <c r="O101" s="53">
        <f t="shared" si="37"/>
        <v>7</v>
      </c>
      <c r="P101" s="553" t="str">
        <f>'Módulo 2'!$AM92</f>
        <v/>
      </c>
      <c r="Q101" s="554" t="str">
        <f>'Módulo 2'!$AV92</f>
        <v/>
      </c>
    </row>
    <row r="102" spans="3:25" hidden="1" x14ac:dyDescent="0.25">
      <c r="C102" s="67"/>
      <c r="D102" s="67"/>
      <c r="E102" s="67"/>
      <c r="N102" s="48"/>
      <c r="O102" s="53">
        <f t="shared" si="37"/>
        <v>8</v>
      </c>
      <c r="P102" s="553" t="str">
        <f>'Módulo 2'!$AM93</f>
        <v/>
      </c>
      <c r="Q102" s="554" t="str">
        <f>'Módulo 2'!$AV93</f>
        <v/>
      </c>
    </row>
    <row r="103" spans="3:25" hidden="1" x14ac:dyDescent="0.25">
      <c r="C103" s="67"/>
      <c r="D103" s="67"/>
      <c r="E103" s="67"/>
      <c r="N103" s="48"/>
      <c r="O103" s="53">
        <f t="shared" si="37"/>
        <v>9</v>
      </c>
      <c r="P103" s="553" t="str">
        <f>'Módulo 2'!$AM94</f>
        <v/>
      </c>
      <c r="Q103" s="554" t="str">
        <f>'Módulo 2'!$AV94</f>
        <v/>
      </c>
    </row>
    <row r="104" spans="3:25" hidden="1" x14ac:dyDescent="0.25">
      <c r="C104" s="48"/>
      <c r="D104" s="48"/>
      <c r="E104" s="48"/>
      <c r="F104" s="48"/>
      <c r="G104" s="48"/>
      <c r="H104" s="48"/>
      <c r="M104" s="105"/>
      <c r="N104" s="48"/>
      <c r="O104" s="53"/>
      <c r="P104" s="548" t="str">
        <f>P93</f>
        <v>From Module 2</v>
      </c>
      <c r="Q104" s="549" t="str">
        <f>Q93</f>
        <v>From Module 2</v>
      </c>
    </row>
    <row r="105" spans="3:25" hidden="1" x14ac:dyDescent="0.25">
      <c r="C105" s="48"/>
      <c r="D105" s="48"/>
      <c r="E105" s="48"/>
      <c r="F105" s="48"/>
      <c r="G105" s="48"/>
      <c r="H105" s="48"/>
      <c r="I105" s="48"/>
      <c r="J105" s="36"/>
      <c r="N105" s="48"/>
      <c r="O105" s="53"/>
      <c r="P105" s="441" t="str">
        <f>"All "&amp;'Módulo 2'!$AV$96</f>
        <v>All Riesgos</v>
      </c>
      <c r="Q105" s="551" t="str">
        <f>"Potential Prioritized "&amp;'Módulo 2'!$AV$96</f>
        <v>Potential Prioritized Riesgos</v>
      </c>
    </row>
    <row r="106" spans="3:25" hidden="1" x14ac:dyDescent="0.25">
      <c r="C106" s="48"/>
      <c r="D106" s="48"/>
      <c r="E106" s="48"/>
      <c r="F106" s="48"/>
      <c r="G106" s="48"/>
      <c r="H106" s="48"/>
      <c r="N106" s="48"/>
      <c r="O106" s="53">
        <f t="shared" ref="O106:O115" si="38">O105+1</f>
        <v>1</v>
      </c>
      <c r="P106" s="553" t="str">
        <f>'Módulo 2'!$AM97</f>
        <v/>
      </c>
      <c r="Q106" s="554" t="str">
        <f>'Módulo 2'!$AV97</f>
        <v/>
      </c>
    </row>
    <row r="107" spans="3:25" hidden="1" x14ac:dyDescent="0.25">
      <c r="N107" s="48"/>
      <c r="O107" s="53">
        <f t="shared" si="38"/>
        <v>2</v>
      </c>
      <c r="P107" s="553" t="str">
        <f>'Módulo 2'!$AM98</f>
        <v/>
      </c>
      <c r="Q107" s="554" t="str">
        <f>'Módulo 2'!$AV98</f>
        <v/>
      </c>
    </row>
    <row r="108" spans="3:25" hidden="1" x14ac:dyDescent="0.25">
      <c r="G108" s="67"/>
      <c r="H108" s="67"/>
      <c r="N108" s="48"/>
      <c r="O108" s="53">
        <f t="shared" si="38"/>
        <v>3</v>
      </c>
      <c r="P108" s="553" t="str">
        <f>'Módulo 2'!$AM99</f>
        <v/>
      </c>
      <c r="Q108" s="554" t="str">
        <f>'Módulo 2'!$AV99</f>
        <v/>
      </c>
    </row>
    <row r="109" spans="3:25" hidden="1" x14ac:dyDescent="0.25">
      <c r="C109" s="66"/>
      <c r="D109" s="66"/>
      <c r="E109" s="66"/>
      <c r="N109" s="48"/>
      <c r="O109" s="53">
        <f t="shared" si="38"/>
        <v>4</v>
      </c>
      <c r="P109" s="553" t="str">
        <f>'Módulo 2'!$AM100</f>
        <v/>
      </c>
      <c r="Q109" s="554" t="str">
        <f>'Módulo 2'!$AV100</f>
        <v/>
      </c>
    </row>
    <row r="110" spans="3:25" hidden="1" x14ac:dyDescent="0.25">
      <c r="C110" s="66"/>
      <c r="E110" s="67"/>
      <c r="N110" s="48"/>
      <c r="O110" s="53">
        <f t="shared" si="38"/>
        <v>5</v>
      </c>
      <c r="P110" s="553" t="str">
        <f>'Módulo 2'!$AM101</f>
        <v/>
      </c>
      <c r="Q110" s="554" t="str">
        <f>'Módulo 2'!$AV101</f>
        <v/>
      </c>
    </row>
    <row r="111" spans="3:25" hidden="1" x14ac:dyDescent="0.25">
      <c r="C111" s="66"/>
      <c r="E111" s="103"/>
      <c r="N111" s="48"/>
      <c r="O111" s="53">
        <f t="shared" si="38"/>
        <v>6</v>
      </c>
      <c r="P111" s="553" t="str">
        <f>'Módulo 2'!$AM102</f>
        <v/>
      </c>
      <c r="Q111" s="554" t="str">
        <f>'Módulo 2'!$AV102</f>
        <v/>
      </c>
    </row>
    <row r="112" spans="3:25" hidden="1" x14ac:dyDescent="0.25">
      <c r="C112" s="66"/>
      <c r="E112" s="103"/>
      <c r="N112" s="48"/>
      <c r="O112" s="53">
        <f t="shared" si="38"/>
        <v>7</v>
      </c>
      <c r="P112" s="553" t="str">
        <f>'Módulo 2'!$AM103</f>
        <v/>
      </c>
      <c r="Q112" s="554" t="str">
        <f>'Módulo 2'!$AV103</f>
        <v/>
      </c>
    </row>
    <row r="113" spans="3:26" hidden="1" x14ac:dyDescent="0.25">
      <c r="C113" s="66"/>
      <c r="E113" s="103"/>
      <c r="N113" s="48"/>
      <c r="O113" s="53">
        <f t="shared" si="38"/>
        <v>8</v>
      </c>
      <c r="P113" s="553" t="str">
        <f>'Módulo 2'!$AM104</f>
        <v/>
      </c>
      <c r="Q113" s="554" t="str">
        <f>'Módulo 2'!$AV104</f>
        <v/>
      </c>
    </row>
    <row r="114" spans="3:26" hidden="1" x14ac:dyDescent="0.25">
      <c r="C114" s="66"/>
      <c r="E114" s="103"/>
      <c r="N114" s="48"/>
      <c r="O114" s="53">
        <f t="shared" si="38"/>
        <v>9</v>
      </c>
      <c r="P114" s="553" t="str">
        <f>'Módulo 2'!$AM105</f>
        <v/>
      </c>
      <c r="Q114" s="554" t="str">
        <f>'Módulo 2'!$AV105</f>
        <v/>
      </c>
    </row>
    <row r="115" spans="3:26" hidden="1" x14ac:dyDescent="0.25">
      <c r="C115" s="66"/>
      <c r="E115" s="103"/>
      <c r="N115" s="48"/>
      <c r="O115" s="53">
        <f t="shared" si="38"/>
        <v>10</v>
      </c>
      <c r="P115" s="553" t="str">
        <f>'Módulo 2'!$AM106</f>
        <v/>
      </c>
      <c r="Q115" s="554" t="str">
        <f>'Módulo 2'!$AV106</f>
        <v/>
      </c>
    </row>
    <row r="116" spans="3:26" hidden="1" x14ac:dyDescent="0.25">
      <c r="C116" s="66"/>
      <c r="E116" s="103"/>
    </row>
    <row r="117" spans="3:26" hidden="1" x14ac:dyDescent="0.25">
      <c r="C117" s="66"/>
      <c r="E117" s="103"/>
    </row>
    <row r="118" spans="3:26" hidden="1" x14ac:dyDescent="0.25">
      <c r="C118" s="66"/>
      <c r="E118" s="103"/>
    </row>
    <row r="119" spans="3:26" hidden="1" x14ac:dyDescent="0.25">
      <c r="C119" s="66"/>
      <c r="E119" s="103"/>
    </row>
    <row r="120" spans="3:26" hidden="1" x14ac:dyDescent="0.25">
      <c r="C120" s="66"/>
      <c r="E120" s="103"/>
    </row>
    <row r="121" spans="3:26" hidden="1" x14ac:dyDescent="0.25">
      <c r="C121" s="66"/>
      <c r="E121" s="56"/>
    </row>
    <row r="122" spans="3:26" hidden="1" x14ac:dyDescent="0.25">
      <c r="C122" s="66"/>
      <c r="E122" s="67"/>
    </row>
    <row r="123" spans="3:26" hidden="1" x14ac:dyDescent="0.25">
      <c r="C123" s="66"/>
      <c r="E123" s="103"/>
    </row>
    <row r="124" spans="3:26" hidden="1" x14ac:dyDescent="0.25">
      <c r="C124" s="66"/>
      <c r="E124" s="103"/>
    </row>
    <row r="125" spans="3:26" hidden="1" x14ac:dyDescent="0.25">
      <c r="L125"/>
    </row>
    <row r="126" spans="3:26" ht="50.1" hidden="1" customHeight="1" x14ac:dyDescent="0.35">
      <c r="C126" s="793" t="str">
        <f>O126</f>
        <v>Salvaguarda (b) - La transparencia y eficacia de las estructuras de gobernanza forestal nacional, teniendo en cuenta la legislación y la soberanía nacionales.</v>
      </c>
      <c r="D126" s="793"/>
      <c r="E126" s="793"/>
      <c r="F126" s="793"/>
      <c r="G126" s="793"/>
      <c r="H126" s="793"/>
      <c r="I126" s="793"/>
      <c r="J126" s="793"/>
      <c r="L126"/>
      <c r="N126" s="86" t="s">
        <v>20</v>
      </c>
      <c r="O126" s="786" t="str">
        <f>CONCATENATE($P$14," - ",$Q$14)</f>
        <v>Salvaguarda (b) - La transparencia y eficacia de las estructuras de gobernanza forestal nacional, teniendo en cuenta la legislación y la soberanía nacionales.</v>
      </c>
      <c r="P126" s="786"/>
      <c r="Q126" s="786"/>
      <c r="R126" s="786"/>
      <c r="S126" s="786"/>
      <c r="T126" s="786"/>
      <c r="U126" s="786"/>
      <c r="V126" s="786"/>
      <c r="Y126" s="10"/>
      <c r="Z126" s="36" t="s">
        <v>20</v>
      </c>
    </row>
    <row r="127" spans="3:26" hidden="1" x14ac:dyDescent="0.25"/>
    <row r="128" spans="3:26" ht="0.95" hidden="1" customHeight="1" x14ac:dyDescent="0.3">
      <c r="C128" s="7"/>
      <c r="D128" s="7"/>
      <c r="E128" s="7"/>
      <c r="F128" s="159"/>
      <c r="G128" s="159"/>
      <c r="H128" s="159"/>
      <c r="I128" s="159"/>
      <c r="J128" s="159"/>
      <c r="N128" s="7"/>
      <c r="O128" s="555" t="str">
        <f>$O$32</f>
        <v>How to use</v>
      </c>
      <c r="P128" s="521"/>
      <c r="Q128" s="521"/>
      <c r="R128" s="521"/>
      <c r="S128" s="521"/>
      <c r="T128" s="521"/>
    </row>
    <row r="129" spans="3:25" ht="0.95" hidden="1" customHeight="1" x14ac:dyDescent="0.3">
      <c r="C129" s="606"/>
      <c r="D129" s="606"/>
      <c r="E129" s="606"/>
      <c r="F129" s="606"/>
      <c r="G129" s="606"/>
      <c r="H129" s="606"/>
      <c r="I129" s="606"/>
      <c r="J129" s="606"/>
      <c r="N129" s="7"/>
      <c r="O129" s="526" t="s">
        <v>85</v>
      </c>
      <c r="P129" s="527"/>
      <c r="Q129" s="527"/>
      <c r="R129" s="527"/>
      <c r="S129" s="527"/>
      <c r="T129" s="527"/>
      <c r="Y129" s="7"/>
    </row>
    <row r="130" spans="3:25" ht="18.75" hidden="1" x14ac:dyDescent="0.3">
      <c r="L130"/>
      <c r="N130" s="7"/>
      <c r="O130" s="528"/>
      <c r="P130" s="527"/>
      <c r="Q130" s="527"/>
      <c r="R130" s="527"/>
      <c r="S130" s="527"/>
      <c r="T130" s="527"/>
      <c r="Y130" s="7"/>
    </row>
    <row r="131" spans="3:25" ht="18.75" hidden="1" x14ac:dyDescent="0.3">
      <c r="C131" s="7" t="str">
        <f>O131</f>
        <v>Preguntas guía:</v>
      </c>
      <c r="D131" s="7"/>
      <c r="E131" s="7"/>
      <c r="F131" s="160"/>
      <c r="G131" s="160"/>
      <c r="H131" s="160"/>
      <c r="I131" s="160"/>
      <c r="J131" s="160"/>
      <c r="K131" s="160"/>
      <c r="L131" s="57"/>
      <c r="M131" s="12"/>
      <c r="N131" s="7"/>
      <c r="O131" s="555" t="str">
        <f>$O$35</f>
        <v>Preguntas guía:</v>
      </c>
      <c r="P131" s="527"/>
      <c r="Q131" s="527"/>
      <c r="R131" s="527"/>
      <c r="S131" s="527"/>
      <c r="T131" s="527"/>
      <c r="Y131" s="7"/>
    </row>
    <row r="132" spans="3:25" hidden="1" x14ac:dyDescent="0.25">
      <c r="O132" s="523"/>
      <c r="P132" s="556" t="str">
        <f>$P$36</f>
        <v>ID</v>
      </c>
      <c r="Q132" s="556" t="str">
        <f>$Q$36</f>
        <v>G. QUESTIONS</v>
      </c>
      <c r="R132" s="556" t="str">
        <f>$R$36</f>
        <v>NOTES</v>
      </c>
      <c r="S132" s="556" t="str">
        <f>$S$36</f>
        <v>IF, AUTO Q</v>
      </c>
      <c r="T132" s="556" t="str">
        <f>$T$36</f>
        <v>IF, AUTO NOTES</v>
      </c>
      <c r="U132" s="556" t="str">
        <f>$U$36</f>
        <v>AUTO TEXT</v>
      </c>
      <c r="V132" s="556" t="str">
        <f>$V$36</f>
        <v>SORTED TEXT</v>
      </c>
      <c r="W132" s="36" t="s">
        <v>20</v>
      </c>
    </row>
    <row r="133" spans="3:25" ht="19.5" hidden="1" thickBot="1" x14ac:dyDescent="0.3">
      <c r="C133" s="208"/>
      <c r="D133" s="208"/>
      <c r="E133" s="208"/>
      <c r="F133" s="208"/>
      <c r="G133" s="208"/>
      <c r="H133" s="794" t="str">
        <f>$H$37</f>
        <v>Notas  (si las hubiera)</v>
      </c>
      <c r="I133" s="794"/>
      <c r="J133" s="795"/>
      <c r="K133" s="26"/>
      <c r="L133" s="26"/>
      <c r="N133" s="87" t="s">
        <v>20</v>
      </c>
      <c r="O133" s="523"/>
      <c r="P133" s="531">
        <v>0</v>
      </c>
      <c r="Q133" s="532" t="s">
        <v>20</v>
      </c>
      <c r="R133" s="532" t="s">
        <v>20</v>
      </c>
      <c r="S133" s="533" t="s">
        <v>20</v>
      </c>
      <c r="T133" s="533" t="s">
        <v>20</v>
      </c>
      <c r="U133" s="532" t="s">
        <v>20</v>
      </c>
      <c r="V133" s="534" t="str">
        <f t="array" ref="V133">IFERROR((IF(ROWS(V$133:V133)&gt;COUNTA(U:U),"",INDEX(U:U,SMALL(IF(U$133:U$148&lt;&gt;"",ROW(U$133:U$148)),ROWS(V$133:V133))))),"")</f>
        <v/>
      </c>
      <c r="W133" s="36" t="s">
        <v>20</v>
      </c>
    </row>
    <row r="134" spans="3:25" ht="30" hidden="1" customHeight="1" x14ac:dyDescent="0.25">
      <c r="C134" s="859" t="str">
        <f>O134</f>
        <v>1.       ¿Existen (o se han planificado) políticas, leyes y reglamentos u otras medidas cuya finalidad sea:</v>
      </c>
      <c r="D134" s="860"/>
      <c r="E134" s="860"/>
      <c r="F134" s="860"/>
      <c r="G134" s="861"/>
      <c r="H134" s="796"/>
      <c r="I134" s="796"/>
      <c r="J134" s="797"/>
      <c r="K134" s="26"/>
      <c r="L134" s="26"/>
      <c r="N134" s="87" t="s">
        <v>20</v>
      </c>
      <c r="O134" s="387" t="s">
        <v>450</v>
      </c>
      <c r="P134" s="531">
        <v>1</v>
      </c>
      <c r="Q134" s="534" t="str">
        <f t="shared" ref="Q134:Q148" si="39">O134</f>
        <v>1.       ¿Existen (o se han planificado) políticas, leyes y reglamentos u otras medidas cuya finalidad sea:</v>
      </c>
      <c r="R134" s="534" t="str">
        <f t="shared" ref="R134:R148" si="40">IF(H134=0,"",H134)</f>
        <v/>
      </c>
      <c r="S134" s="536" t="str">
        <f>IF(((COUNTIF(H135:H144,"*"))&gt;0),Q134,"")</f>
        <v/>
      </c>
      <c r="T134" s="535" t="str">
        <f t="shared" ref="T134:T148" si="41">IF(H134=0,"",R134)</f>
        <v/>
      </c>
      <c r="U134" s="537" t="str">
        <f>IF(S134="","",(S134))</f>
        <v/>
      </c>
      <c r="V134" s="534" t="str">
        <f t="array" ref="V134">IFERROR((IF(ROWS(V$133:V134)&gt;COUNTA(U:U),"",INDEX(U:U,SMALL(IF(U$133:U$148&lt;&gt;"",ROW(U$133:U$148)),ROWS(V$133:V134))))),"")</f>
        <v/>
      </c>
      <c r="W134" s="36" t="s">
        <v>20</v>
      </c>
    </row>
    <row r="135" spans="3:25" ht="30" hidden="1" customHeight="1" x14ac:dyDescent="0.25">
      <c r="C135" s="803" t="str">
        <f t="shared" ref="C135:C146" si="42">O135</f>
        <v>1.1.    Proporcionar acceso a información oportuna, pertinente y fácil de utilizar sobre las acciones REDD+?</v>
      </c>
      <c r="D135" s="804"/>
      <c r="E135" s="804"/>
      <c r="F135" s="804"/>
      <c r="G135" s="805"/>
      <c r="H135" s="815"/>
      <c r="I135" s="816"/>
      <c r="J135" s="817"/>
      <c r="K135" s="26"/>
      <c r="L135" s="26"/>
      <c r="N135" s="87"/>
      <c r="O135" s="387" t="s">
        <v>633</v>
      </c>
      <c r="P135" s="531">
        <v>2</v>
      </c>
      <c r="Q135" s="534" t="str">
        <f t="shared" si="39"/>
        <v>1.1.    Proporcionar acceso a información oportuna, pertinente y fácil de utilizar sobre las acciones REDD+?</v>
      </c>
      <c r="R135" s="534" t="str">
        <f t="shared" si="40"/>
        <v/>
      </c>
      <c r="S135" s="535" t="str">
        <f t="shared" ref="S135:S148" si="43">IF(H135=0,"",Q135)</f>
        <v/>
      </c>
      <c r="T135" s="535" t="str">
        <f t="shared" si="41"/>
        <v/>
      </c>
      <c r="U135" s="532" t="str">
        <f t="shared" ref="U135:U148" si="44">IF(S135="","",(S135&amp;" - NOTES:  "&amp;T135))</f>
        <v/>
      </c>
      <c r="V135" s="534" t="str">
        <f t="array" ref="V135">IFERROR((IF(ROWS(V$133:V135)&gt;COUNTA(U:U),"",INDEX(U:U,SMALL(IF(U$133:U$148&lt;&gt;"",ROW(U$133:U$148)),ROWS(V$133:V135))))),"")</f>
        <v/>
      </c>
      <c r="W135" s="36" t="s">
        <v>20</v>
      </c>
    </row>
    <row r="136" spans="3:25" ht="20.100000000000001" hidden="1" customHeight="1" x14ac:dyDescent="0.25">
      <c r="C136" s="803" t="str">
        <f t="shared" si="42"/>
        <v>1.2.    Delimitar procedimientos para la comunicación de información?</v>
      </c>
      <c r="D136" s="804"/>
      <c r="E136" s="804"/>
      <c r="F136" s="804"/>
      <c r="G136" s="805"/>
      <c r="H136" s="815"/>
      <c r="I136" s="816"/>
      <c r="J136" s="817"/>
      <c r="K136" s="26"/>
      <c r="L136" s="26"/>
      <c r="N136" s="87"/>
      <c r="O136" s="387" t="s">
        <v>451</v>
      </c>
      <c r="P136" s="531">
        <v>3</v>
      </c>
      <c r="Q136" s="534" t="str">
        <f t="shared" si="39"/>
        <v>1.2.    Delimitar procedimientos para la comunicación de información?</v>
      </c>
      <c r="R136" s="534" t="str">
        <f t="shared" si="40"/>
        <v/>
      </c>
      <c r="S136" s="535" t="str">
        <f t="shared" si="43"/>
        <v/>
      </c>
      <c r="T136" s="535" t="str">
        <f t="shared" si="41"/>
        <v/>
      </c>
      <c r="U136" s="532" t="str">
        <f t="shared" si="44"/>
        <v/>
      </c>
      <c r="V136" s="534" t="str">
        <f t="array" ref="V136">IFERROR((IF(ROWS(V$133:V136)&gt;COUNTA(U:U),"",INDEX(U:U,SMALL(IF(U$133:U$148&lt;&gt;"",ROW(U$133:U$148)),ROWS(V$133:V136))))),"")</f>
        <v/>
      </c>
      <c r="W136" s="36" t="s">
        <v>20</v>
      </c>
    </row>
    <row r="137" spans="3:25" ht="20.100000000000001" hidden="1" customHeight="1" x14ac:dyDescent="0.25">
      <c r="C137" s="803" t="str">
        <f t="shared" si="42"/>
        <v>1.3.    Realizar la difusión activa a través de canales múltiples y adecuados?</v>
      </c>
      <c r="D137" s="804"/>
      <c r="E137" s="804"/>
      <c r="F137" s="804"/>
      <c r="G137" s="805"/>
      <c r="H137" s="815"/>
      <c r="I137" s="816"/>
      <c r="J137" s="817"/>
      <c r="K137" s="26"/>
      <c r="L137" s="26"/>
      <c r="N137" s="87"/>
      <c r="O137" s="387" t="s">
        <v>452</v>
      </c>
      <c r="P137" s="531">
        <v>4</v>
      </c>
      <c r="Q137" s="534" t="str">
        <f t="shared" si="39"/>
        <v>1.3.    Realizar la difusión activa a través de canales múltiples y adecuados?</v>
      </c>
      <c r="R137" s="534" t="str">
        <f t="shared" si="40"/>
        <v/>
      </c>
      <c r="S137" s="535" t="str">
        <f t="shared" si="43"/>
        <v/>
      </c>
      <c r="T137" s="535" t="str">
        <f t="shared" si="41"/>
        <v/>
      </c>
      <c r="U137" s="532" t="str">
        <f t="shared" si="44"/>
        <v/>
      </c>
      <c r="V137" s="534" t="str">
        <f t="array" ref="V137">IFERROR((IF(ROWS(V$133:V137)&gt;COUNTA(U:U),"",INDEX(U:U,SMALL(IF(U$133:U$148&lt;&gt;"",ROW(U$133:U$148)),ROWS(V$133:V137))))),"")</f>
        <v/>
      </c>
      <c r="W137" s="36" t="s">
        <v>20</v>
      </c>
    </row>
    <row r="138" spans="3:25" ht="20.100000000000001" hidden="1" customHeight="1" x14ac:dyDescent="0.25">
      <c r="C138" s="803" t="str">
        <f t="shared" ref="C138" si="45">O138</f>
        <v>1.4.    Educar a las partes interesadas sobre dónde acceder a la información?</v>
      </c>
      <c r="D138" s="804"/>
      <c r="E138" s="804"/>
      <c r="F138" s="804"/>
      <c r="G138" s="805"/>
      <c r="H138" s="815"/>
      <c r="I138" s="816"/>
      <c r="J138" s="817"/>
      <c r="K138" s="26"/>
      <c r="L138" s="26"/>
      <c r="N138" s="87"/>
      <c r="O138" s="387" t="s">
        <v>453</v>
      </c>
      <c r="P138" s="531">
        <v>5</v>
      </c>
      <c r="Q138" s="534" t="str">
        <f t="shared" si="39"/>
        <v>1.4.    Educar a las partes interesadas sobre dónde acceder a la información?</v>
      </c>
      <c r="R138" s="534" t="str">
        <f t="shared" si="40"/>
        <v/>
      </c>
      <c r="S138" s="535" t="str">
        <f t="shared" si="43"/>
        <v/>
      </c>
      <c r="T138" s="535" t="str">
        <f t="shared" si="41"/>
        <v/>
      </c>
      <c r="U138" s="532" t="str">
        <f t="shared" si="44"/>
        <v/>
      </c>
      <c r="V138" s="534" t="str">
        <f t="array" ref="V138">IFERROR((IF(ROWS(V$133:V138)&gt;COUNTA(U:U),"",INDEX(U:U,SMALL(IF(U$133:U$148&lt;&gt;"",ROW(U$133:U$148)),ROWS(V$133:V138))))),"")</f>
        <v/>
      </c>
      <c r="W138" s="36" t="s">
        <v>20</v>
      </c>
    </row>
    <row r="139" spans="3:25" ht="30" hidden="1" customHeight="1" x14ac:dyDescent="0.25">
      <c r="C139" s="803" t="str">
        <f t="shared" si="42"/>
        <v>1.5.    Designar puntos focales en las agencias REDD+ que ostenten la responsabilidad del intercambio efectivo de la información?</v>
      </c>
      <c r="D139" s="804"/>
      <c r="E139" s="804"/>
      <c r="F139" s="804"/>
      <c r="G139" s="805"/>
      <c r="H139" s="815"/>
      <c r="I139" s="816"/>
      <c r="J139" s="817"/>
      <c r="K139" s="26"/>
      <c r="L139" s="26"/>
      <c r="N139" s="87"/>
      <c r="O139" s="387" t="s">
        <v>454</v>
      </c>
      <c r="P139" s="531">
        <v>6</v>
      </c>
      <c r="Q139" s="534" t="str">
        <f t="shared" si="39"/>
        <v>1.5.    Designar puntos focales en las agencias REDD+ que ostenten la responsabilidad del intercambio efectivo de la información?</v>
      </c>
      <c r="R139" s="534" t="str">
        <f t="shared" si="40"/>
        <v/>
      </c>
      <c r="S139" s="535" t="str">
        <f t="shared" si="43"/>
        <v/>
      </c>
      <c r="T139" s="535" t="str">
        <f t="shared" si="41"/>
        <v/>
      </c>
      <c r="U139" s="532" t="str">
        <f t="shared" si="44"/>
        <v/>
      </c>
      <c r="V139" s="534" t="str">
        <f t="array" ref="V139">IFERROR((IF(ROWS(V$133:V139)&gt;COUNTA(U:U),"",INDEX(U:U,SMALL(IF(U$133:U$148&lt;&gt;"",ROW(U$133:U$148)),ROWS(V$133:V139))))),"")</f>
        <v/>
      </c>
      <c r="W139" s="36" t="s">
        <v>20</v>
      </c>
    </row>
    <row r="140" spans="3:25" ht="45" hidden="1" customHeight="1" x14ac:dyDescent="0.25">
      <c r="C140" s="803" t="str">
        <f t="shared" si="42"/>
        <v>1.6.    Establecer estructuras organizacionales de toma de decisiones, describiendo los principios que guían las decisiones y un calendario claro para los procesos de toma de decisiones?</v>
      </c>
      <c r="D140" s="804"/>
      <c r="E140" s="804"/>
      <c r="F140" s="804"/>
      <c r="G140" s="805"/>
      <c r="H140" s="815"/>
      <c r="I140" s="816"/>
      <c r="J140" s="817"/>
      <c r="K140" s="26"/>
      <c r="L140" s="26"/>
      <c r="N140" s="87"/>
      <c r="O140" s="387" t="s">
        <v>455</v>
      </c>
      <c r="P140" s="531">
        <v>7</v>
      </c>
      <c r="Q140" s="534" t="str">
        <f t="shared" si="39"/>
        <v>1.6.    Establecer estructuras organizacionales de toma de decisiones, describiendo los principios que guían las decisiones y un calendario claro para los procesos de toma de decisiones?</v>
      </c>
      <c r="R140" s="534" t="str">
        <f t="shared" si="40"/>
        <v/>
      </c>
      <c r="S140" s="535" t="str">
        <f t="shared" si="43"/>
        <v/>
      </c>
      <c r="T140" s="535" t="str">
        <f t="shared" si="41"/>
        <v/>
      </c>
      <c r="U140" s="532" t="str">
        <f t="shared" si="44"/>
        <v/>
      </c>
      <c r="V140" s="534" t="str">
        <f t="array" ref="V140">IFERROR((IF(ROWS(V$133:V140)&gt;COUNTA(U:U),"",INDEX(U:U,SMALL(IF(U$133:U$148&lt;&gt;"",ROW(U$133:U$148)),ROWS(V$133:V140))))),"")</f>
        <v/>
      </c>
      <c r="W140" s="36" t="s">
        <v>20</v>
      </c>
    </row>
    <row r="141" spans="3:25" ht="45" hidden="1" customHeight="1" x14ac:dyDescent="0.25">
      <c r="C141" s="803" t="str">
        <f t="shared" si="42"/>
        <v>1.7.    Evaluar la efectividad de las acciones REDD+ periódicamente, consultando con las partes interesadas, y difundir periódicamente los resultados de la evaluación?</v>
      </c>
      <c r="D141" s="804"/>
      <c r="E141" s="804"/>
      <c r="F141" s="804"/>
      <c r="G141" s="805"/>
      <c r="H141" s="815"/>
      <c r="I141" s="816"/>
      <c r="J141" s="817"/>
      <c r="K141" s="26"/>
      <c r="L141" s="26"/>
      <c r="N141" s="87"/>
      <c r="O141" s="387" t="s">
        <v>634</v>
      </c>
      <c r="P141" s="531">
        <v>8</v>
      </c>
      <c r="Q141" s="534" t="str">
        <f t="shared" si="39"/>
        <v>1.7.    Evaluar la efectividad de las acciones REDD+ periódicamente, consultando con las partes interesadas, y difundir periódicamente los resultados de la evaluación?</v>
      </c>
      <c r="R141" s="534" t="str">
        <f t="shared" si="40"/>
        <v/>
      </c>
      <c r="S141" s="535" t="str">
        <f t="shared" si="43"/>
        <v/>
      </c>
      <c r="T141" s="535" t="str">
        <f t="shared" si="41"/>
        <v/>
      </c>
      <c r="U141" s="532" t="str">
        <f t="shared" si="44"/>
        <v/>
      </c>
      <c r="V141" s="534" t="str">
        <f t="array" ref="V141">IFERROR((IF(ROWS(V$133:V141)&gt;COUNTA(U:U),"",INDEX(U:U,SMALL(IF(U$133:U$148&lt;&gt;"",ROW(U$133:U$148)),ROWS(V$133:V141))))),"")</f>
        <v/>
      </c>
      <c r="W141" s="36" t="s">
        <v>20</v>
      </c>
    </row>
    <row r="142" spans="3:25" ht="30" hidden="1" customHeight="1" x14ac:dyDescent="0.25">
      <c r="C142" s="803" t="str">
        <f t="shared" ref="C142" si="46">O142</f>
        <v>1.8.    Incluir o proponer enfoques para garantizar la rendición de cuentas de los organismos que representan a las partes interesadas?</v>
      </c>
      <c r="D142" s="804"/>
      <c r="E142" s="804"/>
      <c r="F142" s="804"/>
      <c r="G142" s="805"/>
      <c r="H142" s="815"/>
      <c r="I142" s="816"/>
      <c r="J142" s="817"/>
      <c r="K142" s="26"/>
      <c r="L142" s="26"/>
      <c r="N142" s="87"/>
      <c r="O142" s="387" t="s">
        <v>456</v>
      </c>
      <c r="P142" s="531">
        <v>9</v>
      </c>
      <c r="Q142" s="534" t="str">
        <f t="shared" si="39"/>
        <v>1.8.    Incluir o proponer enfoques para garantizar la rendición de cuentas de los organismos que representan a las partes interesadas?</v>
      </c>
      <c r="R142" s="534" t="str">
        <f t="shared" si="40"/>
        <v/>
      </c>
      <c r="S142" s="535" t="str">
        <f t="shared" si="43"/>
        <v/>
      </c>
      <c r="T142" s="535" t="str">
        <f t="shared" si="41"/>
        <v/>
      </c>
      <c r="U142" s="532" t="str">
        <f t="shared" si="44"/>
        <v/>
      </c>
      <c r="V142" s="534" t="str">
        <f t="array" ref="V142">IFERROR((IF(ROWS(V$133:V142)&gt;COUNTA(U:U),"",INDEX(U:U,SMALL(IF(U$133:U$148&lt;&gt;"",ROW(U$133:U$148)),ROWS(V$133:V142))))),"")</f>
        <v/>
      </c>
      <c r="W142" s="36" t="s">
        <v>20</v>
      </c>
    </row>
    <row r="143" spans="3:25" ht="30" hidden="1" customHeight="1" x14ac:dyDescent="0.25">
      <c r="C143" s="803" t="str">
        <f t="shared" si="42"/>
        <v>1.9.    Prevenir, detectar y sancionar los abusos de poder y la corrupción en la implementación de las acciones REDD+?</v>
      </c>
      <c r="D143" s="804"/>
      <c r="E143" s="804"/>
      <c r="F143" s="804"/>
      <c r="G143" s="805"/>
      <c r="H143" s="815"/>
      <c r="I143" s="816"/>
      <c r="J143" s="817"/>
      <c r="K143" s="26"/>
      <c r="L143" s="26"/>
      <c r="N143" s="87"/>
      <c r="O143" s="387" t="s">
        <v>635</v>
      </c>
      <c r="P143" s="531">
        <v>10</v>
      </c>
      <c r="Q143" s="534" t="str">
        <f t="shared" si="39"/>
        <v>1.9.    Prevenir, detectar y sancionar los abusos de poder y la corrupción en la implementación de las acciones REDD+?</v>
      </c>
      <c r="R143" s="534" t="str">
        <f t="shared" si="40"/>
        <v/>
      </c>
      <c r="S143" s="535" t="str">
        <f t="shared" si="43"/>
        <v/>
      </c>
      <c r="T143" s="535" t="str">
        <f t="shared" si="41"/>
        <v/>
      </c>
      <c r="U143" s="532" t="str">
        <f t="shared" si="44"/>
        <v/>
      </c>
      <c r="V143" s="534" t="str">
        <f t="array" ref="V143">IFERROR((IF(ROWS(V$133:V143)&gt;COUNTA(U:U),"",INDEX(U:U,SMALL(IF(U$133:U$148&lt;&gt;"",ROW(U$133:U$148)),ROWS(V$133:V143))))),"")</f>
        <v/>
      </c>
      <c r="W143" s="36" t="s">
        <v>20</v>
      </c>
    </row>
    <row r="144" spans="3:25" ht="60" hidden="1" customHeight="1" thickBot="1" x14ac:dyDescent="0.3">
      <c r="C144" s="854" t="str">
        <f t="shared" si="42"/>
        <v>1.10.   Promover la igualdad de género y el empoderamiento de las mujeres mientras se busca reducir las desigualdades de género en términos de acceso y control sobre los recursos y los beneficios de desarrollo?</v>
      </c>
      <c r="D144" s="855"/>
      <c r="E144" s="855"/>
      <c r="F144" s="855"/>
      <c r="G144" s="856"/>
      <c r="H144" s="821"/>
      <c r="I144" s="822"/>
      <c r="J144" s="823"/>
      <c r="K144" s="26"/>
      <c r="L144" s="26"/>
      <c r="N144" s="87"/>
      <c r="O144" s="387" t="s">
        <v>562</v>
      </c>
      <c r="P144" s="531">
        <v>11</v>
      </c>
      <c r="Q144" s="534" t="str">
        <f t="shared" si="39"/>
        <v>1.10.   Promover la igualdad de género y el empoderamiento de las mujeres mientras se busca reducir las desigualdades de género en términos de acceso y control sobre los recursos y los beneficios de desarrollo?</v>
      </c>
      <c r="R144" s="534" t="str">
        <f t="shared" si="40"/>
        <v/>
      </c>
      <c r="S144" s="535" t="str">
        <f t="shared" si="43"/>
        <v/>
      </c>
      <c r="T144" s="535" t="str">
        <f t="shared" si="41"/>
        <v/>
      </c>
      <c r="U144" s="532" t="str">
        <f t="shared" si="44"/>
        <v/>
      </c>
      <c r="V144" s="534" t="str">
        <f t="array" ref="V144">IFERROR((IF(ROWS(V$133:V144)&gt;COUNTA(U:U),"",INDEX(U:U,SMALL(IF(U$133:U$148&lt;&gt;"",ROW(U$133:U$148)),ROWS(V$133:V144))))),"")</f>
        <v/>
      </c>
      <c r="W144" s="36" t="s">
        <v>20</v>
      </c>
    </row>
    <row r="145" spans="3:26" ht="30" hidden="1" customHeight="1" thickBot="1" x14ac:dyDescent="0.3">
      <c r="C145" s="824" t="str">
        <f>O145</f>
        <v>2.       ¿Cómo de adecuado ha sido el nivel de transparencia y consultas en el desarrollo y la implementación de estas políticas, leyes y reglamentos?</v>
      </c>
      <c r="D145" s="825"/>
      <c r="E145" s="825"/>
      <c r="F145" s="825"/>
      <c r="G145" s="826"/>
      <c r="H145" s="818"/>
      <c r="I145" s="819"/>
      <c r="J145" s="820"/>
      <c r="K145" s="26"/>
      <c r="L145" s="26"/>
      <c r="N145" s="87"/>
      <c r="O145" s="387" t="s">
        <v>457</v>
      </c>
      <c r="P145" s="531">
        <v>12</v>
      </c>
      <c r="Q145" s="534" t="str">
        <f t="shared" si="39"/>
        <v>2.       ¿Cómo de adecuado ha sido el nivel de transparencia y consultas en el desarrollo y la implementación de estas políticas, leyes y reglamentos?</v>
      </c>
      <c r="R145" s="534" t="str">
        <f t="shared" si="40"/>
        <v/>
      </c>
      <c r="S145" s="535" t="str">
        <f t="shared" si="43"/>
        <v/>
      </c>
      <c r="T145" s="535" t="str">
        <f t="shared" si="41"/>
        <v/>
      </c>
      <c r="U145" s="532" t="str">
        <f t="shared" si="44"/>
        <v/>
      </c>
      <c r="V145" s="534" t="str">
        <f t="array" ref="V145">IFERROR((IF(ROWS(V$133:V145)&gt;COUNTA(U:U),"",INDEX(U:U,SMALL(IF(U$133:U$148&lt;&gt;"",ROW(U$133:U$148)),ROWS(V$133:V145))))),"")</f>
        <v/>
      </c>
      <c r="W145" s="36" t="s">
        <v>20</v>
      </c>
    </row>
    <row r="146" spans="3:26" ht="30" hidden="1" customHeight="1" thickBot="1" x14ac:dyDescent="0.3">
      <c r="C146" s="827" t="str">
        <f t="shared" si="42"/>
        <v>3.       ¿Qué grado de accesibilidad, previsibilidad y equidad tienen cada una de estas políticas?</v>
      </c>
      <c r="D146" s="828"/>
      <c r="E146" s="828"/>
      <c r="F146" s="828"/>
      <c r="G146" s="828"/>
      <c r="H146" s="818"/>
      <c r="I146" s="819"/>
      <c r="J146" s="820"/>
      <c r="K146" s="26"/>
      <c r="L146" s="26"/>
      <c r="N146" s="87"/>
      <c r="O146" s="387" t="s">
        <v>458</v>
      </c>
      <c r="P146" s="531">
        <v>13</v>
      </c>
      <c r="Q146" s="534" t="str">
        <f t="shared" si="39"/>
        <v>3.       ¿Qué grado de accesibilidad, previsibilidad y equidad tienen cada una de estas políticas?</v>
      </c>
      <c r="R146" s="534" t="str">
        <f t="shared" si="40"/>
        <v/>
      </c>
      <c r="S146" s="535" t="str">
        <f t="shared" si="43"/>
        <v/>
      </c>
      <c r="T146" s="535" t="str">
        <f t="shared" si="41"/>
        <v/>
      </c>
      <c r="U146" s="532" t="str">
        <f t="shared" si="44"/>
        <v/>
      </c>
      <c r="V146" s="534" t="str">
        <f t="array" ref="V146">IFERROR((IF(ROWS(V$133:V146)&gt;COUNTA(U:U),"",INDEX(U:U,SMALL(IF(U$133:U$148&lt;&gt;"",ROW(U$133:U$148)),ROWS(V$133:V146))))),"")</f>
        <v/>
      </c>
      <c r="W146" s="36" t="s">
        <v>20</v>
      </c>
    </row>
    <row r="147" spans="3:26" ht="30" hidden="1" customHeight="1" thickBot="1" x14ac:dyDescent="0.3">
      <c r="C147" s="827" t="str">
        <f>O147</f>
        <v>4.       ¿Se han previsto las capacidades necesarias para implementar estas políticas adecuadamente?</v>
      </c>
      <c r="D147" s="828"/>
      <c r="E147" s="828"/>
      <c r="F147" s="828"/>
      <c r="G147" s="828"/>
      <c r="H147" s="818"/>
      <c r="I147" s="819"/>
      <c r="J147" s="820"/>
      <c r="K147" s="26"/>
      <c r="L147" s="26"/>
      <c r="N147" s="87"/>
      <c r="O147" s="387" t="s">
        <v>459</v>
      </c>
      <c r="P147" s="531">
        <v>14</v>
      </c>
      <c r="Q147" s="534" t="str">
        <f t="shared" si="39"/>
        <v>4.       ¿Se han previsto las capacidades necesarias para implementar estas políticas adecuadamente?</v>
      </c>
      <c r="R147" s="534" t="str">
        <f t="shared" si="40"/>
        <v/>
      </c>
      <c r="S147" s="535" t="str">
        <f t="shared" si="43"/>
        <v/>
      </c>
      <c r="T147" s="535" t="str">
        <f t="shared" si="41"/>
        <v/>
      </c>
      <c r="U147" s="532" t="str">
        <f t="shared" si="44"/>
        <v/>
      </c>
      <c r="V147" s="534" t="str">
        <f t="array" ref="V147">IFERROR((IF(ROWS(V$133:V147)&gt;COUNTA(U:U),"",INDEX(U:U,SMALL(IF(U$133:U$148&lt;&gt;"",ROW(U$133:U$148)),ROWS(V$133:V147))))),"")</f>
        <v/>
      </c>
      <c r="W147" s="36" t="s">
        <v>20</v>
      </c>
    </row>
    <row r="148" spans="3:26" ht="20.100000000000001" hidden="1" customHeight="1" thickBot="1" x14ac:dyDescent="0.3">
      <c r="C148" s="827" t="str">
        <f>O148</f>
        <v>5.       ¿Hay planes de seguimiento de su aplicación efectiva?</v>
      </c>
      <c r="D148" s="828"/>
      <c r="E148" s="828"/>
      <c r="F148" s="828"/>
      <c r="G148" s="828"/>
      <c r="H148" s="818"/>
      <c r="I148" s="819"/>
      <c r="J148" s="820"/>
      <c r="K148" s="26"/>
      <c r="L148" s="26"/>
      <c r="N148" s="87"/>
      <c r="O148" s="387" t="s">
        <v>460</v>
      </c>
      <c r="P148" s="531">
        <v>15</v>
      </c>
      <c r="Q148" s="534" t="str">
        <f t="shared" si="39"/>
        <v>5.       ¿Hay planes de seguimiento de su aplicación efectiva?</v>
      </c>
      <c r="R148" s="534" t="str">
        <f t="shared" si="40"/>
        <v/>
      </c>
      <c r="S148" s="535" t="str">
        <f t="shared" si="43"/>
        <v/>
      </c>
      <c r="T148" s="535" t="str">
        <f t="shared" si="41"/>
        <v/>
      </c>
      <c r="U148" s="532" t="str">
        <f t="shared" si="44"/>
        <v/>
      </c>
      <c r="V148" s="534" t="str">
        <f t="array" ref="V148">IFERROR((IF(ROWS(V$133:V148)&gt;COUNTA(U:U),"",INDEX(U:U,SMALL(IF(U$133:U$148&lt;&gt;"",ROW(U$133:U$148)),ROWS(V$133:V148))))),"")</f>
        <v/>
      </c>
      <c r="W148" s="36" t="s">
        <v>20</v>
      </c>
    </row>
    <row r="149" spans="3:26" ht="39.950000000000003" hidden="1" customHeight="1" x14ac:dyDescent="0.25">
      <c r="C149" s="295"/>
      <c r="D149" s="240"/>
      <c r="E149" s="240"/>
      <c r="F149" s="240"/>
      <c r="G149" s="240"/>
      <c r="H149" s="240"/>
      <c r="I149" s="240"/>
      <c r="J149" s="240"/>
      <c r="K149" s="240"/>
      <c r="L149" s="240"/>
      <c r="O149" s="557" t="str">
        <f>$O$58</f>
        <v>Pulsar en el icono "-" a la izquierda para minimizar el texto.</v>
      </c>
      <c r="T149" s="558"/>
      <c r="Z149" s="36"/>
    </row>
    <row r="150" spans="3:26" ht="15" hidden="1" customHeight="1" x14ac:dyDescent="0.25">
      <c r="C150" s="294"/>
      <c r="D150" s="130"/>
      <c r="E150" s="130"/>
      <c r="F150" s="130"/>
      <c r="G150" s="130"/>
      <c r="H150" s="130"/>
      <c r="I150" s="130"/>
      <c r="J150" s="130"/>
      <c r="K150" s="130"/>
      <c r="L150" s="130"/>
      <c r="O150" s="557" t="str">
        <f>$O$59</f>
        <v>Pulsar en el icono "+" a la izquierda para ampliar el texto y repasar las preguntas guía.</v>
      </c>
    </row>
    <row r="151" spans="3:26" hidden="1" x14ac:dyDescent="0.25">
      <c r="C151" s="64"/>
      <c r="D151" s="64"/>
      <c r="E151" s="64"/>
      <c r="F151" s="64"/>
      <c r="G151" s="64"/>
      <c r="H151" s="64"/>
      <c r="I151" s="64"/>
      <c r="J151" s="64"/>
      <c r="K151" s="64"/>
      <c r="L151" s="64"/>
    </row>
    <row r="152" spans="3:26" hidden="1" x14ac:dyDescent="0.25">
      <c r="C152" s="159"/>
      <c r="D152" s="159"/>
      <c r="E152" s="159"/>
      <c r="F152" s="160"/>
      <c r="G152" s="160"/>
      <c r="H152" s="160"/>
      <c r="I152" s="160"/>
      <c r="J152" s="160"/>
      <c r="K152" s="160"/>
      <c r="L152" s="57"/>
      <c r="O152" s="470"/>
      <c r="P152" s="521"/>
      <c r="Q152" s="538"/>
      <c r="R152" s="538"/>
      <c r="S152" s="538"/>
      <c r="T152" s="538"/>
      <c r="U152" s="538"/>
      <c r="V152" s="538"/>
      <c r="W152" s="309"/>
      <c r="X152" s="325"/>
      <c r="Y152" s="34"/>
    </row>
    <row r="153" spans="3:26" ht="30" hidden="1" customHeight="1" x14ac:dyDescent="0.25">
      <c r="C153" s="839" t="str">
        <f>O153</f>
        <v>Tabla 3:  PLR relevantes para la Salvaguarda (b) - Transparencia y eficacia de las estructuras de gobernanza nacional y soberanía.</v>
      </c>
      <c r="D153" s="839"/>
      <c r="E153" s="839"/>
      <c r="F153" s="839"/>
      <c r="G153" s="839"/>
      <c r="H153" s="839"/>
      <c r="I153" s="839"/>
      <c r="J153" s="839"/>
      <c r="O153" s="539" t="str">
        <f>CONCATENATE($O$26,$P$26,$S$14)</f>
        <v>Tabla 3:  PLR relevantes para la Salvaguarda (b) - Transparencia y eficacia de las estructuras de gobernanza nacional y soberanía.</v>
      </c>
      <c r="P153" s="540"/>
      <c r="Y153" s="34"/>
    </row>
    <row r="154" spans="3:26" hidden="1" x14ac:dyDescent="0.25">
      <c r="L154"/>
    </row>
    <row r="155" spans="3:26" ht="72.75" hidden="1" customHeight="1" x14ac:dyDescent="0.25">
      <c r="O155" s="340">
        <v>1</v>
      </c>
    </row>
    <row r="156" spans="3:26" hidden="1" x14ac:dyDescent="0.25"/>
    <row r="157" spans="3:26" ht="48" hidden="1" customHeight="1" x14ac:dyDescent="0.25">
      <c r="C157" s="145"/>
      <c r="D157" s="146" t="str">
        <f t="shared" ref="D157:J157" si="47">P157</f>
        <v>Descripción</v>
      </c>
      <c r="E157" s="146" t="str">
        <f t="shared" si="47"/>
        <v>Cant.</v>
      </c>
      <c r="F157" s="600" t="str">
        <f t="shared" si="47"/>
        <v>PLR relevantes para este beneficio</v>
      </c>
      <c r="G157" s="161" t="str">
        <f t="shared" si="47"/>
        <v>¿Cómo cubren las PLR este beneficio?</v>
      </c>
      <c r="H157" s="161" t="str">
        <f t="shared" si="47"/>
        <v>¿Con qué efectividad se están implementando las PLR?</v>
      </c>
      <c r="I157" s="161" t="str">
        <f t="shared" si="47"/>
        <v>¿PLR incompatibles?</v>
      </c>
      <c r="J157" s="161" t="str">
        <f t="shared" si="47"/>
        <v>Vacíos identificados</v>
      </c>
      <c r="O157" s="559"/>
      <c r="P157" s="560" t="str">
        <f>P$66</f>
        <v>Descripción</v>
      </c>
      <c r="Q157" s="560" t="str">
        <f t="shared" ref="Q157:U157" si="48">Q$66</f>
        <v>Cant.</v>
      </c>
      <c r="R157" s="560" t="str">
        <f t="shared" si="48"/>
        <v>PLR relevantes para este beneficio</v>
      </c>
      <c r="S157" s="560" t="str">
        <f t="shared" si="48"/>
        <v>¿Cómo cubren las PLR este beneficio?</v>
      </c>
      <c r="T157" s="560" t="str">
        <f t="shared" si="48"/>
        <v>¿Con qué efectividad se están implementando las PLR?</v>
      </c>
      <c r="U157" s="560" t="str">
        <f t="shared" si="48"/>
        <v>¿PLR incompatibles?</v>
      </c>
      <c r="V157" s="560" t="str">
        <f>V$66</f>
        <v>Vacíos identificados</v>
      </c>
    </row>
    <row r="158" spans="3:26" ht="89.25" hidden="1" x14ac:dyDescent="0.25">
      <c r="C158" s="235" t="str">
        <f>O158</f>
        <v>EJEMPLO</v>
      </c>
      <c r="D158" s="235" t="str">
        <f>P158</f>
        <v>Si el proceso de licitación de concesiones de plantaciones se hace de manera transparente, la vigilancia será más sencilla al haber menor número de concesiones.</v>
      </c>
      <c r="E158" s="235">
        <f t="shared" ref="E158:I158" si="49">Q158</f>
        <v>1</v>
      </c>
      <c r="F158" s="235" t="str">
        <f t="shared" si="49"/>
        <v>Regulación ministerial y sistema de concesión de licencias.</v>
      </c>
      <c r="G158" s="235" t="str">
        <f t="shared" si="49"/>
        <v>Cubren concesiones a nivel nacional, pero no a nivel provincial y de distrito.</v>
      </c>
      <c r="H158" s="235" t="str">
        <f t="shared" si="49"/>
        <v>En una encuesta realizada, el 60% de los usuarios se mostraron satisfechos.</v>
      </c>
      <c r="I158" s="235" t="str">
        <f t="shared" si="49"/>
        <v>No.</v>
      </c>
      <c r="J158" s="235" t="str">
        <f>V158</f>
        <v>PLR podrían ser más efectivas si los procesos a nivel provincial y de distrito quedaran integrados a nivel nacional.</v>
      </c>
      <c r="O158" s="561" t="str">
        <f>$O$67</f>
        <v>EJEMPLO</v>
      </c>
      <c r="P158" s="562" t="s">
        <v>283</v>
      </c>
      <c r="Q158" s="562">
        <v>1</v>
      </c>
      <c r="R158" s="562" t="s">
        <v>461</v>
      </c>
      <c r="S158" s="562" t="s">
        <v>462</v>
      </c>
      <c r="T158" s="562" t="s">
        <v>463</v>
      </c>
      <c r="U158" s="562" t="s">
        <v>443</v>
      </c>
      <c r="V158" s="562" t="s">
        <v>464</v>
      </c>
    </row>
    <row r="159" spans="3:26" hidden="1" x14ac:dyDescent="0.25">
      <c r="C159" s="217" t="str">
        <f>O159</f>
        <v>Beneficios</v>
      </c>
      <c r="D159" s="573"/>
      <c r="E159" s="230"/>
      <c r="F159" s="230"/>
      <c r="G159" s="230"/>
      <c r="H159" s="230"/>
      <c r="I159" s="230"/>
      <c r="J159" s="230"/>
      <c r="O159" s="563" t="str">
        <f>$O$68</f>
        <v>Beneficios</v>
      </c>
      <c r="P159" s="545" t="str">
        <f t="shared" ref="P159:P164" si="50">IF(D159=0,"",D159)</f>
        <v/>
      </c>
      <c r="Q159" s="545" t="str">
        <f t="shared" ref="Q159:Q169" si="51">IF(E159=0,"",E159)</f>
        <v/>
      </c>
      <c r="R159" s="545" t="str">
        <f t="shared" ref="R159:R169" si="52">IF(F159=0,"",F159)</f>
        <v/>
      </c>
      <c r="S159" s="545" t="str">
        <f t="shared" ref="S159:S169" si="53">IF(G159=0,"",G159)</f>
        <v/>
      </c>
      <c r="T159" s="545" t="str">
        <f t="shared" ref="T159:T169" si="54">IF(H159=0,"",H159)</f>
        <v/>
      </c>
      <c r="U159" s="545" t="str">
        <f t="shared" ref="U159:U169" si="55">IF(I159=0,"",I159)</f>
        <v/>
      </c>
      <c r="V159" s="545" t="str">
        <f t="shared" ref="V159:V170" si="56">IF(J159=0,"",J159)</f>
        <v/>
      </c>
    </row>
    <row r="160" spans="3:26" hidden="1" x14ac:dyDescent="0.25">
      <c r="C160" s="142"/>
      <c r="D160" s="573"/>
      <c r="E160" s="230"/>
      <c r="F160" s="230"/>
      <c r="G160" s="230"/>
      <c r="H160" s="230"/>
      <c r="I160" s="230"/>
      <c r="J160" s="230"/>
      <c r="O160" s="564"/>
      <c r="P160" s="545" t="str">
        <f t="shared" si="50"/>
        <v/>
      </c>
      <c r="Q160" s="545" t="str">
        <f t="shared" si="51"/>
        <v/>
      </c>
      <c r="R160" s="545" t="str">
        <f t="shared" si="52"/>
        <v/>
      </c>
      <c r="S160" s="545" t="str">
        <f t="shared" si="53"/>
        <v/>
      </c>
      <c r="T160" s="545" t="str">
        <f t="shared" si="54"/>
        <v/>
      </c>
      <c r="U160" s="545" t="str">
        <f t="shared" si="55"/>
        <v/>
      </c>
      <c r="V160" s="545" t="str">
        <f t="shared" si="56"/>
        <v/>
      </c>
    </row>
    <row r="161" spans="3:22" hidden="1" x14ac:dyDescent="0.25">
      <c r="C161" s="142"/>
      <c r="D161" s="573"/>
      <c r="E161" s="230"/>
      <c r="F161" s="230"/>
      <c r="G161" s="230"/>
      <c r="H161" s="230"/>
      <c r="I161" s="230"/>
      <c r="J161" s="230"/>
      <c r="O161" s="564"/>
      <c r="P161" s="545" t="str">
        <f t="shared" si="50"/>
        <v/>
      </c>
      <c r="Q161" s="545" t="str">
        <f t="shared" si="51"/>
        <v/>
      </c>
      <c r="R161" s="545" t="str">
        <f t="shared" si="52"/>
        <v/>
      </c>
      <c r="S161" s="545" t="str">
        <f t="shared" si="53"/>
        <v/>
      </c>
      <c r="T161" s="545" t="str">
        <f t="shared" si="54"/>
        <v/>
      </c>
      <c r="U161" s="545" t="str">
        <f t="shared" si="55"/>
        <v/>
      </c>
      <c r="V161" s="545" t="str">
        <f t="shared" si="56"/>
        <v/>
      </c>
    </row>
    <row r="162" spans="3:22" hidden="1" x14ac:dyDescent="0.25">
      <c r="C162" s="142"/>
      <c r="D162" s="573"/>
      <c r="E162" s="230"/>
      <c r="F162" s="230"/>
      <c r="G162" s="230"/>
      <c r="H162" s="230"/>
      <c r="I162" s="230"/>
      <c r="J162" s="230"/>
      <c r="O162" s="564"/>
      <c r="P162" s="545" t="str">
        <f t="shared" si="50"/>
        <v/>
      </c>
      <c r="Q162" s="545" t="str">
        <f t="shared" si="51"/>
        <v/>
      </c>
      <c r="R162" s="545" t="str">
        <f t="shared" si="52"/>
        <v/>
      </c>
      <c r="S162" s="545" t="str">
        <f t="shared" si="53"/>
        <v/>
      </c>
      <c r="T162" s="545" t="str">
        <f t="shared" si="54"/>
        <v/>
      </c>
      <c r="U162" s="545" t="str">
        <f t="shared" si="55"/>
        <v/>
      </c>
      <c r="V162" s="545" t="str">
        <f t="shared" si="56"/>
        <v/>
      </c>
    </row>
    <row r="163" spans="3:22" hidden="1" x14ac:dyDescent="0.25">
      <c r="C163" s="142"/>
      <c r="D163" s="573"/>
      <c r="E163" s="230"/>
      <c r="F163" s="230"/>
      <c r="G163" s="230"/>
      <c r="H163" s="230"/>
      <c r="I163" s="230"/>
      <c r="J163" s="230"/>
      <c r="O163" s="564"/>
      <c r="P163" s="545" t="str">
        <f t="shared" si="50"/>
        <v/>
      </c>
      <c r="Q163" s="545" t="str">
        <f t="shared" si="51"/>
        <v/>
      </c>
      <c r="R163" s="545" t="str">
        <f t="shared" si="52"/>
        <v/>
      </c>
      <c r="S163" s="545" t="str">
        <f t="shared" si="53"/>
        <v/>
      </c>
      <c r="T163" s="545" t="str">
        <f t="shared" si="54"/>
        <v/>
      </c>
      <c r="U163" s="545" t="str">
        <f t="shared" si="55"/>
        <v/>
      </c>
      <c r="V163" s="545" t="str">
        <f t="shared" si="56"/>
        <v/>
      </c>
    </row>
    <row r="164" spans="3:22" hidden="1" x14ac:dyDescent="0.25">
      <c r="C164" s="142"/>
      <c r="D164" s="573"/>
      <c r="E164" s="232"/>
      <c r="F164" s="230"/>
      <c r="G164" s="230"/>
      <c r="H164" s="230"/>
      <c r="I164" s="230"/>
      <c r="J164" s="230"/>
      <c r="O164" s="564"/>
      <c r="P164" s="545" t="str">
        <f t="shared" si="50"/>
        <v/>
      </c>
      <c r="Q164" s="545" t="str">
        <f t="shared" si="51"/>
        <v/>
      </c>
      <c r="R164" s="545" t="str">
        <f t="shared" si="52"/>
        <v/>
      </c>
      <c r="S164" s="545" t="str">
        <f t="shared" si="53"/>
        <v/>
      </c>
      <c r="T164" s="545" t="str">
        <f t="shared" si="54"/>
        <v/>
      </c>
      <c r="U164" s="545" t="str">
        <f t="shared" si="55"/>
        <v/>
      </c>
      <c r="V164" s="545" t="str">
        <f t="shared" si="56"/>
        <v/>
      </c>
    </row>
    <row r="165" spans="3:22" hidden="1" x14ac:dyDescent="0.25">
      <c r="C165" s="142"/>
      <c r="D165" s="573"/>
      <c r="E165" s="232"/>
      <c r="F165" s="230"/>
      <c r="G165" s="230"/>
      <c r="H165" s="230"/>
      <c r="I165" s="230"/>
      <c r="J165" s="230"/>
      <c r="O165" s="564"/>
      <c r="P165" s="545" t="str">
        <f t="shared" ref="P165:P170" si="57">IF(D165=0,"",D165)</f>
        <v/>
      </c>
      <c r="Q165" s="545" t="str">
        <f t="shared" si="51"/>
        <v/>
      </c>
      <c r="R165" s="545" t="str">
        <f t="shared" si="52"/>
        <v/>
      </c>
      <c r="S165" s="545" t="str">
        <f t="shared" si="53"/>
        <v/>
      </c>
      <c r="T165" s="545" t="str">
        <f t="shared" si="54"/>
        <v/>
      </c>
      <c r="U165" s="545" t="str">
        <f t="shared" si="55"/>
        <v/>
      </c>
      <c r="V165" s="545" t="str">
        <f t="shared" si="56"/>
        <v/>
      </c>
    </row>
    <row r="166" spans="3:22" hidden="1" x14ac:dyDescent="0.25">
      <c r="C166" s="142"/>
      <c r="D166" s="573"/>
      <c r="E166" s="232"/>
      <c r="F166" s="230"/>
      <c r="G166" s="230"/>
      <c r="H166" s="230"/>
      <c r="I166" s="230"/>
      <c r="J166" s="230"/>
      <c r="O166" s="564"/>
      <c r="P166" s="545" t="str">
        <f t="shared" si="57"/>
        <v/>
      </c>
      <c r="Q166" s="545" t="str">
        <f t="shared" si="51"/>
        <v/>
      </c>
      <c r="R166" s="545" t="str">
        <f t="shared" si="52"/>
        <v/>
      </c>
      <c r="S166" s="545" t="str">
        <f t="shared" si="53"/>
        <v/>
      </c>
      <c r="T166" s="545" t="str">
        <f t="shared" si="54"/>
        <v/>
      </c>
      <c r="U166" s="545" t="str">
        <f t="shared" si="55"/>
        <v/>
      </c>
      <c r="V166" s="545" t="str">
        <f t="shared" si="56"/>
        <v/>
      </c>
    </row>
    <row r="167" spans="3:22" hidden="1" x14ac:dyDescent="0.25">
      <c r="C167" s="142"/>
      <c r="D167" s="573"/>
      <c r="E167" s="232"/>
      <c r="F167" s="230"/>
      <c r="G167" s="230"/>
      <c r="H167" s="230"/>
      <c r="I167" s="230"/>
      <c r="J167" s="230"/>
      <c r="O167" s="564"/>
      <c r="P167" s="545" t="str">
        <f t="shared" si="57"/>
        <v/>
      </c>
      <c r="Q167" s="545" t="str">
        <f t="shared" si="51"/>
        <v/>
      </c>
      <c r="R167" s="545" t="str">
        <f t="shared" si="52"/>
        <v/>
      </c>
      <c r="S167" s="545" t="str">
        <f t="shared" si="53"/>
        <v/>
      </c>
      <c r="T167" s="545" t="str">
        <f t="shared" si="54"/>
        <v/>
      </c>
      <c r="U167" s="545" t="str">
        <f t="shared" si="55"/>
        <v/>
      </c>
      <c r="V167" s="545" t="str">
        <f t="shared" si="56"/>
        <v/>
      </c>
    </row>
    <row r="168" spans="3:22" hidden="1" x14ac:dyDescent="0.25">
      <c r="C168" s="142"/>
      <c r="D168" s="573"/>
      <c r="E168" s="232"/>
      <c r="F168" s="230"/>
      <c r="G168" s="230"/>
      <c r="H168" s="230"/>
      <c r="I168" s="230"/>
      <c r="J168" s="230"/>
      <c r="O168" s="564"/>
      <c r="P168" s="545" t="str">
        <f t="shared" si="57"/>
        <v/>
      </c>
      <c r="Q168" s="545" t="str">
        <f t="shared" si="51"/>
        <v/>
      </c>
      <c r="R168" s="545" t="str">
        <f t="shared" si="52"/>
        <v/>
      </c>
      <c r="S168" s="545" t="str">
        <f t="shared" si="53"/>
        <v/>
      </c>
      <c r="T168" s="545" t="str">
        <f t="shared" si="54"/>
        <v/>
      </c>
      <c r="U168" s="545" t="str">
        <f t="shared" si="55"/>
        <v/>
      </c>
      <c r="V168" s="545" t="str">
        <f t="shared" si="56"/>
        <v/>
      </c>
    </row>
    <row r="169" spans="3:22" hidden="1" x14ac:dyDescent="0.25">
      <c r="C169" s="142"/>
      <c r="D169" s="573"/>
      <c r="E169" s="232"/>
      <c r="F169" s="230"/>
      <c r="G169" s="230"/>
      <c r="H169" s="230"/>
      <c r="I169" s="230"/>
      <c r="J169" s="230"/>
      <c r="O169" s="564"/>
      <c r="P169" s="545" t="str">
        <f t="shared" si="57"/>
        <v/>
      </c>
      <c r="Q169" s="545" t="str">
        <f t="shared" si="51"/>
        <v/>
      </c>
      <c r="R169" s="545" t="str">
        <f t="shared" si="52"/>
        <v/>
      </c>
      <c r="S169" s="545" t="str">
        <f t="shared" si="53"/>
        <v/>
      </c>
      <c r="T169" s="545" t="str">
        <f t="shared" si="54"/>
        <v/>
      </c>
      <c r="U169" s="545" t="str">
        <f t="shared" si="55"/>
        <v/>
      </c>
      <c r="V169" s="545" t="str">
        <f t="shared" si="56"/>
        <v/>
      </c>
    </row>
    <row r="170" spans="3:22" hidden="1" x14ac:dyDescent="0.25">
      <c r="C170" s="144"/>
      <c r="D170" s="573"/>
      <c r="E170" s="232"/>
      <c r="F170" s="230"/>
      <c r="G170" s="230"/>
      <c r="H170" s="230"/>
      <c r="I170" s="230"/>
      <c r="J170" s="230"/>
      <c r="O170" s="565"/>
      <c r="P170" s="545" t="str">
        <f t="shared" si="57"/>
        <v/>
      </c>
      <c r="Q170" s="545" t="str">
        <f>IF(E170=0,"",E170)</f>
        <v/>
      </c>
      <c r="R170" s="545" t="str">
        <f>IF(F170=0,"",F170)</f>
        <v/>
      </c>
      <c r="S170" s="545" t="str">
        <f>IF(G170=0,"",G170)</f>
        <v/>
      </c>
      <c r="T170" s="545" t="str">
        <f>IF(H170=0,"",H170)</f>
        <v/>
      </c>
      <c r="U170" s="545" t="str">
        <f>IF(I170=0,"",I170)</f>
        <v/>
      </c>
      <c r="V170" s="545" t="str">
        <f t="shared" si="56"/>
        <v/>
      </c>
    </row>
    <row r="171" spans="3:22" ht="36" hidden="1" x14ac:dyDescent="0.25">
      <c r="C171" s="145"/>
      <c r="D171" s="146" t="str">
        <f t="shared" ref="D171:J171" si="58">P171</f>
        <v>Descripción</v>
      </c>
      <c r="E171" s="146" t="str">
        <f t="shared" si="58"/>
        <v>Cant.</v>
      </c>
      <c r="F171" s="161" t="str">
        <f t="shared" si="58"/>
        <v>PLR relevantes a este riesgo</v>
      </c>
      <c r="G171" s="161" t="str">
        <f t="shared" si="58"/>
        <v>¿Cómo cubren las PLR este riesgo?</v>
      </c>
      <c r="H171" s="161" t="str">
        <f t="shared" si="58"/>
        <v>¿Con qué efectividad se están implementando las PLR?</v>
      </c>
      <c r="I171" s="161" t="str">
        <f t="shared" si="58"/>
        <v>¿PLR incompatibles?</v>
      </c>
      <c r="J171" s="161" t="str">
        <f t="shared" si="58"/>
        <v>Vacíos identificados</v>
      </c>
      <c r="O171" s="559"/>
      <c r="P171" s="560" t="str">
        <f t="shared" ref="P171:U171" si="59">P$77</f>
        <v>Descripción</v>
      </c>
      <c r="Q171" s="560" t="str">
        <f t="shared" si="59"/>
        <v>Cant.</v>
      </c>
      <c r="R171" s="560" t="str">
        <f t="shared" si="59"/>
        <v>PLR relevantes a este riesgo</v>
      </c>
      <c r="S171" s="560" t="str">
        <f t="shared" si="59"/>
        <v>¿Cómo cubren las PLR este riesgo?</v>
      </c>
      <c r="T171" s="560" t="str">
        <f t="shared" si="59"/>
        <v>¿Con qué efectividad se están implementando las PLR?</v>
      </c>
      <c r="U171" s="560" t="str">
        <f t="shared" si="59"/>
        <v>¿PLR incompatibles?</v>
      </c>
      <c r="V171" s="560" t="str">
        <f>V$77</f>
        <v>Vacíos identificados</v>
      </c>
    </row>
    <row r="172" spans="3:22" ht="114.75" hidden="1" x14ac:dyDescent="0.25">
      <c r="C172" s="235" t="str">
        <f>O172</f>
        <v>EJEMPLO</v>
      </c>
      <c r="D172" s="235" t="str">
        <f>P172</f>
        <v>La falta de capacidad para la aplicación de leyes y reglamentos existentes puede fortalecer los incentivos para los motores de la deforestación y afectar negativamente la confianza de las partes interesadas en el proceso REDD+.</v>
      </c>
      <c r="E172" s="235">
        <f t="shared" ref="E172:I172" si="60">Q172</f>
        <v>1</v>
      </c>
      <c r="F172" s="235" t="str">
        <f t="shared" si="60"/>
        <v>Presupuesto nacional o estatal y formación para la aplicación de las leyes.</v>
      </c>
      <c r="G172" s="235" t="str">
        <f t="shared" si="60"/>
        <v>De forma inadecuada.</v>
      </c>
      <c r="H172" s="235" t="str">
        <f t="shared" si="60"/>
        <v>De forma deficiente.</v>
      </c>
      <c r="I172" s="235" t="str">
        <f t="shared" si="60"/>
        <v>No.</v>
      </c>
      <c r="J172" s="235" t="str">
        <f>V172</f>
        <v>Se necesita mayor financiación para tener más recursos humanos y más capacidades.</v>
      </c>
      <c r="O172" s="561" t="str">
        <f>$O$78</f>
        <v>EJEMPLO</v>
      </c>
      <c r="P172" s="562" t="s">
        <v>281</v>
      </c>
      <c r="Q172" s="562">
        <v>1</v>
      </c>
      <c r="R172" s="562" t="s">
        <v>465</v>
      </c>
      <c r="S172" s="562" t="s">
        <v>466</v>
      </c>
      <c r="T172" s="562" t="s">
        <v>467</v>
      </c>
      <c r="U172" s="562" t="s">
        <v>443</v>
      </c>
      <c r="V172" s="562" t="s">
        <v>468</v>
      </c>
    </row>
    <row r="173" spans="3:22" hidden="1" x14ac:dyDescent="0.25">
      <c r="C173" s="217" t="str">
        <f>O173</f>
        <v>Riesgos</v>
      </c>
      <c r="D173" s="573"/>
      <c r="E173" s="230"/>
      <c r="F173" s="230"/>
      <c r="G173" s="230"/>
      <c r="H173" s="230"/>
      <c r="I173" s="230"/>
      <c r="J173" s="230"/>
      <c r="O173" s="563" t="str">
        <f>$O$79</f>
        <v>Riesgos</v>
      </c>
      <c r="P173" s="545" t="str">
        <f t="shared" ref="P173:P178" si="61">IF(D173=0,"",D173)</f>
        <v/>
      </c>
      <c r="Q173" s="545" t="str">
        <f t="shared" ref="Q173:Q178" si="62">IF(E173=0,"",E173)</f>
        <v/>
      </c>
      <c r="R173" s="545" t="str">
        <f t="shared" ref="R173:R178" si="63">IF(F173=0,"",F173)</f>
        <v/>
      </c>
      <c r="S173" s="545" t="str">
        <f t="shared" ref="S173:S178" si="64">IF(G173=0,"",G173)</f>
        <v/>
      </c>
      <c r="T173" s="545" t="str">
        <f t="shared" ref="T173:T178" si="65">IF(H173=0,"",H173)</f>
        <v/>
      </c>
      <c r="U173" s="545" t="str">
        <f t="shared" ref="U173:U178" si="66">IF(I173=0,"",I173)</f>
        <v/>
      </c>
      <c r="V173" s="545" t="str">
        <f t="shared" ref="V173:V187" si="67">IF(J173=0,"",J173)</f>
        <v/>
      </c>
    </row>
    <row r="174" spans="3:22" hidden="1" x14ac:dyDescent="0.25">
      <c r="C174" s="142"/>
      <c r="D174" s="573"/>
      <c r="E174" s="230"/>
      <c r="F174" s="230"/>
      <c r="G174" s="230"/>
      <c r="H174" s="230"/>
      <c r="I174" s="230"/>
      <c r="J174" s="230"/>
      <c r="O174" s="564"/>
      <c r="P174" s="545" t="str">
        <f t="shared" si="61"/>
        <v/>
      </c>
      <c r="Q174" s="545" t="str">
        <f t="shared" si="62"/>
        <v/>
      </c>
      <c r="R174" s="545" t="str">
        <f t="shared" si="63"/>
        <v/>
      </c>
      <c r="S174" s="545" t="str">
        <f t="shared" si="64"/>
        <v/>
      </c>
      <c r="T174" s="545" t="str">
        <f t="shared" si="65"/>
        <v/>
      </c>
      <c r="U174" s="545" t="str">
        <f t="shared" si="66"/>
        <v/>
      </c>
      <c r="V174" s="545" t="str">
        <f t="shared" si="67"/>
        <v/>
      </c>
    </row>
    <row r="175" spans="3:22" hidden="1" x14ac:dyDescent="0.25">
      <c r="C175" s="142"/>
      <c r="D175" s="573"/>
      <c r="E175" s="230"/>
      <c r="F175" s="230"/>
      <c r="G175" s="230"/>
      <c r="H175" s="230"/>
      <c r="I175" s="230"/>
      <c r="J175" s="230"/>
      <c r="O175" s="564"/>
      <c r="P175" s="545" t="str">
        <f t="shared" si="61"/>
        <v/>
      </c>
      <c r="Q175" s="545" t="str">
        <f t="shared" si="62"/>
        <v/>
      </c>
      <c r="R175" s="545" t="str">
        <f t="shared" si="63"/>
        <v/>
      </c>
      <c r="S175" s="545" t="str">
        <f t="shared" si="64"/>
        <v/>
      </c>
      <c r="T175" s="545" t="str">
        <f t="shared" si="65"/>
        <v/>
      </c>
      <c r="U175" s="545" t="str">
        <f t="shared" si="66"/>
        <v/>
      </c>
      <c r="V175" s="545" t="str">
        <f t="shared" si="67"/>
        <v/>
      </c>
    </row>
    <row r="176" spans="3:22" hidden="1" x14ac:dyDescent="0.25">
      <c r="C176" s="142"/>
      <c r="D176" s="573"/>
      <c r="E176" s="230"/>
      <c r="F176" s="230"/>
      <c r="G176" s="230"/>
      <c r="H176" s="230"/>
      <c r="I176" s="230"/>
      <c r="J176" s="230"/>
      <c r="O176" s="564"/>
      <c r="P176" s="545" t="str">
        <f t="shared" si="61"/>
        <v/>
      </c>
      <c r="Q176" s="545" t="str">
        <f t="shared" si="62"/>
        <v/>
      </c>
      <c r="R176" s="545" t="str">
        <f t="shared" si="63"/>
        <v/>
      </c>
      <c r="S176" s="545" t="str">
        <f t="shared" si="64"/>
        <v/>
      </c>
      <c r="T176" s="545" t="str">
        <f t="shared" si="65"/>
        <v/>
      </c>
      <c r="U176" s="545" t="str">
        <f t="shared" si="66"/>
        <v/>
      </c>
      <c r="V176" s="545" t="str">
        <f t="shared" si="67"/>
        <v/>
      </c>
    </row>
    <row r="177" spans="3:22" hidden="1" x14ac:dyDescent="0.25">
      <c r="C177" s="142"/>
      <c r="D177" s="573"/>
      <c r="E177" s="230"/>
      <c r="F177" s="230"/>
      <c r="G177" s="230"/>
      <c r="H177" s="230"/>
      <c r="I177" s="230"/>
      <c r="J177" s="230"/>
      <c r="O177" s="564"/>
      <c r="P177" s="545" t="str">
        <f t="shared" si="61"/>
        <v/>
      </c>
      <c r="Q177" s="545" t="str">
        <f t="shared" si="62"/>
        <v/>
      </c>
      <c r="R177" s="545" t="str">
        <f t="shared" si="63"/>
        <v/>
      </c>
      <c r="S177" s="545" t="str">
        <f t="shared" si="64"/>
        <v/>
      </c>
      <c r="T177" s="545" t="str">
        <f t="shared" si="65"/>
        <v/>
      </c>
      <c r="U177" s="545" t="str">
        <f t="shared" si="66"/>
        <v/>
      </c>
      <c r="V177" s="545" t="str">
        <f t="shared" si="67"/>
        <v/>
      </c>
    </row>
    <row r="178" spans="3:22" hidden="1" x14ac:dyDescent="0.25">
      <c r="C178" s="142"/>
      <c r="D178" s="573"/>
      <c r="E178" s="230"/>
      <c r="F178" s="230"/>
      <c r="G178" s="230"/>
      <c r="H178" s="230"/>
      <c r="I178" s="230"/>
      <c r="J178" s="230"/>
      <c r="O178" s="564"/>
      <c r="P178" s="545" t="str">
        <f t="shared" si="61"/>
        <v/>
      </c>
      <c r="Q178" s="545" t="str">
        <f t="shared" si="62"/>
        <v/>
      </c>
      <c r="R178" s="545" t="str">
        <f t="shared" si="63"/>
        <v/>
      </c>
      <c r="S178" s="545" t="str">
        <f t="shared" si="64"/>
        <v/>
      </c>
      <c r="T178" s="545" t="str">
        <f t="shared" si="65"/>
        <v/>
      </c>
      <c r="U178" s="545" t="str">
        <f t="shared" si="66"/>
        <v/>
      </c>
      <c r="V178" s="545" t="str">
        <f t="shared" si="67"/>
        <v/>
      </c>
    </row>
    <row r="179" spans="3:22" hidden="1" x14ac:dyDescent="0.25">
      <c r="C179" s="142"/>
      <c r="D179" s="573"/>
      <c r="E179" s="230"/>
      <c r="F179" s="230"/>
      <c r="G179" s="230"/>
      <c r="H179" s="230"/>
      <c r="I179" s="230"/>
      <c r="J179" s="230"/>
      <c r="O179" s="564"/>
      <c r="P179" s="545" t="str">
        <f t="shared" ref="P179:U179" si="68">IF(D179=0,"",D179)</f>
        <v/>
      </c>
      <c r="Q179" s="545" t="str">
        <f t="shared" si="68"/>
        <v/>
      </c>
      <c r="R179" s="545" t="str">
        <f t="shared" si="68"/>
        <v/>
      </c>
      <c r="S179" s="545" t="str">
        <f t="shared" si="68"/>
        <v/>
      </c>
      <c r="T179" s="545" t="str">
        <f t="shared" si="68"/>
        <v/>
      </c>
      <c r="U179" s="545" t="str">
        <f t="shared" si="68"/>
        <v/>
      </c>
      <c r="V179" s="545" t="str">
        <f t="shared" si="67"/>
        <v/>
      </c>
    </row>
    <row r="180" spans="3:22" hidden="1" x14ac:dyDescent="0.25">
      <c r="C180" s="142"/>
      <c r="D180" s="573"/>
      <c r="E180" s="230"/>
      <c r="F180" s="230"/>
      <c r="G180" s="230"/>
      <c r="H180" s="230"/>
      <c r="I180" s="230"/>
      <c r="J180" s="230"/>
      <c r="O180" s="564"/>
      <c r="P180" s="545" t="str">
        <f t="shared" ref="P180:P186" si="69">IF(D180=0,"",D180)</f>
        <v/>
      </c>
      <c r="Q180" s="545" t="str">
        <f t="shared" ref="Q180:Q185" si="70">IF(E180=0,"",E180)</f>
        <v/>
      </c>
      <c r="R180" s="545" t="str">
        <f t="shared" ref="R180:R185" si="71">IF(F180=0,"",F180)</f>
        <v/>
      </c>
      <c r="S180" s="545" t="str">
        <f t="shared" ref="S180:S185" si="72">IF(G180=0,"",G180)</f>
        <v/>
      </c>
      <c r="T180" s="545" t="str">
        <f t="shared" ref="T180:T185" si="73">IF(H180=0,"",H180)</f>
        <v/>
      </c>
      <c r="U180" s="545" t="str">
        <f t="shared" ref="U180:U185" si="74">IF(I180=0,"",I180)</f>
        <v/>
      </c>
      <c r="V180" s="545" t="str">
        <f t="shared" si="67"/>
        <v/>
      </c>
    </row>
    <row r="181" spans="3:22" hidden="1" x14ac:dyDescent="0.25">
      <c r="C181" s="142"/>
      <c r="D181" s="573"/>
      <c r="E181" s="230"/>
      <c r="F181" s="230"/>
      <c r="G181" s="230"/>
      <c r="H181" s="230"/>
      <c r="I181" s="230"/>
      <c r="J181" s="230"/>
      <c r="O181" s="564"/>
      <c r="P181" s="545" t="str">
        <f t="shared" si="69"/>
        <v/>
      </c>
      <c r="Q181" s="545" t="str">
        <f t="shared" si="70"/>
        <v/>
      </c>
      <c r="R181" s="545" t="str">
        <f t="shared" si="71"/>
        <v/>
      </c>
      <c r="S181" s="545" t="str">
        <f t="shared" si="72"/>
        <v/>
      </c>
      <c r="T181" s="545" t="str">
        <f t="shared" si="73"/>
        <v/>
      </c>
      <c r="U181" s="545" t="str">
        <f t="shared" si="74"/>
        <v/>
      </c>
      <c r="V181" s="545" t="str">
        <f t="shared" si="67"/>
        <v/>
      </c>
    </row>
    <row r="182" spans="3:22" hidden="1" x14ac:dyDescent="0.25">
      <c r="C182" s="142"/>
      <c r="D182" s="573"/>
      <c r="E182" s="230"/>
      <c r="F182" s="230"/>
      <c r="G182" s="230"/>
      <c r="H182" s="230"/>
      <c r="I182" s="230"/>
      <c r="J182" s="230"/>
      <c r="O182" s="564"/>
      <c r="P182" s="545" t="str">
        <f t="shared" si="69"/>
        <v/>
      </c>
      <c r="Q182" s="545" t="str">
        <f t="shared" si="70"/>
        <v/>
      </c>
      <c r="R182" s="545" t="str">
        <f t="shared" si="71"/>
        <v/>
      </c>
      <c r="S182" s="545" t="str">
        <f t="shared" si="72"/>
        <v/>
      </c>
      <c r="T182" s="545" t="str">
        <f t="shared" si="73"/>
        <v/>
      </c>
      <c r="U182" s="545" t="str">
        <f t="shared" si="74"/>
        <v/>
      </c>
      <c r="V182" s="545" t="str">
        <f t="shared" si="67"/>
        <v/>
      </c>
    </row>
    <row r="183" spans="3:22" hidden="1" x14ac:dyDescent="0.25">
      <c r="C183" s="142"/>
      <c r="D183" s="573"/>
      <c r="E183" s="230"/>
      <c r="F183" s="230"/>
      <c r="G183" s="230"/>
      <c r="H183" s="230"/>
      <c r="I183" s="230"/>
      <c r="J183" s="230"/>
      <c r="O183" s="564"/>
      <c r="P183" s="545" t="str">
        <f t="shared" si="69"/>
        <v/>
      </c>
      <c r="Q183" s="545" t="str">
        <f t="shared" si="70"/>
        <v/>
      </c>
      <c r="R183" s="545" t="str">
        <f t="shared" si="71"/>
        <v/>
      </c>
      <c r="S183" s="545" t="str">
        <f t="shared" si="72"/>
        <v/>
      </c>
      <c r="T183" s="545" t="str">
        <f t="shared" si="73"/>
        <v/>
      </c>
      <c r="U183" s="545" t="str">
        <f t="shared" si="74"/>
        <v/>
      </c>
      <c r="V183" s="545" t="str">
        <f t="shared" si="67"/>
        <v/>
      </c>
    </row>
    <row r="184" spans="3:22" hidden="1" x14ac:dyDescent="0.25">
      <c r="C184" s="142"/>
      <c r="D184" s="573"/>
      <c r="E184" s="230"/>
      <c r="F184" s="230"/>
      <c r="G184" s="230"/>
      <c r="H184" s="230"/>
      <c r="I184" s="230"/>
      <c r="J184" s="230"/>
      <c r="O184" s="564"/>
      <c r="P184" s="545" t="str">
        <f t="shared" si="69"/>
        <v/>
      </c>
      <c r="Q184" s="545" t="str">
        <f t="shared" si="70"/>
        <v/>
      </c>
      <c r="R184" s="545" t="str">
        <f t="shared" si="71"/>
        <v/>
      </c>
      <c r="S184" s="545" t="str">
        <f t="shared" si="72"/>
        <v/>
      </c>
      <c r="T184" s="545" t="str">
        <f t="shared" si="73"/>
        <v/>
      </c>
      <c r="U184" s="545" t="str">
        <f t="shared" si="74"/>
        <v/>
      </c>
      <c r="V184" s="545" t="str">
        <f t="shared" si="67"/>
        <v/>
      </c>
    </row>
    <row r="185" spans="3:22" hidden="1" x14ac:dyDescent="0.25">
      <c r="C185" s="142"/>
      <c r="D185" s="573"/>
      <c r="E185" s="230"/>
      <c r="F185" s="230"/>
      <c r="G185" s="230"/>
      <c r="H185" s="230"/>
      <c r="I185" s="230"/>
      <c r="J185" s="230"/>
      <c r="O185" s="564"/>
      <c r="P185" s="545" t="str">
        <f t="shared" si="69"/>
        <v/>
      </c>
      <c r="Q185" s="545" t="str">
        <f t="shared" si="70"/>
        <v/>
      </c>
      <c r="R185" s="545" t="str">
        <f t="shared" si="71"/>
        <v/>
      </c>
      <c r="S185" s="545" t="str">
        <f t="shared" si="72"/>
        <v/>
      </c>
      <c r="T185" s="545" t="str">
        <f t="shared" si="73"/>
        <v/>
      </c>
      <c r="U185" s="545" t="str">
        <f t="shared" si="74"/>
        <v/>
      </c>
      <c r="V185" s="545" t="str">
        <f t="shared" si="67"/>
        <v/>
      </c>
    </row>
    <row r="186" spans="3:22" hidden="1" x14ac:dyDescent="0.25">
      <c r="C186" s="142"/>
      <c r="D186" s="573"/>
      <c r="E186" s="230"/>
      <c r="F186" s="230"/>
      <c r="G186" s="230"/>
      <c r="H186" s="230"/>
      <c r="I186" s="230"/>
      <c r="J186" s="230"/>
      <c r="O186" s="564"/>
      <c r="P186" s="545" t="str">
        <f t="shared" si="69"/>
        <v/>
      </c>
      <c r="Q186" s="545" t="str">
        <f t="shared" ref="Q186:U186" si="75">IF(E186=0,"",E186)</f>
        <v/>
      </c>
      <c r="R186" s="545" t="str">
        <f t="shared" si="75"/>
        <v/>
      </c>
      <c r="S186" s="545" t="str">
        <f t="shared" si="75"/>
        <v/>
      </c>
      <c r="T186" s="545" t="str">
        <f t="shared" si="75"/>
        <v/>
      </c>
      <c r="U186" s="545" t="str">
        <f t="shared" si="75"/>
        <v/>
      </c>
      <c r="V186" s="545" t="str">
        <f t="shared" si="67"/>
        <v/>
      </c>
    </row>
    <row r="187" spans="3:22" ht="15.75" hidden="1" thickBot="1" x14ac:dyDescent="0.3">
      <c r="C187" s="218"/>
      <c r="D187" s="573"/>
      <c r="E187" s="230"/>
      <c r="F187" s="230"/>
      <c r="G187" s="230"/>
      <c r="H187" s="230"/>
      <c r="I187" s="230"/>
      <c r="J187" s="230"/>
      <c r="O187" s="565"/>
      <c r="P187" s="545" t="str">
        <f t="shared" ref="P187" si="76">IF(D187=0,"",D187)</f>
        <v/>
      </c>
      <c r="Q187" s="545" t="str">
        <f t="shared" ref="Q187" si="77">IF(E187=0,"",E187)</f>
        <v/>
      </c>
      <c r="R187" s="545" t="str">
        <f t="shared" ref="R187" si="78">IF(F187=0,"",F187)</f>
        <v/>
      </c>
      <c r="S187" s="545" t="str">
        <f t="shared" ref="S187" si="79">IF(G187=0,"",G187)</f>
        <v/>
      </c>
      <c r="T187" s="545" t="str">
        <f t="shared" ref="T187" si="80">IF(H187=0,"",H187)</f>
        <v/>
      </c>
      <c r="U187" s="545" t="str">
        <f t="shared" ref="U187" si="81">IF(I187=0,"",I187)</f>
        <v/>
      </c>
      <c r="V187" s="545" t="str">
        <f t="shared" si="67"/>
        <v/>
      </c>
    </row>
    <row r="188" spans="3:22" ht="99.95" hidden="1" customHeight="1" thickTop="1" x14ac:dyDescent="0.25">
      <c r="C188" s="837" t="str">
        <f>O188</f>
        <v>Cobertura general de las PLR/ de la salvaguarda:</v>
      </c>
      <c r="D188" s="838"/>
      <c r="E188" s="838"/>
      <c r="F188" s="810"/>
      <c r="G188" s="810"/>
      <c r="H188" s="810"/>
      <c r="I188" s="810"/>
      <c r="J188" s="811"/>
      <c r="O188" s="857" t="str">
        <f>$O$89</f>
        <v>Cobertura general de las PLR/ de la salvaguarda:</v>
      </c>
      <c r="P188" s="858"/>
      <c r="Q188" s="788" t="str">
        <f>IF(F188=0," ",F188)</f>
        <v xml:space="preserve"> </v>
      </c>
      <c r="R188" s="789"/>
      <c r="S188" s="789"/>
      <c r="T188" s="789"/>
      <c r="U188" s="789"/>
      <c r="V188" s="789"/>
    </row>
    <row r="189" spans="3:22" hidden="1" x14ac:dyDescent="0.25"/>
    <row r="190" spans="3:22" ht="39.75" hidden="1" customHeight="1" x14ac:dyDescent="0.25"/>
    <row r="191" spans="3:22" hidden="1" x14ac:dyDescent="0.25"/>
    <row r="192" spans="3:22" hidden="1" x14ac:dyDescent="0.25">
      <c r="P192" s="566" t="str">
        <f>P$93</f>
        <v>From Module 2</v>
      </c>
      <c r="Q192" s="566" t="str">
        <f>Q$93</f>
        <v>From Module 2</v>
      </c>
    </row>
    <row r="193" spans="3:25" hidden="1" x14ac:dyDescent="0.25">
      <c r="C193" s="58"/>
      <c r="D193" s="58"/>
      <c r="E193" s="58"/>
      <c r="F193" s="59"/>
      <c r="G193" s="59"/>
      <c r="H193" s="59"/>
      <c r="I193" s="59"/>
      <c r="J193" s="59"/>
      <c r="O193" s="550"/>
      <c r="P193" s="441" t="str">
        <f>P$94</f>
        <v>All Beneficios</v>
      </c>
      <c r="Q193" s="441" t="str">
        <f>Q$94</f>
        <v>Potential Prioritized Beneficios</v>
      </c>
      <c r="S193" s="552"/>
      <c r="T193" s="552"/>
      <c r="U193" s="552"/>
      <c r="V193" s="552"/>
      <c r="W193" s="59"/>
      <c r="X193" s="59"/>
    </row>
    <row r="194" spans="3:25" hidden="1" x14ac:dyDescent="0.25">
      <c r="C194" s="67"/>
      <c r="D194" s="67"/>
      <c r="E194" s="67"/>
      <c r="L194"/>
      <c r="O194" s="53">
        <f t="shared" ref="O194:O205" si="82">O193+1</f>
        <v>1</v>
      </c>
      <c r="P194" s="553" t="str">
        <f>'Módulo 2'!$AM178</f>
        <v/>
      </c>
      <c r="Q194" s="553" t="str">
        <f>'Módulo 2'!$AV178</f>
        <v/>
      </c>
    </row>
    <row r="195" spans="3:25" s="48" customFormat="1" hidden="1" x14ac:dyDescent="0.25">
      <c r="O195" s="53">
        <f t="shared" si="82"/>
        <v>2</v>
      </c>
      <c r="P195" s="553" t="str">
        <f>'Módulo 2'!$AM179</f>
        <v/>
      </c>
      <c r="Q195" s="553" t="str">
        <f>'Módulo 2'!$AV179</f>
        <v/>
      </c>
      <c r="R195" s="52"/>
      <c r="S195" s="52"/>
      <c r="T195" s="52"/>
      <c r="U195" s="52"/>
      <c r="V195" s="52"/>
      <c r="W195"/>
      <c r="X195" s="112"/>
      <c r="Y195"/>
    </row>
    <row r="196" spans="3:25" s="48" customFormat="1" hidden="1" x14ac:dyDescent="0.25">
      <c r="I196" s="49"/>
      <c r="J196" s="49"/>
      <c r="O196" s="53">
        <f t="shared" si="82"/>
        <v>3</v>
      </c>
      <c r="P196" s="553" t="str">
        <f>'Módulo 2'!$AM180</f>
        <v/>
      </c>
      <c r="Q196" s="553" t="str">
        <f>'Módulo 2'!$AV180</f>
        <v/>
      </c>
      <c r="R196" s="52"/>
      <c r="S196" s="52"/>
      <c r="T196" s="52"/>
      <c r="U196" s="52"/>
      <c r="V196" s="52"/>
      <c r="W196"/>
      <c r="X196" s="112"/>
      <c r="Y196"/>
    </row>
    <row r="197" spans="3:25" s="48" customFormat="1" hidden="1" x14ac:dyDescent="0.25">
      <c r="O197" s="53">
        <f t="shared" si="82"/>
        <v>4</v>
      </c>
      <c r="P197" s="553" t="str">
        <f>'Módulo 2'!$AM181</f>
        <v/>
      </c>
      <c r="Q197" s="553" t="str">
        <f>'Módulo 2'!$AV181</f>
        <v/>
      </c>
      <c r="R197" s="52"/>
      <c r="S197" s="52"/>
      <c r="T197" s="52"/>
      <c r="U197" s="52"/>
      <c r="V197" s="52"/>
      <c r="W197"/>
      <c r="X197" s="112"/>
      <c r="Y197"/>
    </row>
    <row r="198" spans="3:25" hidden="1" x14ac:dyDescent="0.25">
      <c r="N198" s="48"/>
      <c r="O198" s="53">
        <f t="shared" si="82"/>
        <v>5</v>
      </c>
      <c r="P198" s="553" t="str">
        <f>'Módulo 2'!$AM182</f>
        <v/>
      </c>
      <c r="Q198" s="553" t="str">
        <f>'Módulo 2'!$AV182</f>
        <v/>
      </c>
    </row>
    <row r="199" spans="3:25" hidden="1" x14ac:dyDescent="0.25">
      <c r="C199" s="67"/>
      <c r="D199" s="67"/>
      <c r="E199" s="67"/>
      <c r="N199" s="48"/>
      <c r="O199" s="53">
        <f t="shared" si="82"/>
        <v>6</v>
      </c>
      <c r="P199" s="553" t="str">
        <f>'Módulo 2'!$AM183</f>
        <v/>
      </c>
      <c r="Q199" s="553" t="str">
        <f>'Módulo 2'!$AV183</f>
        <v/>
      </c>
    </row>
    <row r="200" spans="3:25" hidden="1" x14ac:dyDescent="0.25">
      <c r="C200" s="67"/>
      <c r="D200" s="67"/>
      <c r="E200" s="67"/>
      <c r="N200" s="48"/>
      <c r="O200" s="53">
        <f t="shared" si="82"/>
        <v>7</v>
      </c>
      <c r="P200" s="553" t="str">
        <f>'Módulo 2'!$AM184</f>
        <v/>
      </c>
      <c r="Q200" s="553" t="str">
        <f>'Módulo 2'!$AV184</f>
        <v/>
      </c>
    </row>
    <row r="201" spans="3:25" hidden="1" x14ac:dyDescent="0.25">
      <c r="C201" s="67"/>
      <c r="D201" s="67"/>
      <c r="E201" s="67"/>
      <c r="N201" s="48"/>
      <c r="O201" s="53">
        <f t="shared" si="82"/>
        <v>8</v>
      </c>
      <c r="P201" s="553" t="str">
        <f>'Módulo 2'!$AM185</f>
        <v/>
      </c>
      <c r="Q201" s="553" t="str">
        <f>'Módulo 2'!$AV185</f>
        <v/>
      </c>
    </row>
    <row r="202" spans="3:25" hidden="1" x14ac:dyDescent="0.25">
      <c r="C202" s="67"/>
      <c r="D202" s="67"/>
      <c r="E202" s="67"/>
      <c r="N202" s="48"/>
      <c r="O202" s="53">
        <f t="shared" si="82"/>
        <v>9</v>
      </c>
      <c r="P202" s="553" t="str">
        <f>'Módulo 2'!$AM186</f>
        <v/>
      </c>
      <c r="Q202" s="553" t="str">
        <f>'Módulo 2'!$AV186</f>
        <v/>
      </c>
    </row>
    <row r="203" spans="3:25" hidden="1" x14ac:dyDescent="0.25">
      <c r="C203" s="67"/>
      <c r="D203" s="67"/>
      <c r="E203" s="67"/>
      <c r="N203" s="48"/>
      <c r="O203" s="53">
        <f t="shared" si="82"/>
        <v>10</v>
      </c>
      <c r="P203" s="553" t="str">
        <f>'Módulo 2'!$AM187</f>
        <v/>
      </c>
      <c r="Q203" s="553" t="str">
        <f>'Módulo 2'!$AV187</f>
        <v/>
      </c>
    </row>
    <row r="204" spans="3:25" hidden="1" x14ac:dyDescent="0.25">
      <c r="C204" s="67"/>
      <c r="D204" s="67"/>
      <c r="E204" s="67"/>
      <c r="N204" s="48"/>
      <c r="O204" s="53">
        <f t="shared" si="82"/>
        <v>11</v>
      </c>
      <c r="P204" s="553" t="str">
        <f>'Módulo 2'!$AM188</f>
        <v/>
      </c>
      <c r="Q204" s="553" t="str">
        <f>'Módulo 2'!$AV188</f>
        <v/>
      </c>
    </row>
    <row r="205" spans="3:25" hidden="1" x14ac:dyDescent="0.25">
      <c r="C205" s="67"/>
      <c r="D205" s="67"/>
      <c r="E205" s="67"/>
      <c r="N205" s="48"/>
      <c r="O205" s="53">
        <f t="shared" si="82"/>
        <v>12</v>
      </c>
      <c r="P205" s="553" t="str">
        <f>'Módulo 2'!$AM189</f>
        <v/>
      </c>
      <c r="Q205" s="553" t="str">
        <f>'Módulo 2'!$AV189</f>
        <v/>
      </c>
    </row>
    <row r="206" spans="3:25" hidden="1" x14ac:dyDescent="0.25">
      <c r="C206" s="48"/>
      <c r="D206" s="48"/>
      <c r="E206" s="48"/>
      <c r="F206" s="48"/>
      <c r="G206" s="48"/>
      <c r="H206" s="48"/>
      <c r="M206" s="105"/>
      <c r="N206" s="48"/>
      <c r="O206" s="53"/>
      <c r="P206" s="566" t="str">
        <f>P$104</f>
        <v>From Module 2</v>
      </c>
      <c r="Q206" s="566" t="str">
        <f>Q$104</f>
        <v>From Module 2</v>
      </c>
    </row>
    <row r="207" spans="3:25" hidden="1" x14ac:dyDescent="0.25">
      <c r="C207" s="48"/>
      <c r="D207" s="48"/>
      <c r="E207" s="48"/>
      <c r="F207" s="48"/>
      <c r="G207" s="48"/>
      <c r="H207" s="48"/>
      <c r="I207" s="48"/>
      <c r="J207" s="36"/>
      <c r="N207" s="48"/>
      <c r="O207" s="53"/>
      <c r="P207" s="441" t="str">
        <f>P$105</f>
        <v>All Riesgos</v>
      </c>
      <c r="Q207" s="441" t="str">
        <f>Q$105</f>
        <v>Potential Prioritized Riesgos</v>
      </c>
    </row>
    <row r="208" spans="3:25" hidden="1" x14ac:dyDescent="0.25">
      <c r="C208" s="48"/>
      <c r="D208" s="48"/>
      <c r="E208" s="48"/>
      <c r="F208" s="48"/>
      <c r="G208" s="48"/>
      <c r="H208" s="48"/>
      <c r="N208" s="48"/>
      <c r="O208" s="53">
        <f t="shared" ref="O208:O222" si="83">O207+1</f>
        <v>1</v>
      </c>
      <c r="P208" s="553" t="str">
        <f>'Módulo 2'!$AM192</f>
        <v/>
      </c>
      <c r="Q208" s="553" t="str">
        <f>'Módulo 2'!$AV192</f>
        <v/>
      </c>
    </row>
    <row r="209" spans="3:17" hidden="1" x14ac:dyDescent="0.25">
      <c r="N209" s="48"/>
      <c r="O209" s="53">
        <f t="shared" si="83"/>
        <v>2</v>
      </c>
      <c r="P209" s="553" t="str">
        <f>'Módulo 2'!$AM193</f>
        <v/>
      </c>
      <c r="Q209" s="553" t="str">
        <f>'Módulo 2'!$AV193</f>
        <v/>
      </c>
    </row>
    <row r="210" spans="3:17" hidden="1" x14ac:dyDescent="0.25">
      <c r="G210" s="67"/>
      <c r="H210" s="67"/>
      <c r="N210" s="48"/>
      <c r="O210" s="53">
        <f t="shared" si="83"/>
        <v>3</v>
      </c>
      <c r="P210" s="553" t="str">
        <f>'Módulo 2'!$AM194</f>
        <v/>
      </c>
      <c r="Q210" s="553" t="str">
        <f>'Módulo 2'!$AV194</f>
        <v/>
      </c>
    </row>
    <row r="211" spans="3:17" hidden="1" x14ac:dyDescent="0.25">
      <c r="C211" s="66"/>
      <c r="D211" s="66"/>
      <c r="E211" s="66"/>
      <c r="N211" s="48"/>
      <c r="O211" s="53">
        <f t="shared" si="83"/>
        <v>4</v>
      </c>
      <c r="P211" s="553" t="str">
        <f>'Módulo 2'!$AM195</f>
        <v/>
      </c>
      <c r="Q211" s="553" t="str">
        <f>'Módulo 2'!$AV195</f>
        <v/>
      </c>
    </row>
    <row r="212" spans="3:17" hidden="1" x14ac:dyDescent="0.25">
      <c r="C212" s="66"/>
      <c r="E212" s="67"/>
      <c r="N212" s="48"/>
      <c r="O212" s="53">
        <f t="shared" si="83"/>
        <v>5</v>
      </c>
      <c r="P212" s="553" t="str">
        <f>'Módulo 2'!$AM196</f>
        <v/>
      </c>
      <c r="Q212" s="553" t="str">
        <f>'Módulo 2'!$AV196</f>
        <v/>
      </c>
    </row>
    <row r="213" spans="3:17" hidden="1" x14ac:dyDescent="0.25">
      <c r="C213" s="66"/>
      <c r="E213" s="103"/>
      <c r="N213" s="48"/>
      <c r="O213" s="53">
        <f t="shared" si="83"/>
        <v>6</v>
      </c>
      <c r="P213" s="553" t="str">
        <f>'Módulo 2'!$AM197</f>
        <v/>
      </c>
      <c r="Q213" s="553" t="str">
        <f>'Módulo 2'!$AV197</f>
        <v/>
      </c>
    </row>
    <row r="214" spans="3:17" hidden="1" x14ac:dyDescent="0.25">
      <c r="C214" s="66"/>
      <c r="E214" s="103"/>
      <c r="N214" s="48"/>
      <c r="O214" s="53">
        <f t="shared" si="83"/>
        <v>7</v>
      </c>
      <c r="P214" s="553" t="str">
        <f>'Módulo 2'!$AM198</f>
        <v/>
      </c>
      <c r="Q214" s="553" t="str">
        <f>'Módulo 2'!$AV198</f>
        <v/>
      </c>
    </row>
    <row r="215" spans="3:17" hidden="1" x14ac:dyDescent="0.25">
      <c r="C215" s="66"/>
      <c r="E215" s="103"/>
      <c r="N215" s="48"/>
      <c r="O215" s="53">
        <f t="shared" si="83"/>
        <v>8</v>
      </c>
      <c r="P215" s="553" t="str">
        <f>'Módulo 2'!$AM199</f>
        <v/>
      </c>
      <c r="Q215" s="553" t="str">
        <f>'Módulo 2'!$AV199</f>
        <v/>
      </c>
    </row>
    <row r="216" spans="3:17" hidden="1" x14ac:dyDescent="0.25">
      <c r="C216" s="66"/>
      <c r="E216" s="103"/>
      <c r="N216" s="48"/>
      <c r="O216" s="53">
        <f t="shared" si="83"/>
        <v>9</v>
      </c>
      <c r="P216" s="553" t="str">
        <f>'Módulo 2'!$AM200</f>
        <v/>
      </c>
      <c r="Q216" s="553" t="str">
        <f>'Módulo 2'!$AV200</f>
        <v/>
      </c>
    </row>
    <row r="217" spans="3:17" hidden="1" x14ac:dyDescent="0.25">
      <c r="C217" s="66"/>
      <c r="E217" s="103"/>
      <c r="N217" s="48"/>
      <c r="O217" s="53">
        <f t="shared" si="83"/>
        <v>10</v>
      </c>
      <c r="P217" s="553" t="str">
        <f>'Módulo 2'!$AM201</f>
        <v/>
      </c>
      <c r="Q217" s="553" t="str">
        <f>'Módulo 2'!$AV201</f>
        <v/>
      </c>
    </row>
    <row r="218" spans="3:17" hidden="1" x14ac:dyDescent="0.25">
      <c r="C218" s="66"/>
      <c r="E218" s="103"/>
      <c r="N218" s="48"/>
      <c r="O218" s="53">
        <f t="shared" si="83"/>
        <v>11</v>
      </c>
      <c r="P218" s="553" t="str">
        <f>'Módulo 2'!$AM202</f>
        <v/>
      </c>
      <c r="Q218" s="553" t="str">
        <f>'Módulo 2'!$AV202</f>
        <v/>
      </c>
    </row>
    <row r="219" spans="3:17" hidden="1" x14ac:dyDescent="0.25">
      <c r="C219" s="66"/>
      <c r="E219" s="103"/>
      <c r="N219" s="48"/>
      <c r="O219" s="53">
        <f t="shared" si="83"/>
        <v>12</v>
      </c>
      <c r="P219" s="553" t="str">
        <f>'Módulo 2'!$AM203</f>
        <v/>
      </c>
      <c r="Q219" s="553" t="str">
        <f>'Módulo 2'!$AV203</f>
        <v/>
      </c>
    </row>
    <row r="220" spans="3:17" hidden="1" x14ac:dyDescent="0.25">
      <c r="C220" s="66"/>
      <c r="E220" s="103"/>
      <c r="N220" s="48"/>
      <c r="O220" s="53">
        <f t="shared" si="83"/>
        <v>13</v>
      </c>
      <c r="P220" s="553" t="str">
        <f>'Módulo 2'!$AM204</f>
        <v/>
      </c>
      <c r="Q220" s="553" t="str">
        <f>'Módulo 2'!$AV204</f>
        <v/>
      </c>
    </row>
    <row r="221" spans="3:17" hidden="1" x14ac:dyDescent="0.25">
      <c r="C221" s="66"/>
      <c r="E221" s="103"/>
      <c r="N221" s="48"/>
      <c r="O221" s="53">
        <f t="shared" si="83"/>
        <v>14</v>
      </c>
      <c r="P221" s="553" t="str">
        <f>'Módulo 2'!$AM205</f>
        <v/>
      </c>
      <c r="Q221" s="553" t="str">
        <f>'Módulo 2'!$AV205</f>
        <v/>
      </c>
    </row>
    <row r="222" spans="3:17" hidden="1" x14ac:dyDescent="0.25">
      <c r="C222" s="66"/>
      <c r="E222" s="103"/>
      <c r="N222" s="48"/>
      <c r="O222" s="53">
        <f t="shared" si="83"/>
        <v>15</v>
      </c>
      <c r="P222" s="553" t="str">
        <f>'Módulo 2'!$AM206</f>
        <v/>
      </c>
      <c r="Q222" s="553" t="str">
        <f>'Módulo 2'!$AV206</f>
        <v/>
      </c>
    </row>
    <row r="223" spans="3:17" hidden="1" x14ac:dyDescent="0.25">
      <c r="C223" s="66"/>
      <c r="E223" s="103"/>
    </row>
    <row r="224" spans="3:17" hidden="1" x14ac:dyDescent="0.25">
      <c r="C224" s="66"/>
      <c r="E224" s="103"/>
    </row>
    <row r="225" spans="3:25" hidden="1" x14ac:dyDescent="0.25">
      <c r="C225" s="66"/>
      <c r="E225" s="103"/>
    </row>
    <row r="226" spans="3:25" hidden="1" x14ac:dyDescent="0.25">
      <c r="C226" s="66"/>
      <c r="E226" s="103"/>
    </row>
    <row r="227" spans="3:25" hidden="1" x14ac:dyDescent="0.25">
      <c r="C227" s="66"/>
      <c r="E227" s="103"/>
    </row>
    <row r="228" spans="3:25" hidden="1" x14ac:dyDescent="0.25">
      <c r="C228" s="66"/>
      <c r="E228" s="103"/>
    </row>
    <row r="229" spans="3:25" hidden="1" x14ac:dyDescent="0.25">
      <c r="C229" s="66"/>
      <c r="D229" s="103"/>
      <c r="E229" s="103"/>
      <c r="F229" s="56"/>
      <c r="G229" s="56"/>
      <c r="H229" s="56"/>
    </row>
    <row r="230" spans="3:25" hidden="1" x14ac:dyDescent="0.25">
      <c r="C230" s="66"/>
      <c r="G230" s="56"/>
      <c r="H230" s="56"/>
    </row>
    <row r="231" spans="3:25" hidden="1" x14ac:dyDescent="0.25">
      <c r="C231" s="66"/>
      <c r="G231" s="56"/>
      <c r="H231" s="56"/>
    </row>
    <row r="232" spans="3:25" hidden="1" x14ac:dyDescent="0.25">
      <c r="C232" s="66"/>
      <c r="D232" s="66"/>
      <c r="E232" s="66"/>
      <c r="F232" s="56"/>
      <c r="G232" s="56"/>
      <c r="H232" s="56"/>
    </row>
    <row r="233" spans="3:25" ht="159.94999999999999" hidden="1" customHeight="1" x14ac:dyDescent="0.35">
      <c r="C233" s="793" t="str">
        <f>O233</f>
        <v>Salvaguarda (c) - El respeto de los conocimientos y los derechos de los pueblos indígenas y los miembros de las comunidades locales, tomando en consideración las obligaciones internacionales pertinentes y las circunstancias y la legislación nacionales, y teniendo presente que la Asamblea General de las Naciones Unidas ha aprobado la Declaración de las Naciones Unidas sobre los derechos de los pueblos indígenas.</v>
      </c>
      <c r="D233" s="793"/>
      <c r="E233" s="793"/>
      <c r="F233" s="793"/>
      <c r="G233" s="793"/>
      <c r="H233" s="793"/>
      <c r="I233" s="793"/>
      <c r="J233" s="793"/>
      <c r="L233"/>
      <c r="N233" s="86" t="s">
        <v>20</v>
      </c>
      <c r="O233" s="787" t="str">
        <f>CONCATENATE($P$15," - ",$Q$15)</f>
        <v>Salvaguarda (c) - El respeto de los conocimientos y los derechos de los pueblos indígenas y los miembros de las comunidades locales, tomando en consideración las obligaciones internacionales pertinentes y las circunstancias y la legislación nacionales, y teniendo presente que la Asamblea General de las Naciones Unidas ha aprobado la Declaración de las Naciones Unidas sobre los derechos de los pueblos indígenas.</v>
      </c>
      <c r="P233" s="787"/>
      <c r="Q233" s="787"/>
      <c r="R233" s="787"/>
      <c r="S233" s="787"/>
      <c r="T233" s="787"/>
      <c r="U233" s="787"/>
      <c r="V233" s="787"/>
      <c r="W233" s="322"/>
      <c r="X233" s="322"/>
      <c r="Y233" s="322"/>
    </row>
    <row r="234" spans="3:25" hidden="1" x14ac:dyDescent="0.25"/>
    <row r="235" spans="3:25" ht="0.95" hidden="1" customHeight="1" x14ac:dyDescent="0.3">
      <c r="C235" s="7"/>
      <c r="D235" s="7"/>
      <c r="E235" s="7"/>
      <c r="F235" s="159"/>
      <c r="G235" s="159"/>
      <c r="H235" s="159"/>
      <c r="I235" s="159"/>
      <c r="J235" s="159"/>
      <c r="N235" s="7"/>
      <c r="O235" s="555" t="str">
        <f>$O$32</f>
        <v>How to use</v>
      </c>
      <c r="P235" s="521"/>
      <c r="Q235" s="521"/>
      <c r="R235" s="521"/>
      <c r="S235" s="521"/>
      <c r="T235" s="521"/>
    </row>
    <row r="236" spans="3:25" ht="0.95" hidden="1" customHeight="1" x14ac:dyDescent="0.3">
      <c r="C236" s="606"/>
      <c r="D236" s="606"/>
      <c r="E236" s="606"/>
      <c r="F236" s="606"/>
      <c r="G236" s="606"/>
      <c r="H236" s="606"/>
      <c r="I236" s="606"/>
      <c r="J236" s="606"/>
      <c r="N236" s="7"/>
      <c r="O236" s="526" t="s">
        <v>85</v>
      </c>
      <c r="P236" s="527"/>
      <c r="Q236" s="527"/>
      <c r="R236" s="527"/>
      <c r="S236" s="527"/>
      <c r="T236" s="527"/>
      <c r="Y236" s="7"/>
    </row>
    <row r="237" spans="3:25" ht="18.75" hidden="1" x14ac:dyDescent="0.3">
      <c r="L237"/>
      <c r="N237" s="7"/>
      <c r="O237" s="528"/>
      <c r="P237" s="527"/>
      <c r="Q237" s="527"/>
      <c r="R237" s="527"/>
      <c r="S237" s="527"/>
      <c r="T237" s="527"/>
      <c r="Y237" s="7"/>
    </row>
    <row r="238" spans="3:25" ht="18.75" hidden="1" x14ac:dyDescent="0.3">
      <c r="C238" s="7" t="str">
        <f>O238</f>
        <v>Preguntas guía:</v>
      </c>
      <c r="D238" s="7"/>
      <c r="E238" s="7"/>
      <c r="F238" s="160"/>
      <c r="G238" s="160"/>
      <c r="H238" s="160"/>
      <c r="I238" s="160"/>
      <c r="J238" s="160"/>
      <c r="K238" s="160"/>
      <c r="L238" s="57"/>
      <c r="M238" s="12"/>
      <c r="N238" s="7"/>
      <c r="O238" s="555" t="str">
        <f>$O$35</f>
        <v>Preguntas guía:</v>
      </c>
      <c r="P238" s="527"/>
      <c r="Q238" s="527"/>
      <c r="R238" s="527"/>
      <c r="S238" s="527"/>
      <c r="T238" s="527"/>
      <c r="Y238" s="7"/>
    </row>
    <row r="239" spans="3:25" hidden="1" x14ac:dyDescent="0.25">
      <c r="O239" s="523"/>
      <c r="P239" s="556" t="str">
        <f>$P$36</f>
        <v>ID</v>
      </c>
      <c r="Q239" s="556" t="str">
        <f>$Q$36</f>
        <v>G. QUESTIONS</v>
      </c>
      <c r="R239" s="556" t="str">
        <f>$R$36</f>
        <v>NOTES</v>
      </c>
      <c r="S239" s="556" t="str">
        <f>$S$36</f>
        <v>IF, AUTO Q</v>
      </c>
      <c r="T239" s="556" t="str">
        <f>$T$36</f>
        <v>IF, AUTO NOTES</v>
      </c>
      <c r="U239" s="556" t="str">
        <f>$U$36</f>
        <v>AUTO TEXT</v>
      </c>
      <c r="V239" s="556" t="str">
        <f>$V$36</f>
        <v>SORTED TEXT</v>
      </c>
    </row>
    <row r="240" spans="3:25" ht="19.5" hidden="1" thickBot="1" x14ac:dyDescent="0.3">
      <c r="C240" s="207"/>
      <c r="D240" s="207"/>
      <c r="E240" s="207"/>
      <c r="F240" s="207"/>
      <c r="G240" s="207"/>
      <c r="H240" s="794" t="str">
        <f>$H$37</f>
        <v>Notas  (si las hubiera)</v>
      </c>
      <c r="I240" s="794"/>
      <c r="J240" s="795"/>
      <c r="K240" s="26"/>
      <c r="L240" s="26"/>
      <c r="N240" s="87" t="s">
        <v>20</v>
      </c>
      <c r="O240" s="523"/>
      <c r="P240" s="567">
        <v>0</v>
      </c>
      <c r="Q240" s="534" t="s">
        <v>20</v>
      </c>
      <c r="R240" s="532" t="s">
        <v>20</v>
      </c>
      <c r="S240" s="532" t="s">
        <v>20</v>
      </c>
      <c r="T240" s="532" t="s">
        <v>20</v>
      </c>
      <c r="U240" s="532" t="s">
        <v>20</v>
      </c>
      <c r="V240" s="568" t="str">
        <f t="array" ref="V240">IFERROR((IF(ROWS(V$240:V240)&gt;COUNTA(U:U),"",INDEX(U:U,SMALL(IF(U$240:U$253&lt;&gt;"",ROW(U$240:U$253)),ROWS(V$240:V240))))),"")</f>
        <v/>
      </c>
      <c r="W240" s="36" t="s">
        <v>20</v>
      </c>
    </row>
    <row r="241" spans="3:23" ht="30" hidden="1" customHeight="1" x14ac:dyDescent="0.25">
      <c r="C241" s="859" t="str">
        <f>O241</f>
        <v>1.       ¿Existen (o se han planificado) políticas, leyes y regulaciones, u otras medidas cuya finalidad sea:</v>
      </c>
      <c r="D241" s="860"/>
      <c r="E241" s="860"/>
      <c r="F241" s="860"/>
      <c r="G241" s="861"/>
      <c r="H241" s="796"/>
      <c r="I241" s="796"/>
      <c r="J241" s="797"/>
      <c r="K241" s="26"/>
      <c r="L241" s="26"/>
      <c r="N241" s="87" t="s">
        <v>20</v>
      </c>
      <c r="O241" s="569" t="s">
        <v>469</v>
      </c>
      <c r="P241" s="567">
        <v>1</v>
      </c>
      <c r="Q241" s="534" t="str">
        <f t="shared" ref="Q241:Q253" si="84">O241</f>
        <v>1.       ¿Existen (o se han planificado) políticas, leyes y regulaciones, u otras medidas cuya finalidad sea:</v>
      </c>
      <c r="R241" s="534" t="str">
        <f t="shared" ref="R241:R253" si="85">IF(H241=0,"",H241)</f>
        <v/>
      </c>
      <c r="S241" s="570" t="str">
        <f>IF(((COUNTIF(H242:H251,"*"))&gt;0),Q241,"")</f>
        <v/>
      </c>
      <c r="T241" s="534" t="str">
        <f t="shared" ref="T241:T253" si="86">IF(H241=0,"",R241)</f>
        <v/>
      </c>
      <c r="U241" s="537" t="str">
        <f>IF(S241="","",(S241))</f>
        <v/>
      </c>
      <c r="V241" s="568" t="str">
        <f t="array" ref="V241">IFERROR((IF(ROWS(V$240:V241)&gt;COUNTA(U:U),"",INDEX(U:U,SMALL(IF(U$240:U$253&lt;&gt;"",ROW(U$240:U$253)),ROWS(V$240:V241))))),"")</f>
        <v/>
      </c>
      <c r="W241" s="36" t="s">
        <v>20</v>
      </c>
    </row>
    <row r="242" spans="3:23" ht="75" hidden="1" customHeight="1" x14ac:dyDescent="0.25">
      <c r="C242" s="803" t="str">
        <f t="shared" ref="C242:C253" si="87">O242</f>
        <v>1.1.    Reconocer y promover el pleno respeto de los derechos humanos de los pueblos indígenas y las comunidades, en línea con los obligaciones del del Estado de derechos bajo la ley internacional (incluyendo sus derechos a autodeterminación, sus tierras, recursos, y territorios, sustentos tradicionales y culturas)?</v>
      </c>
      <c r="D242" s="804"/>
      <c r="E242" s="804"/>
      <c r="F242" s="804"/>
      <c r="G242" s="805"/>
      <c r="H242" s="815"/>
      <c r="I242" s="816"/>
      <c r="J242" s="817"/>
      <c r="K242" s="26"/>
      <c r="L242" s="26"/>
      <c r="N242" s="87"/>
      <c r="O242" s="387" t="s">
        <v>470</v>
      </c>
      <c r="P242" s="567">
        <v>2</v>
      </c>
      <c r="Q242" s="534" t="str">
        <f t="shared" si="84"/>
        <v>1.1.    Reconocer y promover el pleno respeto de los derechos humanos de los pueblos indígenas y las comunidades, en línea con los obligaciones del del Estado de derechos bajo la ley internacional (incluyendo sus derechos a autodeterminación, sus tierras, recursos, y territorios, sustentos tradicionales y culturas)?</v>
      </c>
      <c r="R242" s="534" t="str">
        <f t="shared" si="85"/>
        <v/>
      </c>
      <c r="S242" s="535" t="str">
        <f t="shared" ref="S242:S253" si="88">IF(H242=0,"",Q242)</f>
        <v/>
      </c>
      <c r="T242" s="534" t="str">
        <f t="shared" si="86"/>
        <v/>
      </c>
      <c r="U242" s="532" t="str">
        <f t="shared" ref="U242:U253" si="89">IF(S242="","",(S242&amp;" - NOTES:  "&amp;T242))</f>
        <v/>
      </c>
      <c r="V242" s="568" t="str">
        <f t="array" ref="V242">IFERROR((IF(ROWS(V$240:V242)&gt;COUNTA(U:U),"",INDEX(U:U,SMALL(IF(U$240:U$253&lt;&gt;"",ROW(U$240:U$253)),ROWS(V$240:V242))))),"")</f>
        <v/>
      </c>
      <c r="W242" s="36" t="s">
        <v>20</v>
      </c>
    </row>
    <row r="243" spans="3:23" ht="60" hidden="1" customHeight="1" x14ac:dyDescent="0.25">
      <c r="C243" s="803" t="str">
        <f t="shared" si="87"/>
        <v>1.2.    Asegurar la participación plena y efectiva de los pueblos indígenas y las comunidades, con el objetivo de garantizar su CLPI donde sus derechos, tierras, recursos, territorios, y sustentos tradicionales pudieran ser afectados?</v>
      </c>
      <c r="D243" s="804"/>
      <c r="E243" s="804"/>
      <c r="F243" s="804"/>
      <c r="G243" s="805"/>
      <c r="H243" s="815"/>
      <c r="I243" s="816"/>
      <c r="J243" s="817"/>
      <c r="K243" s="26"/>
      <c r="L243" s="26"/>
      <c r="N243" s="87"/>
      <c r="O243" s="387" t="s">
        <v>471</v>
      </c>
      <c r="P243" s="567">
        <v>3</v>
      </c>
      <c r="Q243" s="534" t="str">
        <f t="shared" si="84"/>
        <v>1.2.    Asegurar la participación plena y efectiva de los pueblos indígenas y las comunidades, con el objetivo de garantizar su CLPI donde sus derechos, tierras, recursos, territorios, y sustentos tradicionales pudieran ser afectados?</v>
      </c>
      <c r="R243" s="534" t="str">
        <f t="shared" si="85"/>
        <v/>
      </c>
      <c r="S243" s="535" t="str">
        <f t="shared" si="88"/>
        <v/>
      </c>
      <c r="T243" s="534" t="str">
        <f t="shared" si="86"/>
        <v/>
      </c>
      <c r="U243" s="532" t="str">
        <f t="shared" si="89"/>
        <v/>
      </c>
      <c r="V243" s="568" t="str">
        <f t="array" ref="V243">IFERROR((IF(ROWS(V$240:V243)&gt;COUNTA(U:U),"",INDEX(U:U,SMALL(IF(U$240:U$253&lt;&gt;"",ROW(U$240:U$253)),ROWS(V$240:V243))))),"")</f>
        <v/>
      </c>
      <c r="W243" s="36" t="s">
        <v>20</v>
      </c>
    </row>
    <row r="244" spans="3:23" ht="45" hidden="1" customHeight="1" x14ac:dyDescent="0.25">
      <c r="C244" s="803" t="str">
        <f t="shared" si="87"/>
        <v>1.3.    Promover mayor control y gestión por los pueblos indígenas y las comunidades locales sobre desarrollo que les afecta, incluyendo sus tierras, recursos y territorios?</v>
      </c>
      <c r="D244" s="804"/>
      <c r="E244" s="804"/>
      <c r="F244" s="804"/>
      <c r="G244" s="805"/>
      <c r="H244" s="815"/>
      <c r="I244" s="816"/>
      <c r="J244" s="817"/>
      <c r="K244" s="26"/>
      <c r="L244" s="26"/>
      <c r="N244" s="87"/>
      <c r="O244" s="387" t="s">
        <v>472</v>
      </c>
      <c r="P244" s="567">
        <v>4</v>
      </c>
      <c r="Q244" s="534" t="str">
        <f t="shared" si="84"/>
        <v>1.3.    Promover mayor control y gestión por los pueblos indígenas y las comunidades locales sobre desarrollo que les afecta, incluyendo sus tierras, recursos y territorios?</v>
      </c>
      <c r="R244" s="534" t="str">
        <f t="shared" si="85"/>
        <v/>
      </c>
      <c r="S244" s="535" t="str">
        <f t="shared" si="88"/>
        <v/>
      </c>
      <c r="T244" s="534" t="str">
        <f t="shared" si="86"/>
        <v/>
      </c>
      <c r="U244" s="532" t="str">
        <f t="shared" si="89"/>
        <v/>
      </c>
      <c r="V244" s="568" t="str">
        <f t="array" ref="V244">IFERROR((IF(ROWS(V$240:V244)&gt;COUNTA(U:U),"",INDEX(U:U,SMALL(IF(U$240:U$253&lt;&gt;"",ROW(U$240:U$253)),ROWS(V$240:V244))))),"")</f>
        <v/>
      </c>
      <c r="W244" s="36" t="s">
        <v>20</v>
      </c>
    </row>
    <row r="245" spans="3:23" ht="60" hidden="1" customHeight="1" x14ac:dyDescent="0.25">
      <c r="C245" s="803" t="str">
        <f t="shared" si="87"/>
        <v>1.4.    Evitar impactos adversos sobre los derechos de los pueblos indígenas y las comunidades locales, sus tierras, recursos y territorios, para mitigar y remediar impactos residuales, y para asegurar la provisión de beneficios justos y equitativos?</v>
      </c>
      <c r="D245" s="804"/>
      <c r="E245" s="804"/>
      <c r="F245" s="804"/>
      <c r="G245" s="805"/>
      <c r="H245" s="815"/>
      <c r="I245" s="816"/>
      <c r="J245" s="817"/>
      <c r="K245" s="26"/>
      <c r="L245" s="26"/>
      <c r="N245" s="87"/>
      <c r="O245" s="387" t="s">
        <v>636</v>
      </c>
      <c r="P245" s="567">
        <v>5</v>
      </c>
      <c r="Q245" s="534" t="str">
        <f t="shared" si="84"/>
        <v>1.4.    Evitar impactos adversos sobre los derechos de los pueblos indígenas y las comunidades locales, sus tierras, recursos y territorios, para mitigar y remediar impactos residuales, y para asegurar la provisión de beneficios justos y equitativos?</v>
      </c>
      <c r="R245" s="534" t="str">
        <f t="shared" si="85"/>
        <v/>
      </c>
      <c r="S245" s="535" t="str">
        <f t="shared" si="88"/>
        <v/>
      </c>
      <c r="T245" s="534" t="str">
        <f t="shared" si="86"/>
        <v/>
      </c>
      <c r="U245" s="532" t="str">
        <f t="shared" si="89"/>
        <v/>
      </c>
      <c r="V245" s="568" t="str">
        <f t="array" ref="V245">IFERROR((IF(ROWS(V$240:V245)&gt;COUNTA(U:U),"",INDEX(U:U,SMALL(IF(U$240:U$253&lt;&gt;"",ROW(U$240:U$253)),ROWS(V$240:V245))))),"")</f>
        <v/>
      </c>
      <c r="W245" s="36" t="s">
        <v>20</v>
      </c>
    </row>
    <row r="246" spans="3:23" ht="30" hidden="1" customHeight="1" x14ac:dyDescent="0.25">
      <c r="C246" s="803" t="str">
        <f t="shared" si="87"/>
        <v>1.5.    Reconocer y respetar la prohibición del desalojo forzoso de los pueblos indígenas y las comunidades locales?</v>
      </c>
      <c r="D246" s="804"/>
      <c r="E246" s="804"/>
      <c r="F246" s="804"/>
      <c r="G246" s="805"/>
      <c r="H246" s="815"/>
      <c r="I246" s="816"/>
      <c r="J246" s="817"/>
      <c r="K246" s="26"/>
      <c r="L246" s="26"/>
      <c r="N246" s="87"/>
      <c r="O246" s="387" t="s">
        <v>473</v>
      </c>
      <c r="P246" s="567">
        <v>6</v>
      </c>
      <c r="Q246" s="534" t="str">
        <f t="shared" si="84"/>
        <v>1.5.    Reconocer y respetar la prohibición del desalojo forzoso de los pueblos indígenas y las comunidades locales?</v>
      </c>
      <c r="R246" s="534" t="str">
        <f t="shared" si="85"/>
        <v/>
      </c>
      <c r="S246" s="535" t="str">
        <f t="shared" si="88"/>
        <v/>
      </c>
      <c r="T246" s="534" t="str">
        <f t="shared" si="86"/>
        <v/>
      </c>
      <c r="U246" s="532" t="str">
        <f t="shared" si="89"/>
        <v/>
      </c>
      <c r="V246" s="568" t="str">
        <f t="array" ref="V246">IFERROR((IF(ROWS(V$240:V246)&gt;COUNTA(U:U),"",INDEX(U:U,SMALL(IF(U$240:U$253&lt;&gt;"",ROW(U$240:U$253)),ROWS(V$240:V246))))),"")</f>
        <v/>
      </c>
      <c r="W246" s="36" t="s">
        <v>20</v>
      </c>
    </row>
    <row r="247" spans="3:23" ht="45" hidden="1" customHeight="1" x14ac:dyDescent="0.25">
      <c r="C247" s="803" t="str">
        <f t="shared" si="87"/>
        <v>1.6.    Anticipar y evitar, o si no sea posible evitar, minimizar los impactos sociales y económicos adversos de adquisición de tierra o recursos o restricciones de tierra de recursos?</v>
      </c>
      <c r="D247" s="804"/>
      <c r="E247" s="804"/>
      <c r="F247" s="804"/>
      <c r="G247" s="805"/>
      <c r="H247" s="815"/>
      <c r="I247" s="816"/>
      <c r="J247" s="817"/>
      <c r="K247" s="26"/>
      <c r="L247" s="26"/>
      <c r="N247" s="87"/>
      <c r="O247" s="387" t="s">
        <v>474</v>
      </c>
      <c r="P247" s="567">
        <v>7</v>
      </c>
      <c r="Q247" s="534" t="str">
        <f t="shared" si="84"/>
        <v>1.6.    Anticipar y evitar, o si no sea posible evitar, minimizar los impactos sociales y económicos adversos de adquisición de tierra o recursos o restricciones de tierra de recursos?</v>
      </c>
      <c r="R247" s="534" t="str">
        <f t="shared" si="85"/>
        <v/>
      </c>
      <c r="S247" s="535" t="str">
        <f t="shared" si="88"/>
        <v/>
      </c>
      <c r="T247" s="534" t="str">
        <f t="shared" si="86"/>
        <v/>
      </c>
      <c r="U247" s="532" t="str">
        <f t="shared" si="89"/>
        <v/>
      </c>
      <c r="V247" s="568" t="str">
        <f t="array" ref="V247">IFERROR((IF(ROWS(V$240:V247)&gt;COUNTA(U:U),"",INDEX(U:U,SMALL(IF(U$240:U$253&lt;&gt;"",ROW(U$240:U$253)),ROWS(V$240:V247))))),"")</f>
        <v/>
      </c>
      <c r="W247" s="36" t="s">
        <v>20</v>
      </c>
    </row>
    <row r="248" spans="3:23" ht="45" hidden="1" customHeight="1" x14ac:dyDescent="0.25">
      <c r="C248" s="803" t="str">
        <f t="shared" si="87"/>
        <v>1.7.    Ampliar o al menos recuperar los sustentos de todas las personas desplazados y mejorar las estándares de vivencia de los pobres desplazados y otros grupos desplazados?</v>
      </c>
      <c r="D248" s="804"/>
      <c r="E248" s="804"/>
      <c r="F248" s="804"/>
      <c r="G248" s="805"/>
      <c r="H248" s="815"/>
      <c r="I248" s="816"/>
      <c r="J248" s="817"/>
      <c r="K248" s="26"/>
      <c r="L248" s="26"/>
      <c r="N248" s="87"/>
      <c r="O248" s="387" t="s">
        <v>475</v>
      </c>
      <c r="P248" s="567">
        <v>8</v>
      </c>
      <c r="Q248" s="534" t="str">
        <f t="shared" si="84"/>
        <v>1.7.    Ampliar o al menos recuperar los sustentos de todas las personas desplazados y mejorar las estándares de vivencia de los pobres desplazados y otros grupos desplazados?</v>
      </c>
      <c r="R248" s="534" t="str">
        <f t="shared" si="85"/>
        <v/>
      </c>
      <c r="S248" s="535" t="str">
        <f t="shared" si="88"/>
        <v/>
      </c>
      <c r="T248" s="534" t="str">
        <f t="shared" si="86"/>
        <v/>
      </c>
      <c r="U248" s="532" t="str">
        <f t="shared" si="89"/>
        <v/>
      </c>
      <c r="V248" s="568" t="str">
        <f t="array" ref="V248">IFERROR((IF(ROWS(V$240:V248)&gt;COUNTA(U:U),"",INDEX(U:U,SMALL(IF(U$240:U$253&lt;&gt;"",ROW(U$240:U$253)),ROWS(V$240:V248))))),"")</f>
        <v/>
      </c>
      <c r="W248" s="36" t="s">
        <v>20</v>
      </c>
    </row>
    <row r="249" spans="3:23" ht="20.100000000000001" hidden="1" customHeight="1" x14ac:dyDescent="0.25">
      <c r="C249" s="803" t="str">
        <f t="shared" si="87"/>
        <v>1.8.    Proteger y gestionar el patrimonio cultural?</v>
      </c>
      <c r="D249" s="804"/>
      <c r="E249" s="804"/>
      <c r="F249" s="804"/>
      <c r="G249" s="805"/>
      <c r="H249" s="815"/>
      <c r="I249" s="816"/>
      <c r="J249" s="817"/>
      <c r="K249" s="26"/>
      <c r="L249" s="26"/>
      <c r="N249" s="87"/>
      <c r="O249" s="387" t="s">
        <v>476</v>
      </c>
      <c r="P249" s="567">
        <v>9</v>
      </c>
      <c r="Q249" s="534" t="str">
        <f t="shared" si="84"/>
        <v>1.8.    Proteger y gestionar el patrimonio cultural?</v>
      </c>
      <c r="R249" s="534" t="str">
        <f t="shared" si="85"/>
        <v/>
      </c>
      <c r="S249" s="535" t="str">
        <f t="shared" si="88"/>
        <v/>
      </c>
      <c r="T249" s="534" t="str">
        <f t="shared" si="86"/>
        <v/>
      </c>
      <c r="U249" s="532" t="str">
        <f t="shared" si="89"/>
        <v/>
      </c>
      <c r="V249" s="568" t="str">
        <f t="array" ref="V249">IFERROR((IF(ROWS(V$240:V249)&gt;COUNTA(U:U),"",INDEX(U:U,SMALL(IF(U$240:U$253&lt;&gt;"",ROW(U$240:U$253)),ROWS(V$240:V249))))),"")</f>
        <v/>
      </c>
      <c r="W249" s="36" t="s">
        <v>20</v>
      </c>
    </row>
    <row r="250" spans="3:23" ht="30" hidden="1" customHeight="1" x14ac:dyDescent="0.25">
      <c r="C250" s="803" t="str">
        <f>O250</f>
        <v>1.9.    Conservar el patrimonio cultural y evitar su alteración, daño o eliminación?</v>
      </c>
      <c r="D250" s="804"/>
      <c r="E250" s="804"/>
      <c r="F250" s="804"/>
      <c r="G250" s="805"/>
      <c r="H250" s="815"/>
      <c r="I250" s="816"/>
      <c r="J250" s="817"/>
      <c r="K250" s="26"/>
      <c r="L250" s="26"/>
      <c r="N250" s="87"/>
      <c r="O250" s="387" t="s">
        <v>477</v>
      </c>
      <c r="P250" s="567">
        <v>10</v>
      </c>
      <c r="Q250" s="534" t="str">
        <f t="shared" si="84"/>
        <v>1.9.    Conservar el patrimonio cultural y evitar su alteración, daño o eliminación?</v>
      </c>
      <c r="R250" s="534" t="str">
        <f t="shared" si="85"/>
        <v/>
      </c>
      <c r="S250" s="535" t="str">
        <f t="shared" si="88"/>
        <v/>
      </c>
      <c r="T250" s="534" t="str">
        <f t="shared" si="86"/>
        <v/>
      </c>
      <c r="U250" s="532" t="str">
        <f t="shared" si="89"/>
        <v/>
      </c>
      <c r="V250" s="568" t="str">
        <f t="array" ref="V250">IFERROR((IF(ROWS(V$240:V250)&gt;COUNTA(U:U),"",INDEX(U:U,SMALL(IF(U$240:U$253&lt;&gt;"",ROW(U$240:U$253)),ROWS(V$240:V250))))),"")</f>
        <v/>
      </c>
      <c r="W250" s="36" t="s">
        <v>20</v>
      </c>
    </row>
    <row r="251" spans="3:23" ht="45" hidden="1" customHeight="1" thickBot="1" x14ac:dyDescent="0.3">
      <c r="C251" s="812" t="str">
        <f>O251</f>
        <v>1.10.Promover la distribución equitativo de beneficios cuando los beneficios son derivados de las tierra, recursos, y/o territorios de los pueblos indígenas y/o las comunidades locales?</v>
      </c>
      <c r="D251" s="813"/>
      <c r="E251" s="813"/>
      <c r="F251" s="813"/>
      <c r="G251" s="814"/>
      <c r="H251" s="865"/>
      <c r="I251" s="866"/>
      <c r="J251" s="867"/>
      <c r="K251" s="26"/>
      <c r="L251" s="26"/>
      <c r="N251" s="87"/>
      <c r="O251" s="387" t="s">
        <v>478</v>
      </c>
      <c r="P251" s="567">
        <v>11</v>
      </c>
      <c r="Q251" s="534" t="str">
        <f t="shared" si="84"/>
        <v>1.10.Promover la distribución equitativo de beneficios cuando los beneficios son derivados de las tierra, recursos, y/o territorios de los pueblos indígenas y/o las comunidades locales?</v>
      </c>
      <c r="R251" s="534" t="str">
        <f t="shared" si="85"/>
        <v/>
      </c>
      <c r="S251" s="535" t="str">
        <f t="shared" si="88"/>
        <v/>
      </c>
      <c r="T251" s="534" t="str">
        <f t="shared" si="86"/>
        <v/>
      </c>
      <c r="U251" s="532" t="str">
        <f t="shared" si="89"/>
        <v/>
      </c>
      <c r="V251" s="568" t="str">
        <f t="array" ref="V251">IFERROR((IF(ROWS(V$240:V251)&gt;COUNTA(U:U),"",INDEX(U:U,SMALL(IF(U$240:U$253&lt;&gt;"",ROW(U$240:U$253)),ROWS(V$240:V251))))),"")</f>
        <v/>
      </c>
      <c r="W251" s="36" t="s">
        <v>20</v>
      </c>
    </row>
    <row r="252" spans="3:23" ht="30" hidden="1" customHeight="1" thickBot="1" x14ac:dyDescent="0.3">
      <c r="C252" s="824" t="str">
        <f t="shared" si="87"/>
        <v>2.       ¿Qué grado de accesibilidad, previsibilidad tiene cada una de estas políticas?</v>
      </c>
      <c r="D252" s="825"/>
      <c r="E252" s="825"/>
      <c r="F252" s="825"/>
      <c r="G252" s="826"/>
      <c r="H252" s="818"/>
      <c r="I252" s="819"/>
      <c r="J252" s="820"/>
      <c r="K252" s="26"/>
      <c r="L252" s="26"/>
      <c r="N252" s="87"/>
      <c r="O252" s="387" t="s">
        <v>479</v>
      </c>
      <c r="P252" s="567">
        <v>12</v>
      </c>
      <c r="Q252" s="534" t="str">
        <f t="shared" si="84"/>
        <v>2.       ¿Qué grado de accesibilidad, previsibilidad tiene cada una de estas políticas?</v>
      </c>
      <c r="R252" s="534" t="str">
        <f t="shared" si="85"/>
        <v/>
      </c>
      <c r="S252" s="535" t="str">
        <f t="shared" si="88"/>
        <v/>
      </c>
      <c r="T252" s="534" t="str">
        <f t="shared" si="86"/>
        <v/>
      </c>
      <c r="U252" s="532" t="str">
        <f t="shared" si="89"/>
        <v/>
      </c>
      <c r="V252" s="568" t="str">
        <f t="array" ref="V252">IFERROR((IF(ROWS(V$240:V252)&gt;COUNTA(U:U),"",INDEX(U:U,SMALL(IF(U$240:U$253&lt;&gt;"",ROW(U$240:U$253)),ROWS(V$240:V252))))),"")</f>
        <v/>
      </c>
      <c r="W252" s="36" t="s">
        <v>20</v>
      </c>
    </row>
    <row r="253" spans="3:23" ht="18.75" hidden="1" customHeight="1" thickBot="1" x14ac:dyDescent="0.3">
      <c r="C253" s="862" t="str">
        <f t="shared" si="87"/>
        <v>3.       ¿Se implementan?</v>
      </c>
      <c r="D253" s="863"/>
      <c r="E253" s="863"/>
      <c r="F253" s="863"/>
      <c r="G253" s="864"/>
      <c r="H253" s="818"/>
      <c r="I253" s="819"/>
      <c r="J253" s="820"/>
      <c r="K253" s="26"/>
      <c r="L253" s="26"/>
      <c r="N253" s="87"/>
      <c r="O253" s="387" t="s">
        <v>637</v>
      </c>
      <c r="P253" s="567">
        <v>13</v>
      </c>
      <c r="Q253" s="534" t="str">
        <f t="shared" si="84"/>
        <v>3.       ¿Se implementan?</v>
      </c>
      <c r="R253" s="534" t="str">
        <f t="shared" si="85"/>
        <v/>
      </c>
      <c r="S253" s="535" t="str">
        <f t="shared" si="88"/>
        <v/>
      </c>
      <c r="T253" s="534" t="str">
        <f t="shared" si="86"/>
        <v/>
      </c>
      <c r="U253" s="532" t="str">
        <f t="shared" si="89"/>
        <v/>
      </c>
      <c r="V253" s="568" t="str">
        <f t="array" ref="V253">IFERROR((IF(ROWS(V$240:V253)&gt;COUNTA(U:U),"",INDEX(U:U,SMALL(IF(U$240:U$253&lt;&gt;"",ROW(U$240:U$253)),ROWS(V$240:V253))))),"")</f>
        <v/>
      </c>
      <c r="W253" s="36" t="s">
        <v>20</v>
      </c>
    </row>
    <row r="254" spans="3:23" ht="39.950000000000003" hidden="1" customHeight="1" x14ac:dyDescent="0.25">
      <c r="C254" s="295"/>
      <c r="D254" s="240"/>
      <c r="E254" s="240"/>
      <c r="F254" s="240"/>
      <c r="G254" s="240"/>
      <c r="H254" s="240"/>
      <c r="I254" s="240"/>
      <c r="J254" s="240"/>
      <c r="K254" s="240"/>
      <c r="L254" s="240"/>
      <c r="O254" s="557" t="str">
        <f>$O$58</f>
        <v>Pulsar en el icono "-" a la izquierda para minimizar el texto.</v>
      </c>
      <c r="T254" s="558"/>
    </row>
    <row r="255" spans="3:23" ht="15" hidden="1" customHeight="1" x14ac:dyDescent="0.25">
      <c r="C255" s="294"/>
      <c r="D255" s="130"/>
      <c r="E255" s="130"/>
      <c r="F255" s="130"/>
      <c r="G255" s="130"/>
      <c r="H255" s="130"/>
      <c r="I255" s="130"/>
      <c r="J255" s="130"/>
      <c r="K255" s="130"/>
      <c r="L255" s="130"/>
      <c r="O255" s="557" t="str">
        <f>$O$59</f>
        <v>Pulsar en el icono "+" a la izquierda para ampliar el texto y repasar las preguntas guía.</v>
      </c>
    </row>
    <row r="256" spans="3:23" hidden="1" x14ac:dyDescent="0.25">
      <c r="C256" s="64"/>
      <c r="D256" s="64"/>
      <c r="E256" s="64"/>
      <c r="F256" s="64"/>
      <c r="G256" s="64"/>
      <c r="H256" s="64"/>
      <c r="I256" s="64"/>
      <c r="J256" s="64"/>
      <c r="K256" s="64"/>
      <c r="L256" s="64"/>
    </row>
    <row r="257" spans="3:25" hidden="1" x14ac:dyDescent="0.25">
      <c r="C257" s="159"/>
      <c r="D257" s="159"/>
      <c r="E257" s="159"/>
      <c r="F257" s="160"/>
      <c r="G257" s="160"/>
      <c r="H257" s="160"/>
      <c r="I257" s="160"/>
      <c r="J257" s="160"/>
      <c r="K257" s="160"/>
      <c r="L257" s="57"/>
      <c r="O257" s="470"/>
      <c r="P257" s="521"/>
      <c r="Q257" s="538"/>
      <c r="R257" s="538"/>
      <c r="S257" s="538"/>
      <c r="T257" s="538"/>
      <c r="U257" s="538"/>
      <c r="V257" s="538"/>
      <c r="W257" s="309"/>
      <c r="X257" s="325"/>
      <c r="Y257" s="34"/>
    </row>
    <row r="258" spans="3:25" ht="30" hidden="1" customHeight="1" x14ac:dyDescent="0.25">
      <c r="C258" s="839" t="str">
        <f>O258</f>
        <v>Tabla 3:  PLR relevantes para la Salvaguarda (c) - Respeto por los conocimientos y los derechos de los pueblos indígenas y las comunidades locales.</v>
      </c>
      <c r="D258" s="839"/>
      <c r="E258" s="839"/>
      <c r="F258" s="839"/>
      <c r="G258" s="839"/>
      <c r="H258" s="839"/>
      <c r="I258" s="839"/>
      <c r="J258" s="839"/>
      <c r="O258" s="539" t="str">
        <f>CONCATENATE($O$26,$P$26,$S$15)</f>
        <v>Tabla 3:  PLR relevantes para la Salvaguarda (c) - Respeto por los conocimientos y los derechos de los pueblos indígenas y las comunidades locales.</v>
      </c>
      <c r="P258" s="540"/>
      <c r="Y258" s="34"/>
    </row>
    <row r="259" spans="3:25" hidden="1" x14ac:dyDescent="0.25">
      <c r="L259"/>
    </row>
    <row r="260" spans="3:25" ht="72.75" hidden="1" customHeight="1" x14ac:dyDescent="0.25">
      <c r="O260" s="340">
        <v>0</v>
      </c>
    </row>
    <row r="261" spans="3:25" hidden="1" x14ac:dyDescent="0.25"/>
    <row r="262" spans="3:25" ht="48" hidden="1" customHeight="1" x14ac:dyDescent="0.25">
      <c r="C262" s="145"/>
      <c r="D262" s="146" t="str">
        <f>P262</f>
        <v>Descripción</v>
      </c>
      <c r="E262" s="146" t="str">
        <f t="shared" ref="E262:F262" si="90">Q262</f>
        <v>Cant.</v>
      </c>
      <c r="F262" s="146" t="str">
        <f t="shared" si="90"/>
        <v>PLR relevantes para este beneficio</v>
      </c>
      <c r="G262" s="161" t="str">
        <f>S262</f>
        <v>¿Cómo cubren las PLR este beneficio?</v>
      </c>
      <c r="H262" s="161" t="str">
        <f>T262</f>
        <v>¿Con qué efectividad se están implementando las PLR?</v>
      </c>
      <c r="I262" s="161" t="str">
        <f>U262</f>
        <v>¿PLR incompatibles?</v>
      </c>
      <c r="J262" s="161" t="str">
        <f>V262</f>
        <v>Vacíos identificados</v>
      </c>
      <c r="O262" s="559"/>
      <c r="P262" s="560" t="str">
        <f>P$66</f>
        <v>Descripción</v>
      </c>
      <c r="Q262" s="560" t="str">
        <f t="shared" ref="Q262:U262" si="91">Q$66</f>
        <v>Cant.</v>
      </c>
      <c r="R262" s="560" t="str">
        <f t="shared" si="91"/>
        <v>PLR relevantes para este beneficio</v>
      </c>
      <c r="S262" s="560" t="str">
        <f t="shared" si="91"/>
        <v>¿Cómo cubren las PLR este beneficio?</v>
      </c>
      <c r="T262" s="560" t="str">
        <f t="shared" si="91"/>
        <v>¿Con qué efectividad se están implementando las PLR?</v>
      </c>
      <c r="U262" s="560" t="str">
        <f t="shared" si="91"/>
        <v>¿PLR incompatibles?</v>
      </c>
      <c r="V262" s="560" t="str">
        <f>V$66</f>
        <v>Vacíos identificados</v>
      </c>
    </row>
    <row r="263" spans="3:25" ht="63.75" hidden="1" x14ac:dyDescent="0.25">
      <c r="C263" s="235" t="str">
        <f>O263</f>
        <v>EJEMPLO</v>
      </c>
      <c r="D263" s="235" t="str">
        <f>P263</f>
        <v>Derechos de uso fortalecidos.</v>
      </c>
      <c r="E263" s="235">
        <f t="shared" ref="E263:I263" si="92">Q263</f>
        <v>1</v>
      </c>
      <c r="F263" s="235" t="str">
        <f t="shared" si="92"/>
        <v>Reglamento sobre tenencia de la tierra.</v>
      </c>
      <c r="G263" s="235" t="str">
        <f t="shared" si="92"/>
        <v>Totalmente.</v>
      </c>
      <c r="H263" s="235" t="str">
        <f t="shared" si="92"/>
        <v>Guía la tenencia de la tierra.</v>
      </c>
      <c r="I263" s="235" t="str">
        <f t="shared" si="92"/>
        <v>Derechos consuetudinarios.</v>
      </c>
      <c r="J263" s="235" t="str">
        <f>V263</f>
        <v>Falta de armonización entre el reglamento y los derechos consuetudinarios.</v>
      </c>
      <c r="O263" s="561" t="str">
        <f>$O$67</f>
        <v>EJEMPLO</v>
      </c>
      <c r="P263" s="562" t="s">
        <v>303</v>
      </c>
      <c r="Q263" s="562">
        <v>1</v>
      </c>
      <c r="R263" s="562" t="s">
        <v>480</v>
      </c>
      <c r="S263" s="562" t="s">
        <v>481</v>
      </c>
      <c r="T263" s="562" t="s">
        <v>482</v>
      </c>
      <c r="U263" s="562" t="s">
        <v>483</v>
      </c>
      <c r="V263" s="562" t="s">
        <v>484</v>
      </c>
    </row>
    <row r="264" spans="3:25" hidden="1" x14ac:dyDescent="0.25">
      <c r="C264" s="217" t="str">
        <f>O264</f>
        <v>Beneficios</v>
      </c>
      <c r="D264" s="573"/>
      <c r="E264" s="230"/>
      <c r="F264" s="230"/>
      <c r="G264" s="230"/>
      <c r="H264" s="230"/>
      <c r="I264" s="230"/>
      <c r="J264" s="230"/>
      <c r="O264" s="563" t="str">
        <f>$O$68</f>
        <v>Beneficios</v>
      </c>
      <c r="P264" s="545" t="str">
        <f t="shared" ref="P264:P267" si="93">IF(D264=0,"",D264)</f>
        <v/>
      </c>
      <c r="Q264" s="545" t="str">
        <f t="shared" ref="Q264:Q267" si="94">IF(E264=0,"",E264)</f>
        <v/>
      </c>
      <c r="R264" s="545" t="str">
        <f t="shared" ref="R264:R267" si="95">IF(F264=0,"",F264)</f>
        <v/>
      </c>
      <c r="S264" s="545" t="str">
        <f t="shared" ref="S264:S267" si="96">IF(G264=0,"",G264)</f>
        <v/>
      </c>
      <c r="T264" s="545" t="str">
        <f t="shared" ref="T264:T267" si="97">IF(H264=0,"",H264)</f>
        <v/>
      </c>
      <c r="U264" s="545" t="str">
        <f t="shared" ref="U264:U267" si="98">IF(I264=0,"",I264)</f>
        <v/>
      </c>
      <c r="V264" s="545" t="str">
        <f>IF(J264=0,"",J264)</f>
        <v/>
      </c>
    </row>
    <row r="265" spans="3:25" hidden="1" x14ac:dyDescent="0.25">
      <c r="C265" s="142"/>
      <c r="D265" s="573"/>
      <c r="E265" s="230"/>
      <c r="F265" s="230"/>
      <c r="G265" s="230"/>
      <c r="H265" s="230"/>
      <c r="I265" s="230"/>
      <c r="J265" s="230"/>
      <c r="O265" s="564"/>
      <c r="P265" s="545" t="str">
        <f t="shared" si="93"/>
        <v/>
      </c>
      <c r="Q265" s="545" t="str">
        <f t="shared" si="94"/>
        <v/>
      </c>
      <c r="R265" s="545" t="str">
        <f t="shared" si="95"/>
        <v/>
      </c>
      <c r="S265" s="545" t="str">
        <f t="shared" si="96"/>
        <v/>
      </c>
      <c r="T265" s="545" t="str">
        <f t="shared" si="97"/>
        <v/>
      </c>
      <c r="U265" s="545" t="str">
        <f t="shared" si="98"/>
        <v/>
      </c>
      <c r="V265" s="545" t="str">
        <f>IF(J265=0,"",J265)</f>
        <v/>
      </c>
    </row>
    <row r="266" spans="3:25" hidden="1" x14ac:dyDescent="0.25">
      <c r="C266" s="142"/>
      <c r="D266" s="573"/>
      <c r="E266" s="230"/>
      <c r="F266" s="230"/>
      <c r="G266" s="230"/>
      <c r="H266" s="230"/>
      <c r="I266" s="230"/>
      <c r="J266" s="230"/>
      <c r="O266" s="564"/>
      <c r="P266" s="545" t="str">
        <f t="shared" si="93"/>
        <v/>
      </c>
      <c r="Q266" s="545" t="str">
        <f t="shared" si="94"/>
        <v/>
      </c>
      <c r="R266" s="545" t="str">
        <f t="shared" si="95"/>
        <v/>
      </c>
      <c r="S266" s="545" t="str">
        <f t="shared" si="96"/>
        <v/>
      </c>
      <c r="T266" s="545" t="str">
        <f t="shared" si="97"/>
        <v/>
      </c>
      <c r="U266" s="545" t="str">
        <f t="shared" si="98"/>
        <v/>
      </c>
      <c r="V266" s="545" t="str">
        <f>IF(J266=0,"",J266)</f>
        <v/>
      </c>
    </row>
    <row r="267" spans="3:25" hidden="1" x14ac:dyDescent="0.25">
      <c r="C267" s="142"/>
      <c r="D267" s="573"/>
      <c r="E267" s="230"/>
      <c r="F267" s="230"/>
      <c r="G267" s="230"/>
      <c r="H267" s="230"/>
      <c r="I267" s="230"/>
      <c r="J267" s="230"/>
      <c r="O267" s="564"/>
      <c r="P267" s="545" t="str">
        <f t="shared" si="93"/>
        <v/>
      </c>
      <c r="Q267" s="545" t="str">
        <f t="shared" si="94"/>
        <v/>
      </c>
      <c r="R267" s="545" t="str">
        <f t="shared" si="95"/>
        <v/>
      </c>
      <c r="S267" s="545" t="str">
        <f t="shared" si="96"/>
        <v/>
      </c>
      <c r="T267" s="545" t="str">
        <f t="shared" si="97"/>
        <v/>
      </c>
      <c r="U267" s="545" t="str">
        <f t="shared" si="98"/>
        <v/>
      </c>
      <c r="V267" s="545" t="str">
        <f>IF(J267=0,"",J267)</f>
        <v/>
      </c>
    </row>
    <row r="268" spans="3:25" hidden="1" x14ac:dyDescent="0.25">
      <c r="C268" s="144"/>
      <c r="D268" s="573"/>
      <c r="E268" s="232"/>
      <c r="F268" s="230"/>
      <c r="G268" s="230"/>
      <c r="H268" s="230"/>
      <c r="I268" s="230"/>
      <c r="J268" s="230"/>
      <c r="O268" s="565"/>
      <c r="P268" s="545" t="str">
        <f t="shared" ref="P268:U268" si="99">IF(D268=0,"",D268)</f>
        <v/>
      </c>
      <c r="Q268" s="545" t="str">
        <f t="shared" si="99"/>
        <v/>
      </c>
      <c r="R268" s="545" t="str">
        <f t="shared" si="99"/>
        <v/>
      </c>
      <c r="S268" s="545" t="str">
        <f t="shared" si="99"/>
        <v/>
      </c>
      <c r="T268" s="545" t="str">
        <f t="shared" si="99"/>
        <v/>
      </c>
      <c r="U268" s="545" t="str">
        <f t="shared" si="99"/>
        <v/>
      </c>
      <c r="V268" s="545" t="str">
        <f>IF(J268=0,"",J268)</f>
        <v/>
      </c>
    </row>
    <row r="269" spans="3:25" ht="36" hidden="1" x14ac:dyDescent="0.25">
      <c r="C269" s="145"/>
      <c r="D269" s="146" t="str">
        <f t="shared" ref="D269:J269" si="100">P269</f>
        <v>Descripción</v>
      </c>
      <c r="E269" s="146" t="str">
        <f t="shared" si="100"/>
        <v>Cant.</v>
      </c>
      <c r="F269" s="161" t="str">
        <f t="shared" si="100"/>
        <v>PLR relevantes a este riesgo</v>
      </c>
      <c r="G269" s="161" t="str">
        <f t="shared" si="100"/>
        <v>¿Cómo cubren las PLR este riesgo?</v>
      </c>
      <c r="H269" s="161" t="str">
        <f t="shared" si="100"/>
        <v>¿Con qué efectividad se están implementando las PLR?</v>
      </c>
      <c r="I269" s="161" t="str">
        <f t="shared" si="100"/>
        <v>¿PLR incompatibles?</v>
      </c>
      <c r="J269" s="161" t="str">
        <f t="shared" si="100"/>
        <v>Vacíos identificados</v>
      </c>
      <c r="O269" s="559"/>
      <c r="P269" s="560" t="str">
        <f t="shared" ref="P269:U269" si="101">P$77</f>
        <v>Descripción</v>
      </c>
      <c r="Q269" s="560" t="str">
        <f t="shared" si="101"/>
        <v>Cant.</v>
      </c>
      <c r="R269" s="560" t="str">
        <f t="shared" si="101"/>
        <v>PLR relevantes a este riesgo</v>
      </c>
      <c r="S269" s="560" t="str">
        <f t="shared" si="101"/>
        <v>¿Cómo cubren las PLR este riesgo?</v>
      </c>
      <c r="T269" s="560" t="str">
        <f t="shared" si="101"/>
        <v>¿Con qué efectividad se están implementando las PLR?</v>
      </c>
      <c r="U269" s="560" t="str">
        <f t="shared" si="101"/>
        <v>¿PLR incompatibles?</v>
      </c>
      <c r="V269" s="560" t="str">
        <f>V$77</f>
        <v>Vacíos identificados</v>
      </c>
    </row>
    <row r="270" spans="3:25" ht="127.5" hidden="1" x14ac:dyDescent="0.25">
      <c r="C270" s="235" t="str">
        <f>O270</f>
        <v>EJEMPLO</v>
      </c>
      <c r="D270" s="235" t="str">
        <f>P270</f>
        <v>El proceso propuesto de titulación de tierras pudiera conducir a la desposesión de tierras de los pueblos indígenas.</v>
      </c>
      <c r="E270" s="235">
        <f t="shared" ref="E270:I270" si="102">Q270</f>
        <v>1</v>
      </c>
      <c r="F270" s="235" t="str">
        <f t="shared" si="102"/>
        <v>Legislación nacional sobre la titulación de tierras y Convención Internacional sobre la Eliminación de Discriminación Racial (CEDR).</v>
      </c>
      <c r="G270" s="235" t="str">
        <f t="shared" si="102"/>
        <v>Cobertura de la legislación nacional no es completa (es decir, no aborda el riesgo).</v>
      </c>
      <c r="H270" s="235" t="str">
        <f t="shared" si="102"/>
        <v>La legislación nacional no se aplica efectivamente debido a protestas y conflictos entre el gobierno y los pueblos indígenas donde se propone la titulación de tierras.</v>
      </c>
      <c r="I270" s="235" t="str">
        <f t="shared" si="102"/>
        <v>Hay conflictos entre la legislación nacional y la Convención Internacional sobre la Eliminación de Discriminación Racial (CEDR).</v>
      </c>
      <c r="J270" s="235" t="str">
        <f>V270</f>
        <v>Contradicciones entre las leyes nacionales y las leyes internacionales.</v>
      </c>
      <c r="O270" s="561" t="str">
        <f>$O$78</f>
        <v>EJEMPLO</v>
      </c>
      <c r="P270" s="562" t="s">
        <v>485</v>
      </c>
      <c r="Q270" s="562">
        <v>1</v>
      </c>
      <c r="R270" s="562" t="s">
        <v>486</v>
      </c>
      <c r="S270" s="562" t="s">
        <v>487</v>
      </c>
      <c r="T270" s="562" t="s">
        <v>488</v>
      </c>
      <c r="U270" s="562" t="s">
        <v>489</v>
      </c>
      <c r="V270" s="562" t="s">
        <v>490</v>
      </c>
    </row>
    <row r="271" spans="3:25" hidden="1" x14ac:dyDescent="0.25">
      <c r="C271" s="217" t="str">
        <f>O271</f>
        <v>Riesgos</v>
      </c>
      <c r="D271" s="573"/>
      <c r="E271" s="230"/>
      <c r="F271" s="230"/>
      <c r="G271" s="230"/>
      <c r="H271" s="230"/>
      <c r="I271" s="230"/>
      <c r="J271" s="230"/>
      <c r="O271" s="563" t="str">
        <f>$O$79</f>
        <v>Riesgos</v>
      </c>
      <c r="P271" s="545" t="str">
        <f t="shared" ref="P271:P276" si="103">IF(D271=0,"",D271)</f>
        <v/>
      </c>
      <c r="Q271" s="545" t="str">
        <f t="shared" ref="Q271:Q276" si="104">IF(E271=0,"",E271)</f>
        <v/>
      </c>
      <c r="R271" s="545" t="str">
        <f t="shared" ref="R271:R276" si="105">IF(F271=0,"",F271)</f>
        <v/>
      </c>
      <c r="S271" s="545" t="str">
        <f t="shared" ref="S271:S276" si="106">IF(G271=0,"",G271)</f>
        <v/>
      </c>
      <c r="T271" s="545" t="str">
        <f t="shared" ref="T271:T276" si="107">IF(H271=0,"",H271)</f>
        <v/>
      </c>
      <c r="U271" s="545" t="str">
        <f t="shared" ref="U271:U276" si="108">IF(I271=0,"",I271)</f>
        <v/>
      </c>
      <c r="V271" s="545" t="str">
        <f t="shared" ref="V271:V285" si="109">IF(J271=0,"",J271)</f>
        <v/>
      </c>
    </row>
    <row r="272" spans="3:25" hidden="1" x14ac:dyDescent="0.25">
      <c r="C272" s="142"/>
      <c r="D272" s="573"/>
      <c r="E272" s="230"/>
      <c r="F272" s="230"/>
      <c r="G272" s="230"/>
      <c r="H272" s="230"/>
      <c r="I272" s="230"/>
      <c r="J272" s="230"/>
      <c r="O272" s="564"/>
      <c r="P272" s="545" t="str">
        <f t="shared" si="103"/>
        <v/>
      </c>
      <c r="Q272" s="545" t="str">
        <f t="shared" si="104"/>
        <v/>
      </c>
      <c r="R272" s="545" t="str">
        <f t="shared" si="105"/>
        <v/>
      </c>
      <c r="S272" s="545" t="str">
        <f t="shared" si="106"/>
        <v/>
      </c>
      <c r="T272" s="545" t="str">
        <f t="shared" si="107"/>
        <v/>
      </c>
      <c r="U272" s="545" t="str">
        <f t="shared" si="108"/>
        <v/>
      </c>
      <c r="V272" s="545" t="str">
        <f t="shared" si="109"/>
        <v/>
      </c>
    </row>
    <row r="273" spans="3:22" hidden="1" x14ac:dyDescent="0.25">
      <c r="C273" s="142"/>
      <c r="D273" s="573"/>
      <c r="E273" s="230"/>
      <c r="F273" s="230"/>
      <c r="G273" s="230"/>
      <c r="H273" s="230"/>
      <c r="I273" s="230"/>
      <c r="J273" s="230"/>
      <c r="O273" s="564"/>
      <c r="P273" s="545" t="str">
        <f t="shared" si="103"/>
        <v/>
      </c>
      <c r="Q273" s="545" t="str">
        <f t="shared" si="104"/>
        <v/>
      </c>
      <c r="R273" s="545" t="str">
        <f t="shared" si="105"/>
        <v/>
      </c>
      <c r="S273" s="545" t="str">
        <f t="shared" si="106"/>
        <v/>
      </c>
      <c r="T273" s="545" t="str">
        <f t="shared" si="107"/>
        <v/>
      </c>
      <c r="U273" s="545" t="str">
        <f t="shared" si="108"/>
        <v/>
      </c>
      <c r="V273" s="545" t="str">
        <f t="shared" si="109"/>
        <v/>
      </c>
    </row>
    <row r="274" spans="3:22" hidden="1" x14ac:dyDescent="0.25">
      <c r="C274" s="142"/>
      <c r="D274" s="573"/>
      <c r="E274" s="230"/>
      <c r="F274" s="230"/>
      <c r="G274" s="230"/>
      <c r="H274" s="230"/>
      <c r="I274" s="230"/>
      <c r="J274" s="230"/>
      <c r="O274" s="564"/>
      <c r="P274" s="545" t="str">
        <f t="shared" si="103"/>
        <v/>
      </c>
      <c r="Q274" s="545" t="str">
        <f t="shared" si="104"/>
        <v/>
      </c>
      <c r="R274" s="545" t="str">
        <f t="shared" si="105"/>
        <v/>
      </c>
      <c r="S274" s="545" t="str">
        <f t="shared" si="106"/>
        <v/>
      </c>
      <c r="T274" s="545" t="str">
        <f t="shared" si="107"/>
        <v/>
      </c>
      <c r="U274" s="545" t="str">
        <f t="shared" si="108"/>
        <v/>
      </c>
      <c r="V274" s="545" t="str">
        <f t="shared" si="109"/>
        <v/>
      </c>
    </row>
    <row r="275" spans="3:22" hidden="1" x14ac:dyDescent="0.25">
      <c r="C275" s="142"/>
      <c r="D275" s="573"/>
      <c r="E275" s="230"/>
      <c r="F275" s="230"/>
      <c r="G275" s="230"/>
      <c r="H275" s="230"/>
      <c r="I275" s="230"/>
      <c r="J275" s="230"/>
      <c r="O275" s="564"/>
      <c r="P275" s="545" t="str">
        <f t="shared" si="103"/>
        <v/>
      </c>
      <c r="Q275" s="545" t="str">
        <f t="shared" si="104"/>
        <v/>
      </c>
      <c r="R275" s="545" t="str">
        <f t="shared" si="105"/>
        <v/>
      </c>
      <c r="S275" s="545" t="str">
        <f t="shared" si="106"/>
        <v/>
      </c>
      <c r="T275" s="545" t="str">
        <f t="shared" si="107"/>
        <v/>
      </c>
      <c r="U275" s="545" t="str">
        <f t="shared" si="108"/>
        <v/>
      </c>
      <c r="V275" s="545" t="str">
        <f t="shared" si="109"/>
        <v/>
      </c>
    </row>
    <row r="276" spans="3:22" hidden="1" x14ac:dyDescent="0.25">
      <c r="C276" s="142"/>
      <c r="D276" s="573"/>
      <c r="E276" s="230"/>
      <c r="F276" s="230"/>
      <c r="G276" s="230"/>
      <c r="H276" s="230"/>
      <c r="I276" s="230"/>
      <c r="J276" s="230"/>
      <c r="O276" s="564"/>
      <c r="P276" s="545" t="str">
        <f t="shared" si="103"/>
        <v/>
      </c>
      <c r="Q276" s="545" t="str">
        <f t="shared" si="104"/>
        <v/>
      </c>
      <c r="R276" s="545" t="str">
        <f t="shared" si="105"/>
        <v/>
      </c>
      <c r="S276" s="545" t="str">
        <f t="shared" si="106"/>
        <v/>
      </c>
      <c r="T276" s="545" t="str">
        <f t="shared" si="107"/>
        <v/>
      </c>
      <c r="U276" s="545" t="str">
        <f t="shared" si="108"/>
        <v/>
      </c>
      <c r="V276" s="545" t="str">
        <f t="shared" si="109"/>
        <v/>
      </c>
    </row>
    <row r="277" spans="3:22" hidden="1" x14ac:dyDescent="0.25">
      <c r="C277" s="142"/>
      <c r="D277" s="573"/>
      <c r="E277" s="230"/>
      <c r="F277" s="230"/>
      <c r="G277" s="230"/>
      <c r="H277" s="230"/>
      <c r="I277" s="230"/>
      <c r="J277" s="230"/>
      <c r="O277" s="564"/>
      <c r="P277" s="545" t="str">
        <f t="shared" ref="P277:P285" si="110">IF(D277=0,"",D277)</f>
        <v/>
      </c>
      <c r="Q277" s="545" t="str">
        <f t="shared" ref="Q277:Q285" si="111">IF(E277=0,"",E277)</f>
        <v/>
      </c>
      <c r="R277" s="545" t="str">
        <f t="shared" ref="R277:R285" si="112">IF(F277=0,"",F277)</f>
        <v/>
      </c>
      <c r="S277" s="545" t="str">
        <f t="shared" ref="S277:S285" si="113">IF(G277=0,"",G277)</f>
        <v/>
      </c>
      <c r="T277" s="545" t="str">
        <f t="shared" ref="T277:T285" si="114">IF(H277=0,"",H277)</f>
        <v/>
      </c>
      <c r="U277" s="545" t="str">
        <f t="shared" ref="U277:U285" si="115">IF(I277=0,"",I277)</f>
        <v/>
      </c>
      <c r="V277" s="545" t="str">
        <f t="shared" si="109"/>
        <v/>
      </c>
    </row>
    <row r="278" spans="3:22" hidden="1" x14ac:dyDescent="0.25">
      <c r="C278" s="142"/>
      <c r="D278" s="573"/>
      <c r="E278" s="230"/>
      <c r="F278" s="230"/>
      <c r="G278" s="230"/>
      <c r="H278" s="230"/>
      <c r="I278" s="230"/>
      <c r="J278" s="230"/>
      <c r="O278" s="564"/>
      <c r="P278" s="545" t="str">
        <f t="shared" si="110"/>
        <v/>
      </c>
      <c r="Q278" s="545" t="str">
        <f t="shared" si="111"/>
        <v/>
      </c>
      <c r="R278" s="545" t="str">
        <f t="shared" si="112"/>
        <v/>
      </c>
      <c r="S278" s="545" t="str">
        <f t="shared" si="113"/>
        <v/>
      </c>
      <c r="T278" s="545" t="str">
        <f t="shared" si="114"/>
        <v/>
      </c>
      <c r="U278" s="545" t="str">
        <f t="shared" si="115"/>
        <v/>
      </c>
      <c r="V278" s="545" t="str">
        <f t="shared" si="109"/>
        <v/>
      </c>
    </row>
    <row r="279" spans="3:22" hidden="1" x14ac:dyDescent="0.25">
      <c r="C279" s="142"/>
      <c r="D279" s="573"/>
      <c r="E279" s="230"/>
      <c r="F279" s="230"/>
      <c r="G279" s="230"/>
      <c r="H279" s="230"/>
      <c r="I279" s="230"/>
      <c r="J279" s="230"/>
      <c r="O279" s="564"/>
      <c r="P279" s="545" t="str">
        <f t="shared" si="110"/>
        <v/>
      </c>
      <c r="Q279" s="545" t="str">
        <f t="shared" si="111"/>
        <v/>
      </c>
      <c r="R279" s="545" t="str">
        <f t="shared" si="112"/>
        <v/>
      </c>
      <c r="S279" s="545" t="str">
        <f t="shared" si="113"/>
        <v/>
      </c>
      <c r="T279" s="545" t="str">
        <f t="shared" si="114"/>
        <v/>
      </c>
      <c r="U279" s="545" t="str">
        <f t="shared" si="115"/>
        <v/>
      </c>
      <c r="V279" s="545" t="str">
        <f t="shared" si="109"/>
        <v/>
      </c>
    </row>
    <row r="280" spans="3:22" hidden="1" x14ac:dyDescent="0.25">
      <c r="C280" s="142"/>
      <c r="D280" s="573"/>
      <c r="E280" s="230"/>
      <c r="F280" s="230"/>
      <c r="G280" s="230"/>
      <c r="H280" s="230"/>
      <c r="I280" s="230"/>
      <c r="J280" s="230"/>
      <c r="O280" s="564"/>
      <c r="P280" s="545" t="str">
        <f t="shared" si="110"/>
        <v/>
      </c>
      <c r="Q280" s="545" t="str">
        <f t="shared" si="111"/>
        <v/>
      </c>
      <c r="R280" s="545" t="str">
        <f t="shared" si="112"/>
        <v/>
      </c>
      <c r="S280" s="545" t="str">
        <f t="shared" si="113"/>
        <v/>
      </c>
      <c r="T280" s="545" t="str">
        <f t="shared" si="114"/>
        <v/>
      </c>
      <c r="U280" s="545" t="str">
        <f t="shared" si="115"/>
        <v/>
      </c>
      <c r="V280" s="545" t="str">
        <f t="shared" si="109"/>
        <v/>
      </c>
    </row>
    <row r="281" spans="3:22" hidden="1" x14ac:dyDescent="0.25">
      <c r="C281" s="142"/>
      <c r="D281" s="573"/>
      <c r="E281" s="230"/>
      <c r="F281" s="230"/>
      <c r="G281" s="230"/>
      <c r="H281" s="230"/>
      <c r="I281" s="230"/>
      <c r="J281" s="230"/>
      <c r="O281" s="564"/>
      <c r="P281" s="545" t="str">
        <f t="shared" si="110"/>
        <v/>
      </c>
      <c r="Q281" s="545" t="str">
        <f t="shared" si="111"/>
        <v/>
      </c>
      <c r="R281" s="545" t="str">
        <f t="shared" si="112"/>
        <v/>
      </c>
      <c r="S281" s="545" t="str">
        <f t="shared" si="113"/>
        <v/>
      </c>
      <c r="T281" s="545" t="str">
        <f t="shared" si="114"/>
        <v/>
      </c>
      <c r="U281" s="545" t="str">
        <f t="shared" si="115"/>
        <v/>
      </c>
      <c r="V281" s="545" t="str">
        <f t="shared" si="109"/>
        <v/>
      </c>
    </row>
    <row r="282" spans="3:22" hidden="1" x14ac:dyDescent="0.25">
      <c r="C282" s="142"/>
      <c r="D282" s="573"/>
      <c r="E282" s="230"/>
      <c r="F282" s="230"/>
      <c r="G282" s="230"/>
      <c r="H282" s="230"/>
      <c r="I282" s="230"/>
      <c r="J282" s="230"/>
      <c r="O282" s="564"/>
      <c r="P282" s="545" t="str">
        <f t="shared" si="110"/>
        <v/>
      </c>
      <c r="Q282" s="545" t="str">
        <f t="shared" si="111"/>
        <v/>
      </c>
      <c r="R282" s="545" t="str">
        <f t="shared" si="112"/>
        <v/>
      </c>
      <c r="S282" s="545" t="str">
        <f t="shared" si="113"/>
        <v/>
      </c>
      <c r="T282" s="545" t="str">
        <f t="shared" si="114"/>
        <v/>
      </c>
      <c r="U282" s="545" t="str">
        <f t="shared" si="115"/>
        <v/>
      </c>
      <c r="V282" s="545" t="str">
        <f t="shared" si="109"/>
        <v/>
      </c>
    </row>
    <row r="283" spans="3:22" hidden="1" x14ac:dyDescent="0.25">
      <c r="C283" s="142"/>
      <c r="D283" s="573"/>
      <c r="E283" s="230"/>
      <c r="F283" s="230"/>
      <c r="G283" s="230"/>
      <c r="H283" s="230"/>
      <c r="I283" s="230"/>
      <c r="J283" s="230"/>
      <c r="O283" s="564"/>
      <c r="P283" s="545" t="str">
        <f t="shared" si="110"/>
        <v/>
      </c>
      <c r="Q283" s="545" t="str">
        <f t="shared" si="111"/>
        <v/>
      </c>
      <c r="R283" s="545" t="str">
        <f t="shared" si="112"/>
        <v/>
      </c>
      <c r="S283" s="545" t="str">
        <f t="shared" si="113"/>
        <v/>
      </c>
      <c r="T283" s="545" t="str">
        <f t="shared" si="114"/>
        <v/>
      </c>
      <c r="U283" s="545" t="str">
        <f t="shared" si="115"/>
        <v/>
      </c>
      <c r="V283" s="545" t="str">
        <f t="shared" si="109"/>
        <v/>
      </c>
    </row>
    <row r="284" spans="3:22" hidden="1" x14ac:dyDescent="0.25">
      <c r="C284" s="142"/>
      <c r="D284" s="573"/>
      <c r="E284" s="230"/>
      <c r="F284" s="230"/>
      <c r="G284" s="230"/>
      <c r="H284" s="230"/>
      <c r="I284" s="230"/>
      <c r="J284" s="230"/>
      <c r="O284" s="564"/>
      <c r="P284" s="545" t="str">
        <f t="shared" si="110"/>
        <v/>
      </c>
      <c r="Q284" s="545" t="str">
        <f t="shared" si="111"/>
        <v/>
      </c>
      <c r="R284" s="545" t="str">
        <f t="shared" si="112"/>
        <v/>
      </c>
      <c r="S284" s="545" t="str">
        <f t="shared" si="113"/>
        <v/>
      </c>
      <c r="T284" s="545" t="str">
        <f t="shared" si="114"/>
        <v/>
      </c>
      <c r="U284" s="545" t="str">
        <f t="shared" si="115"/>
        <v/>
      </c>
      <c r="V284" s="545" t="str">
        <f t="shared" si="109"/>
        <v/>
      </c>
    </row>
    <row r="285" spans="3:22" ht="15.75" hidden="1" thickBot="1" x14ac:dyDescent="0.3">
      <c r="C285" s="218"/>
      <c r="D285" s="573"/>
      <c r="E285" s="230"/>
      <c r="F285" s="230"/>
      <c r="G285" s="230"/>
      <c r="H285" s="230"/>
      <c r="I285" s="230"/>
      <c r="J285" s="230"/>
      <c r="O285" s="565"/>
      <c r="P285" s="545" t="str">
        <f t="shared" si="110"/>
        <v/>
      </c>
      <c r="Q285" s="545" t="str">
        <f t="shared" si="111"/>
        <v/>
      </c>
      <c r="R285" s="545" t="str">
        <f t="shared" si="112"/>
        <v/>
      </c>
      <c r="S285" s="545" t="str">
        <f t="shared" si="113"/>
        <v/>
      </c>
      <c r="T285" s="545" t="str">
        <f t="shared" si="114"/>
        <v/>
      </c>
      <c r="U285" s="545" t="str">
        <f t="shared" si="115"/>
        <v/>
      </c>
      <c r="V285" s="545" t="str">
        <f t="shared" si="109"/>
        <v/>
      </c>
    </row>
    <row r="286" spans="3:22" ht="99.95" hidden="1" customHeight="1" thickTop="1" x14ac:dyDescent="0.25">
      <c r="C286" s="837" t="str">
        <f>O286</f>
        <v>Cobertura general de las PLR/ de la salvaguarda:</v>
      </c>
      <c r="D286" s="838"/>
      <c r="E286" s="838"/>
      <c r="F286" s="810"/>
      <c r="G286" s="810"/>
      <c r="H286" s="810"/>
      <c r="I286" s="810"/>
      <c r="J286" s="811"/>
      <c r="O286" s="792" t="str">
        <f>$O$89</f>
        <v>Cobertura general de las PLR/ de la salvaguarda:</v>
      </c>
      <c r="P286" s="792"/>
      <c r="Q286" s="788" t="str">
        <f>IF(F286=0," ",F286)</f>
        <v xml:space="preserve"> </v>
      </c>
      <c r="R286" s="789"/>
      <c r="S286" s="789"/>
      <c r="T286" s="789"/>
      <c r="U286" s="789"/>
      <c r="V286" s="790"/>
    </row>
    <row r="287" spans="3:22" hidden="1" x14ac:dyDescent="0.25"/>
    <row r="288" spans="3:22" ht="39.75" hidden="1" customHeight="1" x14ac:dyDescent="0.25"/>
    <row r="289" spans="3:25" hidden="1" x14ac:dyDescent="0.25"/>
    <row r="290" spans="3:25" hidden="1" x14ac:dyDescent="0.25">
      <c r="P290" s="566" t="str">
        <f>P$93</f>
        <v>From Module 2</v>
      </c>
      <c r="Q290" s="566" t="str">
        <f>Q$93</f>
        <v>From Module 2</v>
      </c>
    </row>
    <row r="291" spans="3:25" hidden="1" x14ac:dyDescent="0.25">
      <c r="C291" s="58"/>
      <c r="D291" s="58"/>
      <c r="E291" s="58"/>
      <c r="F291" s="59"/>
      <c r="G291" s="59"/>
      <c r="H291" s="59"/>
      <c r="I291" s="59"/>
      <c r="J291" s="59"/>
      <c r="O291" s="550"/>
      <c r="P291" s="441" t="str">
        <f>P$94</f>
        <v>All Beneficios</v>
      </c>
      <c r="Q291" s="441" t="str">
        <f>Q$94</f>
        <v>Potential Prioritized Beneficios</v>
      </c>
      <c r="S291" s="552"/>
      <c r="T291" s="552"/>
      <c r="U291" s="552"/>
      <c r="V291" s="552"/>
      <c r="W291" s="59"/>
      <c r="X291" s="59"/>
    </row>
    <row r="292" spans="3:25" hidden="1" x14ac:dyDescent="0.25">
      <c r="C292" s="67"/>
      <c r="D292" s="67"/>
      <c r="E292" s="67"/>
      <c r="L292"/>
      <c r="O292" s="53">
        <f t="shared" ref="O292:O296" si="116">O291+1</f>
        <v>1</v>
      </c>
      <c r="P292" s="553" t="str">
        <f>'Módulo 2'!$AM280</f>
        <v/>
      </c>
      <c r="Q292" s="553" t="str">
        <f>'Módulo 2'!$AV280</f>
        <v/>
      </c>
    </row>
    <row r="293" spans="3:25" s="48" customFormat="1" hidden="1" x14ac:dyDescent="0.25">
      <c r="O293" s="53">
        <f t="shared" si="116"/>
        <v>2</v>
      </c>
      <c r="P293" s="553" t="str">
        <f>'Módulo 2'!$AM281</f>
        <v/>
      </c>
      <c r="Q293" s="553" t="str">
        <f>'Módulo 2'!$AV281</f>
        <v/>
      </c>
      <c r="R293" s="52"/>
      <c r="S293" s="52"/>
      <c r="T293" s="52"/>
      <c r="U293" s="52"/>
      <c r="V293" s="52"/>
      <c r="W293"/>
      <c r="X293" s="112"/>
      <c r="Y293"/>
    </row>
    <row r="294" spans="3:25" s="48" customFormat="1" hidden="1" x14ac:dyDescent="0.25">
      <c r="I294" s="49"/>
      <c r="J294" s="49"/>
      <c r="O294" s="53">
        <f t="shared" si="116"/>
        <v>3</v>
      </c>
      <c r="P294" s="553" t="str">
        <f>'Módulo 2'!$AM282</f>
        <v/>
      </c>
      <c r="Q294" s="553" t="str">
        <f>'Módulo 2'!$AV282</f>
        <v/>
      </c>
      <c r="R294" s="52"/>
      <c r="S294" s="52"/>
      <c r="T294" s="52"/>
      <c r="U294" s="52"/>
      <c r="V294" s="52"/>
      <c r="W294"/>
      <c r="X294" s="112"/>
      <c r="Y294"/>
    </row>
    <row r="295" spans="3:25" s="48" customFormat="1" hidden="1" x14ac:dyDescent="0.25">
      <c r="O295" s="53">
        <f t="shared" si="116"/>
        <v>4</v>
      </c>
      <c r="P295" s="553" t="str">
        <f>'Módulo 2'!$AM283</f>
        <v/>
      </c>
      <c r="Q295" s="553" t="str">
        <f>'Módulo 2'!$AV283</f>
        <v/>
      </c>
      <c r="R295" s="52"/>
      <c r="S295" s="52"/>
      <c r="T295" s="52"/>
      <c r="U295" s="52"/>
      <c r="V295" s="52"/>
      <c r="W295"/>
      <c r="X295" s="112"/>
      <c r="Y295"/>
    </row>
    <row r="296" spans="3:25" hidden="1" x14ac:dyDescent="0.25">
      <c r="N296" s="48"/>
      <c r="O296" s="53">
        <f t="shared" si="116"/>
        <v>5</v>
      </c>
      <c r="P296" s="553" t="str">
        <f>'Módulo 2'!$AM284</f>
        <v/>
      </c>
      <c r="Q296" s="553" t="str">
        <f>'Módulo 2'!$AV284</f>
        <v/>
      </c>
    </row>
    <row r="297" spans="3:25" hidden="1" x14ac:dyDescent="0.25">
      <c r="C297" s="48"/>
      <c r="D297" s="48"/>
      <c r="E297" s="48"/>
      <c r="F297" s="48"/>
      <c r="G297" s="48"/>
      <c r="H297" s="48"/>
      <c r="M297" s="105"/>
      <c r="N297" s="48"/>
      <c r="O297" s="53"/>
      <c r="P297" s="566" t="str">
        <f>P$104</f>
        <v>From Module 2</v>
      </c>
      <c r="Q297" s="566" t="str">
        <f>Q$104</f>
        <v>From Module 2</v>
      </c>
    </row>
    <row r="298" spans="3:25" hidden="1" x14ac:dyDescent="0.25">
      <c r="C298" s="48"/>
      <c r="D298" s="48"/>
      <c r="E298" s="48"/>
      <c r="F298" s="48"/>
      <c r="G298" s="48"/>
      <c r="H298" s="48"/>
      <c r="I298" s="48"/>
      <c r="J298" s="36"/>
      <c r="N298" s="48"/>
      <c r="O298" s="53"/>
      <c r="P298" s="441" t="str">
        <f>P$105</f>
        <v>All Riesgos</v>
      </c>
      <c r="Q298" s="441" t="str">
        <f>Q$105</f>
        <v>Potential Prioritized Riesgos</v>
      </c>
    </row>
    <row r="299" spans="3:25" hidden="1" x14ac:dyDescent="0.25">
      <c r="C299" s="48"/>
      <c r="D299" s="48"/>
      <c r="E299" s="48"/>
      <c r="F299" s="48"/>
      <c r="G299" s="48"/>
      <c r="H299" s="48"/>
      <c r="N299" s="48"/>
      <c r="O299" s="53">
        <f t="shared" ref="O299:O304" si="117">O298+1</f>
        <v>1</v>
      </c>
      <c r="P299" s="553" t="str">
        <f>'Módulo 2'!$AM287</f>
        <v/>
      </c>
      <c r="Q299" s="553" t="str">
        <f>'Módulo 2'!$AV287</f>
        <v/>
      </c>
    </row>
    <row r="300" spans="3:25" hidden="1" x14ac:dyDescent="0.25">
      <c r="N300" s="48"/>
      <c r="O300" s="53">
        <f t="shared" si="117"/>
        <v>2</v>
      </c>
      <c r="P300" s="553" t="str">
        <f>'Módulo 2'!$AM288</f>
        <v/>
      </c>
      <c r="Q300" s="553" t="str">
        <f>'Módulo 2'!$AV288</f>
        <v/>
      </c>
    </row>
    <row r="301" spans="3:25" hidden="1" x14ac:dyDescent="0.25">
      <c r="G301" s="67"/>
      <c r="H301" s="67"/>
      <c r="N301" s="48"/>
      <c r="O301" s="53">
        <f t="shared" si="117"/>
        <v>3</v>
      </c>
      <c r="P301" s="553" t="str">
        <f>'Módulo 2'!$AM289</f>
        <v/>
      </c>
      <c r="Q301" s="553" t="str">
        <f>'Módulo 2'!$AV289</f>
        <v/>
      </c>
    </row>
    <row r="302" spans="3:25" hidden="1" x14ac:dyDescent="0.25">
      <c r="C302" s="66"/>
      <c r="D302" s="66"/>
      <c r="E302" s="66"/>
      <c r="N302" s="48"/>
      <c r="O302" s="53">
        <f t="shared" si="117"/>
        <v>4</v>
      </c>
      <c r="P302" s="553" t="str">
        <f>'Módulo 2'!$AM290</f>
        <v/>
      </c>
      <c r="Q302" s="553" t="str">
        <f>'Módulo 2'!$AV290</f>
        <v/>
      </c>
    </row>
    <row r="303" spans="3:25" hidden="1" x14ac:dyDescent="0.25">
      <c r="C303" s="66"/>
      <c r="E303" s="67"/>
      <c r="N303" s="48"/>
      <c r="O303" s="53">
        <f t="shared" si="117"/>
        <v>5</v>
      </c>
      <c r="P303" s="553" t="str">
        <f>'Módulo 2'!$AM291</f>
        <v/>
      </c>
      <c r="Q303" s="553" t="str">
        <f>'Módulo 2'!$AV291</f>
        <v/>
      </c>
    </row>
    <row r="304" spans="3:25" hidden="1" x14ac:dyDescent="0.25">
      <c r="C304" s="66"/>
      <c r="E304" s="103"/>
      <c r="N304" s="48"/>
      <c r="O304" s="53">
        <f t="shared" si="117"/>
        <v>6</v>
      </c>
      <c r="P304" s="553" t="str">
        <f>'Módulo 2'!$AM292</f>
        <v/>
      </c>
      <c r="Q304" s="553" t="str">
        <f>'Módulo 2'!$AV292</f>
        <v/>
      </c>
    </row>
    <row r="305" spans="3:17" hidden="1" x14ac:dyDescent="0.25">
      <c r="C305" s="66"/>
      <c r="E305" s="103"/>
      <c r="N305" s="48"/>
      <c r="O305" s="53">
        <f t="shared" ref="O305:O313" si="118">O304+1</f>
        <v>7</v>
      </c>
      <c r="P305" s="553" t="str">
        <f>'Módulo 2'!$AM293</f>
        <v/>
      </c>
      <c r="Q305" s="553" t="str">
        <f>'Módulo 2'!$AV293</f>
        <v/>
      </c>
    </row>
    <row r="306" spans="3:17" hidden="1" x14ac:dyDescent="0.25">
      <c r="C306" s="66"/>
      <c r="E306" s="103"/>
      <c r="N306" s="48"/>
      <c r="O306" s="53">
        <f t="shared" si="118"/>
        <v>8</v>
      </c>
      <c r="P306" s="553" t="str">
        <f>'Módulo 2'!$AM294</f>
        <v/>
      </c>
      <c r="Q306" s="553" t="str">
        <f>'Módulo 2'!$AV294</f>
        <v/>
      </c>
    </row>
    <row r="307" spans="3:17" hidden="1" x14ac:dyDescent="0.25">
      <c r="C307" s="66"/>
      <c r="E307" s="103"/>
      <c r="N307" s="48"/>
      <c r="O307" s="53">
        <f t="shared" si="118"/>
        <v>9</v>
      </c>
      <c r="P307" s="553" t="str">
        <f>'Módulo 2'!$AM295</f>
        <v/>
      </c>
      <c r="Q307" s="553" t="str">
        <f>'Módulo 2'!$AV295</f>
        <v/>
      </c>
    </row>
    <row r="308" spans="3:17" hidden="1" x14ac:dyDescent="0.25">
      <c r="C308" s="66"/>
      <c r="E308" s="103"/>
      <c r="N308" s="48"/>
      <c r="O308" s="53">
        <f t="shared" si="118"/>
        <v>10</v>
      </c>
      <c r="P308" s="553" t="str">
        <f>'Módulo 2'!$AM296</f>
        <v/>
      </c>
      <c r="Q308" s="553" t="str">
        <f>'Módulo 2'!$AV296</f>
        <v/>
      </c>
    </row>
    <row r="309" spans="3:17" hidden="1" x14ac:dyDescent="0.25">
      <c r="C309" s="66"/>
      <c r="E309" s="103"/>
      <c r="N309" s="48"/>
      <c r="O309" s="53">
        <f t="shared" si="118"/>
        <v>11</v>
      </c>
      <c r="P309" s="553" t="str">
        <f>'Módulo 2'!$AM297</f>
        <v/>
      </c>
      <c r="Q309" s="553" t="str">
        <f>'Módulo 2'!$AV297</f>
        <v/>
      </c>
    </row>
    <row r="310" spans="3:17" hidden="1" x14ac:dyDescent="0.25">
      <c r="C310" s="66"/>
      <c r="E310" s="103"/>
      <c r="N310" s="48"/>
      <c r="O310" s="53">
        <f t="shared" si="118"/>
        <v>12</v>
      </c>
      <c r="P310" s="553" t="str">
        <f>'Módulo 2'!$AM298</f>
        <v/>
      </c>
      <c r="Q310" s="553" t="str">
        <f>'Módulo 2'!$AV298</f>
        <v/>
      </c>
    </row>
    <row r="311" spans="3:17" hidden="1" x14ac:dyDescent="0.25">
      <c r="C311" s="66"/>
      <c r="E311" s="103"/>
      <c r="N311" s="48"/>
      <c r="O311" s="53">
        <f t="shared" si="118"/>
        <v>13</v>
      </c>
      <c r="P311" s="553" t="str">
        <f>'Módulo 2'!$AM299</f>
        <v/>
      </c>
      <c r="Q311" s="553" t="str">
        <f>'Módulo 2'!$AV299</f>
        <v/>
      </c>
    </row>
    <row r="312" spans="3:17" hidden="1" x14ac:dyDescent="0.25">
      <c r="C312" s="66"/>
      <c r="E312" s="103"/>
      <c r="N312" s="48"/>
      <c r="O312" s="53">
        <f t="shared" si="118"/>
        <v>14</v>
      </c>
      <c r="P312" s="553" t="str">
        <f>'Módulo 2'!$AM300</f>
        <v/>
      </c>
      <c r="Q312" s="553" t="str">
        <f>'Módulo 2'!$AV300</f>
        <v/>
      </c>
    </row>
    <row r="313" spans="3:17" hidden="1" x14ac:dyDescent="0.25">
      <c r="C313" s="66"/>
      <c r="E313" s="103"/>
      <c r="N313" s="48"/>
      <c r="O313" s="53">
        <f t="shared" si="118"/>
        <v>15</v>
      </c>
      <c r="P313" s="553" t="str">
        <f>'Módulo 2'!$AM301</f>
        <v/>
      </c>
      <c r="Q313" s="553" t="str">
        <f>'Módulo 2'!$AV301</f>
        <v/>
      </c>
    </row>
    <row r="314" spans="3:17" hidden="1" x14ac:dyDescent="0.25">
      <c r="C314" s="66"/>
      <c r="E314" s="103"/>
    </row>
    <row r="315" spans="3:17" hidden="1" x14ac:dyDescent="0.25"/>
    <row r="316" spans="3:17" hidden="1" x14ac:dyDescent="0.25"/>
    <row r="317" spans="3:17" hidden="1" x14ac:dyDescent="0.25"/>
    <row r="318" spans="3:17" hidden="1" x14ac:dyDescent="0.25"/>
    <row r="319" spans="3:17" hidden="1" x14ac:dyDescent="0.25"/>
    <row r="320" spans="3:17" hidden="1" x14ac:dyDescent="0.25"/>
    <row r="321" spans="3:25" hidden="1" x14ac:dyDescent="0.25"/>
    <row r="322" spans="3:25" hidden="1" x14ac:dyDescent="0.25"/>
    <row r="323" spans="3:25" hidden="1" x14ac:dyDescent="0.25">
      <c r="C323" s="66"/>
      <c r="D323" s="66"/>
      <c r="E323" s="66"/>
      <c r="F323" s="56"/>
      <c r="G323" s="56"/>
      <c r="H323" s="56"/>
    </row>
    <row r="324" spans="3:25" ht="75" hidden="1" customHeight="1" x14ac:dyDescent="0.35">
      <c r="C324" s="793" t="str">
        <f>O324</f>
        <v>Salvaguarda (d) - La participación plena y efectiva de las partes interesadas, en particular la de los pueblos indígenas y las comunidades locales, en las medidas mencionadas en los párrafos 70 y 72 de la presente decisión.</v>
      </c>
      <c r="D324" s="793"/>
      <c r="E324" s="793"/>
      <c r="F324" s="793"/>
      <c r="G324" s="793"/>
      <c r="H324" s="793"/>
      <c r="I324" s="793"/>
      <c r="J324" s="793"/>
      <c r="L324"/>
      <c r="N324" s="86" t="s">
        <v>20</v>
      </c>
      <c r="O324" s="787" t="str">
        <f>CONCATENATE($P$16," - ",$Q$16)</f>
        <v>Salvaguarda (d) - La participación plena y efectiva de las partes interesadas, en particular la de los pueblos indígenas y las comunidades locales, en las medidas mencionadas en los párrafos 70 y 72 de la presente decisión.</v>
      </c>
      <c r="P324" s="787"/>
      <c r="Q324" s="787"/>
      <c r="R324" s="787"/>
      <c r="S324" s="787"/>
      <c r="T324" s="787"/>
      <c r="U324" s="787"/>
      <c r="V324" s="787"/>
      <c r="W324" s="322"/>
      <c r="X324" s="322"/>
      <c r="Y324" s="322"/>
    </row>
    <row r="325" spans="3:25" hidden="1" x14ac:dyDescent="0.25"/>
    <row r="326" spans="3:25" ht="0.95" hidden="1" customHeight="1" x14ac:dyDescent="0.3">
      <c r="C326" s="7"/>
      <c r="D326" s="7"/>
      <c r="E326" s="7"/>
      <c r="F326" s="159"/>
      <c r="G326" s="159"/>
      <c r="H326" s="159"/>
      <c r="I326" s="159"/>
      <c r="J326" s="159"/>
      <c r="N326" s="7"/>
      <c r="O326" s="555" t="str">
        <f>$O$32</f>
        <v>How to use</v>
      </c>
      <c r="P326" s="521"/>
      <c r="Q326" s="521"/>
      <c r="R326" s="521"/>
      <c r="S326" s="521"/>
      <c r="T326" s="521"/>
    </row>
    <row r="327" spans="3:25" ht="0.95" hidden="1" customHeight="1" x14ac:dyDescent="0.3">
      <c r="C327" s="606"/>
      <c r="D327" s="606"/>
      <c r="E327" s="606"/>
      <c r="F327" s="606"/>
      <c r="G327" s="606"/>
      <c r="H327" s="606"/>
      <c r="I327" s="606"/>
      <c r="J327" s="606"/>
      <c r="N327" s="7"/>
      <c r="O327" s="526" t="s">
        <v>85</v>
      </c>
      <c r="P327" s="527"/>
      <c r="Q327" s="527"/>
      <c r="R327" s="527"/>
      <c r="S327" s="527"/>
      <c r="T327" s="527"/>
      <c r="Y327" s="7"/>
    </row>
    <row r="328" spans="3:25" ht="18.75" hidden="1" x14ac:dyDescent="0.3">
      <c r="L328"/>
      <c r="N328" s="7"/>
      <c r="O328" s="528"/>
      <c r="P328" s="527"/>
      <c r="Q328" s="527"/>
      <c r="R328" s="527"/>
      <c r="S328" s="527"/>
      <c r="T328" s="527"/>
      <c r="Y328" s="7"/>
    </row>
    <row r="329" spans="3:25" ht="18.75" hidden="1" x14ac:dyDescent="0.3">
      <c r="C329" s="7" t="str">
        <f>O329</f>
        <v>Preguntas guía:</v>
      </c>
      <c r="D329" s="7"/>
      <c r="E329" s="7"/>
      <c r="F329" s="160"/>
      <c r="G329" s="160"/>
      <c r="H329" s="160"/>
      <c r="I329" s="160"/>
      <c r="J329" s="160"/>
      <c r="K329" s="160"/>
      <c r="L329" s="57"/>
      <c r="M329" s="12"/>
      <c r="N329" s="7"/>
      <c r="O329" s="555" t="str">
        <f>$O$35</f>
        <v>Preguntas guía:</v>
      </c>
      <c r="P329" s="527"/>
      <c r="Q329" s="527"/>
      <c r="R329" s="527"/>
      <c r="S329" s="527"/>
      <c r="T329" s="527"/>
      <c r="Y329" s="7"/>
    </row>
    <row r="330" spans="3:25" hidden="1" x14ac:dyDescent="0.25">
      <c r="O330" s="523"/>
      <c r="P330" s="556" t="str">
        <f>$P$36</f>
        <v>ID</v>
      </c>
      <c r="Q330" s="556" t="str">
        <f>$Q$36</f>
        <v>G. QUESTIONS</v>
      </c>
      <c r="R330" s="556" t="str">
        <f>$R$36</f>
        <v>NOTES</v>
      </c>
      <c r="S330" s="556" t="str">
        <f>$S$36</f>
        <v>IF, AUTO Q</v>
      </c>
      <c r="T330" s="556" t="str">
        <f>$T$36</f>
        <v>IF, AUTO NOTES</v>
      </c>
      <c r="U330" s="556" t="str">
        <f>$U$36</f>
        <v>AUTO TEXT</v>
      </c>
      <c r="V330" s="556" t="str">
        <f>$V$36</f>
        <v>SORTED TEXT</v>
      </c>
    </row>
    <row r="331" spans="3:25" ht="18.75" hidden="1" customHeight="1" thickBot="1" x14ac:dyDescent="0.3">
      <c r="C331" s="207"/>
      <c r="D331" s="207"/>
      <c r="E331" s="207"/>
      <c r="F331" s="207"/>
      <c r="G331" s="207"/>
      <c r="H331" s="794" t="str">
        <f>$H$37</f>
        <v>Notas  (si las hubiera)</v>
      </c>
      <c r="I331" s="794"/>
      <c r="J331" s="795"/>
      <c r="K331" s="26"/>
      <c r="L331" s="26"/>
      <c r="N331" s="87" t="s">
        <v>20</v>
      </c>
      <c r="O331" s="523"/>
      <c r="P331" s="567">
        <v>0</v>
      </c>
      <c r="Q331" s="532" t="s">
        <v>20</v>
      </c>
      <c r="R331" s="532" t="s">
        <v>20</v>
      </c>
      <c r="S331" s="532" t="s">
        <v>20</v>
      </c>
      <c r="T331" s="532" t="s">
        <v>20</v>
      </c>
      <c r="U331" s="532" t="s">
        <v>20</v>
      </c>
      <c r="V331" s="568" t="str">
        <f t="array" ref="V331">IFERROR((IF(ROWS(V$331:V331)&gt;COUNTA(U:U),"",INDEX(U:U,SMALL(IF(U$331:U$339&lt;&gt;"",ROW(U$331:U$339)),ROWS(V$331:V331))))),"")</f>
        <v/>
      </c>
      <c r="W331" s="36" t="s">
        <v>20</v>
      </c>
    </row>
    <row r="332" spans="3:25" ht="30" hidden="1" customHeight="1" x14ac:dyDescent="0.25">
      <c r="C332" s="829" t="str">
        <f>O332</f>
        <v>1.       ¿Existen (o se han planificado) políticas, leyes, reglamentos u otras medidas cuya finalidad sea:</v>
      </c>
      <c r="D332" s="829"/>
      <c r="E332" s="829"/>
      <c r="F332" s="829"/>
      <c r="G332" s="830"/>
      <c r="H332" s="796"/>
      <c r="I332" s="796"/>
      <c r="J332" s="797"/>
      <c r="K332" s="26"/>
      <c r="L332" s="26"/>
      <c r="N332" s="87" t="s">
        <v>20</v>
      </c>
      <c r="O332" s="387" t="s">
        <v>491</v>
      </c>
      <c r="P332" s="567">
        <v>1</v>
      </c>
      <c r="Q332" s="534" t="str">
        <f t="shared" ref="Q332:Q339" si="119">O332</f>
        <v>1.       ¿Existen (o se han planificado) políticas, leyes, reglamentos u otras medidas cuya finalidad sea:</v>
      </c>
      <c r="R332" s="534" t="str">
        <f t="shared" ref="R332:R339" si="120">IF(H332=0,"",H332)</f>
        <v/>
      </c>
      <c r="S332" s="536" t="str">
        <f>IF(((COUNTIF(H333:H338,"*"))&gt;0),Q332,"")</f>
        <v/>
      </c>
      <c r="T332" s="534" t="str">
        <f>IF(S332="*","",R332)</f>
        <v/>
      </c>
      <c r="U332" s="537" t="str">
        <f>IF(S332="","",(S332))</f>
        <v/>
      </c>
      <c r="V332" s="568" t="str">
        <f t="array" ref="V332">IFERROR((IF(ROWS(V$331:V332)&gt;COUNTA(U:U),"",INDEX(U:U,SMALL(IF(U$331:U$339&lt;&gt;"",ROW(U$331:U$339)),ROWS(V$331:V332))))),"")</f>
        <v/>
      </c>
      <c r="W332" s="36" t="s">
        <v>20</v>
      </c>
    </row>
    <row r="333" spans="3:25" ht="30" hidden="1" customHeight="1" x14ac:dyDescent="0.25">
      <c r="C333" s="832" t="str">
        <f t="shared" ref="C333:C337" si="121">O333</f>
        <v>1.1   Asegurar la participación significativa, plena y efectiva de las partes interesadas, en el diseño e implementación de acciones REDD+?</v>
      </c>
      <c r="D333" s="832"/>
      <c r="E333" s="832"/>
      <c r="F333" s="832"/>
      <c r="G333" s="832"/>
      <c r="H333" s="815"/>
      <c r="I333" s="816"/>
      <c r="J333" s="817"/>
      <c r="K333" s="26"/>
      <c r="L333" s="26"/>
      <c r="N333" s="87"/>
      <c r="O333" s="387" t="s">
        <v>638</v>
      </c>
      <c r="P333" s="567">
        <v>2</v>
      </c>
      <c r="Q333" s="534" t="str">
        <f t="shared" si="119"/>
        <v>1.1   Asegurar la participación significativa, plena y efectiva de las partes interesadas, en el diseño e implementación de acciones REDD+?</v>
      </c>
      <c r="R333" s="534" t="str">
        <f t="shared" si="120"/>
        <v/>
      </c>
      <c r="S333" s="535" t="str">
        <f t="shared" ref="S333:S339" si="122">IF(H333=0,"",Q333)</f>
        <v/>
      </c>
      <c r="T333" s="534" t="str">
        <f t="shared" ref="T333:T338" si="123">IF(S333="*","",R333)</f>
        <v/>
      </c>
      <c r="U333" s="532" t="str">
        <f t="shared" ref="U333:U339" si="124">IF(S333="","",(S333&amp;" - NOTES:  "&amp;T333))</f>
        <v/>
      </c>
      <c r="V333" s="568" t="str">
        <f t="array" ref="V333">IFERROR((IF(ROWS(V$331:V333)&gt;COUNTA(U:U),"",INDEX(U:U,SMALL(IF(U$331:U$339&lt;&gt;"",ROW(U$331:U$339)),ROWS(V$331:V333))))),"")</f>
        <v/>
      </c>
      <c r="W333" s="36" t="s">
        <v>20</v>
      </c>
    </row>
    <row r="334" spans="3:25" ht="75" hidden="1" customHeight="1" x14ac:dyDescent="0.25">
      <c r="C334" s="832" t="str">
        <f t="shared" si="121"/>
        <v>1.2   Asegurar que el análisis y participación de partes interesadas se llevará a cabo de una manera sensible al género y a la cultura, no discriminatoria e inclusiva, asegurando que los grupos marginados y vulnerables, potencialmente afectados, son identificados y proveídos con oportunidades para participar?</v>
      </c>
      <c r="D334" s="832"/>
      <c r="E334" s="832"/>
      <c r="F334" s="832"/>
      <c r="G334" s="832"/>
      <c r="H334" s="815"/>
      <c r="I334" s="816"/>
      <c r="J334" s="817"/>
      <c r="K334" s="26"/>
      <c r="L334" s="26"/>
      <c r="N334" s="87"/>
      <c r="O334" s="387" t="s">
        <v>492</v>
      </c>
      <c r="P334" s="567">
        <v>3</v>
      </c>
      <c r="Q334" s="534" t="str">
        <f t="shared" si="119"/>
        <v>1.2   Asegurar que el análisis y participación de partes interesadas se llevará a cabo de una manera sensible al género y a la cultura, no discriminatoria e inclusiva, asegurando que los grupos marginados y vulnerables, potencialmente afectados, son identificados y proveídos con oportunidades para participar?</v>
      </c>
      <c r="R334" s="534" t="str">
        <f t="shared" si="120"/>
        <v/>
      </c>
      <c r="S334" s="535" t="str">
        <f t="shared" si="122"/>
        <v/>
      </c>
      <c r="T334" s="534" t="str">
        <f t="shared" si="123"/>
        <v/>
      </c>
      <c r="U334" s="532" t="str">
        <f t="shared" si="124"/>
        <v/>
      </c>
      <c r="V334" s="568" t="str">
        <f t="array" ref="V334">IFERROR((IF(ROWS(V$331:V334)&gt;COUNTA(U:U),"",INDEX(U:U,SMALL(IF(U$331:U$339&lt;&gt;"",ROW(U$331:U$339)),ROWS(V$331:V334))))),"")</f>
        <v/>
      </c>
      <c r="W334" s="36" t="s">
        <v>20</v>
      </c>
    </row>
    <row r="335" spans="3:25" ht="45" hidden="1" customHeight="1" x14ac:dyDescent="0.25">
      <c r="C335" s="832" t="str">
        <f t="shared" si="121"/>
        <v>1.3   Asegurar que la escala y frecuencia de la participación reflejará la naturaleza de la actividad la magnitud de los riesgos potenciales e impactos adversos, y las preocupaciones planteadas por las comunidades afectadas?</v>
      </c>
      <c r="D335" s="832"/>
      <c r="E335" s="832"/>
      <c r="F335" s="832"/>
      <c r="G335" s="832"/>
      <c r="H335" s="815"/>
      <c r="I335" s="816"/>
      <c r="J335" s="817"/>
      <c r="K335" s="26"/>
      <c r="L335" s="26"/>
      <c r="N335" s="87"/>
      <c r="O335" s="387" t="s">
        <v>639</v>
      </c>
      <c r="P335" s="567">
        <v>4</v>
      </c>
      <c r="Q335" s="534" t="str">
        <f t="shared" si="119"/>
        <v>1.3   Asegurar que la escala y frecuencia de la participación reflejará la naturaleza de la actividad la magnitud de los riesgos potenciales e impactos adversos, y las preocupaciones planteadas por las comunidades afectadas?</v>
      </c>
      <c r="R335" s="534" t="str">
        <f t="shared" si="120"/>
        <v/>
      </c>
      <c r="S335" s="535" t="str">
        <f t="shared" si="122"/>
        <v/>
      </c>
      <c r="T335" s="534" t="str">
        <f t="shared" si="123"/>
        <v/>
      </c>
      <c r="U335" s="532" t="str">
        <f t="shared" si="124"/>
        <v/>
      </c>
      <c r="V335" s="568" t="str">
        <f t="array" ref="V335">IFERROR((IF(ROWS(V$331:V335)&gt;COUNTA(U:U),"",INDEX(U:U,SMALL(IF(U$331:U$339&lt;&gt;"",ROW(U$331:U$339)),ROWS(V$331:V335))))),"")</f>
        <v/>
      </c>
      <c r="W335" s="36" t="s">
        <v>20</v>
      </c>
    </row>
    <row r="336" spans="3:25" ht="45" hidden="1" customHeight="1" x14ac:dyDescent="0.25">
      <c r="C336" s="832" t="str">
        <f t="shared" si="121"/>
        <v>1.4   Asegurar el CLPI para actividades que pudieran afectar los derechos e intereses, las tierras, los recursos, los territorios, y los medios de vida tradicionales de los pueblos indígenas?</v>
      </c>
      <c r="D336" s="832"/>
      <c r="E336" s="832"/>
      <c r="F336" s="832"/>
      <c r="G336" s="832"/>
      <c r="H336" s="815"/>
      <c r="I336" s="816"/>
      <c r="J336" s="817"/>
      <c r="K336" s="26"/>
      <c r="L336" s="26"/>
      <c r="N336" s="87"/>
      <c r="O336" s="387" t="s">
        <v>493</v>
      </c>
      <c r="P336" s="567">
        <v>5</v>
      </c>
      <c r="Q336" s="534" t="str">
        <f t="shared" si="119"/>
        <v>1.4   Asegurar el CLPI para actividades que pudieran afectar los derechos e intereses, las tierras, los recursos, los territorios, y los medios de vida tradicionales de los pueblos indígenas?</v>
      </c>
      <c r="R336" s="534" t="str">
        <f t="shared" si="120"/>
        <v/>
      </c>
      <c r="S336" s="535" t="str">
        <f t="shared" si="122"/>
        <v/>
      </c>
      <c r="T336" s="534" t="str">
        <f t="shared" si="123"/>
        <v/>
      </c>
      <c r="U336" s="532" t="str">
        <f t="shared" si="124"/>
        <v/>
      </c>
      <c r="V336" s="568" t="str">
        <f t="array" ref="V336">IFERROR((IF(ROWS(V$331:V336)&gt;COUNTA(U:U),"",INDEX(U:U,SMALL(IF(U$331:U$339&lt;&gt;"",ROW(U$331:U$339)),ROWS(V$331:V336))))),"")</f>
        <v/>
      </c>
      <c r="W336" s="36" t="s">
        <v>20</v>
      </c>
    </row>
    <row r="337" spans="3:25" ht="45" hidden="1" customHeight="1" x14ac:dyDescent="0.25">
      <c r="C337" s="832" t="str">
        <f t="shared" si="121"/>
        <v>1.5   Asegurar que las partes interesadas que puedan verse afectadas por la(s) acción(es) REDD+, puedan comunicar sus preocupaciones sobre el desempeño y el impacto social y ambiental a través de diferentes canales?</v>
      </c>
      <c r="D337" s="832"/>
      <c r="E337" s="832"/>
      <c r="F337" s="832"/>
      <c r="G337" s="832"/>
      <c r="H337" s="815"/>
      <c r="I337" s="816"/>
      <c r="J337" s="817"/>
      <c r="K337" s="26"/>
      <c r="L337" s="26"/>
      <c r="N337" s="87"/>
      <c r="O337" s="387" t="s">
        <v>640</v>
      </c>
      <c r="P337" s="567">
        <v>6</v>
      </c>
      <c r="Q337" s="534" t="str">
        <f t="shared" si="119"/>
        <v>1.5   Asegurar que las partes interesadas que puedan verse afectadas por la(s) acción(es) REDD+, puedan comunicar sus preocupaciones sobre el desempeño y el impacto social y ambiental a través de diferentes canales?</v>
      </c>
      <c r="R337" s="534" t="str">
        <f t="shared" si="120"/>
        <v/>
      </c>
      <c r="S337" s="535" t="str">
        <f t="shared" si="122"/>
        <v/>
      </c>
      <c r="T337" s="534" t="str">
        <f t="shared" si="123"/>
        <v/>
      </c>
      <c r="U337" s="532" t="str">
        <f t="shared" si="124"/>
        <v/>
      </c>
      <c r="V337" s="568" t="str">
        <f t="array" ref="V337">IFERROR((IF(ROWS(V$331:V337)&gt;COUNTA(U:U),"",INDEX(U:U,SMALL(IF(U$331:U$339&lt;&gt;"",ROW(U$331:U$339)),ROWS(V$331:V337))))),"")</f>
        <v/>
      </c>
      <c r="W337" s="36" t="s">
        <v>20</v>
      </c>
    </row>
    <row r="338" spans="3:25" ht="30" hidden="1" customHeight="1" thickBot="1" x14ac:dyDescent="0.3">
      <c r="C338" s="833" t="str">
        <f>O338</f>
        <v>1.6   Apoyar la autoselección de los representantes que participaran en la toma de decisiones sobre el REDD+?</v>
      </c>
      <c r="D338" s="833"/>
      <c r="E338" s="833"/>
      <c r="F338" s="833"/>
      <c r="G338" s="833"/>
      <c r="H338" s="821"/>
      <c r="I338" s="822"/>
      <c r="J338" s="823"/>
      <c r="K338" s="26"/>
      <c r="L338" s="26"/>
      <c r="N338" s="87"/>
      <c r="O338" s="387" t="s">
        <v>494</v>
      </c>
      <c r="P338" s="567">
        <v>7</v>
      </c>
      <c r="Q338" s="534" t="str">
        <f t="shared" si="119"/>
        <v>1.6   Apoyar la autoselección de los representantes que participaran en la toma de decisiones sobre el REDD+?</v>
      </c>
      <c r="R338" s="534" t="str">
        <f t="shared" si="120"/>
        <v/>
      </c>
      <c r="S338" s="535" t="str">
        <f t="shared" si="122"/>
        <v/>
      </c>
      <c r="T338" s="534" t="str">
        <f t="shared" si="123"/>
        <v/>
      </c>
      <c r="U338" s="532" t="str">
        <f t="shared" si="124"/>
        <v/>
      </c>
      <c r="V338" s="568" t="str">
        <f t="array" ref="V338">IFERROR((IF(ROWS(V$331:V338)&gt;COUNTA(U:U),"",INDEX(U:U,SMALL(IF(U$331:U$339&lt;&gt;"",ROW(U$331:U$339)),ROWS(V$331:V338))))),"")</f>
        <v/>
      </c>
      <c r="W338" s="36" t="s">
        <v>20</v>
      </c>
    </row>
    <row r="339" spans="3:25" ht="30" hidden="1" customHeight="1" thickBot="1" x14ac:dyDescent="0.3">
      <c r="C339" s="834" t="str">
        <f>O339</f>
        <v>2.       ¿Qué tan accesibles, predecibles y equitativas son cada una de estas políticas?</v>
      </c>
      <c r="D339" s="834"/>
      <c r="E339" s="834"/>
      <c r="F339" s="834"/>
      <c r="G339" s="834"/>
      <c r="H339" s="818"/>
      <c r="I339" s="819"/>
      <c r="J339" s="820"/>
      <c r="K339" s="26"/>
      <c r="L339" s="26"/>
      <c r="N339" s="87"/>
      <c r="O339" s="387" t="s">
        <v>495</v>
      </c>
      <c r="P339" s="567">
        <v>8</v>
      </c>
      <c r="Q339" s="534" t="str">
        <f t="shared" si="119"/>
        <v>2.       ¿Qué tan accesibles, predecibles y equitativas son cada una de estas políticas?</v>
      </c>
      <c r="R339" s="534" t="str">
        <f t="shared" si="120"/>
        <v/>
      </c>
      <c r="S339" s="535" t="str">
        <f t="shared" si="122"/>
        <v/>
      </c>
      <c r="T339" s="534" t="str">
        <f>IF(S339="*","",R339)</f>
        <v/>
      </c>
      <c r="U339" s="532" t="str">
        <f t="shared" si="124"/>
        <v/>
      </c>
      <c r="V339" s="568" t="str">
        <f t="array" ref="V339">IFERROR((IF(ROWS(V$331:V339)&gt;COUNTA(U:U),"",INDEX(U:U,SMALL(IF(U$331:U$339&lt;&gt;"",ROW(U$331:U$339)),ROWS(V$331:V339))))),"")</f>
        <v/>
      </c>
      <c r="W339" s="36" t="s">
        <v>20</v>
      </c>
    </row>
    <row r="340" spans="3:25" ht="39.950000000000003" hidden="1" customHeight="1" x14ac:dyDescent="0.25">
      <c r="C340" s="295"/>
      <c r="D340" s="240"/>
      <c r="E340" s="240"/>
      <c r="F340" s="240"/>
      <c r="G340" s="240"/>
      <c r="H340" s="240"/>
      <c r="I340" s="240"/>
      <c r="J340" s="240"/>
      <c r="K340" s="240"/>
      <c r="L340" s="240"/>
      <c r="O340" s="557" t="str">
        <f>$O$58</f>
        <v>Pulsar en el icono "-" a la izquierda para minimizar el texto.</v>
      </c>
      <c r="T340" s="558"/>
    </row>
    <row r="341" spans="3:25" ht="15" hidden="1" customHeight="1" x14ac:dyDescent="0.25">
      <c r="C341" s="294"/>
      <c r="D341" s="130"/>
      <c r="E341" s="130"/>
      <c r="F341" s="130"/>
      <c r="G341" s="130"/>
      <c r="H341" s="130"/>
      <c r="I341" s="130"/>
      <c r="J341" s="130"/>
      <c r="K341" s="130"/>
      <c r="L341" s="130"/>
      <c r="O341" s="557" t="str">
        <f>$O$59</f>
        <v>Pulsar en el icono "+" a la izquierda para ampliar el texto y repasar las preguntas guía.</v>
      </c>
    </row>
    <row r="342" spans="3:25" hidden="1" x14ac:dyDescent="0.25">
      <c r="C342" s="64"/>
      <c r="D342" s="64"/>
      <c r="E342" s="64"/>
      <c r="F342" s="64"/>
      <c r="G342" s="64"/>
      <c r="H342" s="64"/>
      <c r="I342" s="64"/>
      <c r="J342" s="64"/>
      <c r="K342" s="64"/>
      <c r="L342" s="64"/>
    </row>
    <row r="343" spans="3:25" hidden="1" x14ac:dyDescent="0.25">
      <c r="C343" s="159"/>
      <c r="D343" s="159"/>
      <c r="E343" s="159"/>
      <c r="F343" s="160"/>
      <c r="G343" s="160"/>
      <c r="H343" s="160"/>
      <c r="I343" s="160"/>
      <c r="J343" s="160"/>
      <c r="K343" s="160"/>
      <c r="L343" s="57"/>
      <c r="O343" s="470"/>
      <c r="P343" s="521"/>
      <c r="Q343" s="538"/>
      <c r="R343" s="538"/>
      <c r="S343" s="538"/>
      <c r="T343" s="538"/>
      <c r="U343" s="538"/>
      <c r="V343" s="538"/>
      <c r="W343" s="309"/>
      <c r="X343" s="325"/>
      <c r="Y343" s="34"/>
    </row>
    <row r="344" spans="3:25" ht="30" hidden="1" customHeight="1" x14ac:dyDescent="0.25">
      <c r="C344" s="839" t="str">
        <f>O344</f>
        <v>Tabla 3:  PLR relevantes para la Salvaguarda (d) - Participación plena y efectiva de las partes interesadas.</v>
      </c>
      <c r="D344" s="839"/>
      <c r="E344" s="839"/>
      <c r="F344" s="839"/>
      <c r="G344" s="839"/>
      <c r="H344" s="839"/>
      <c r="I344" s="839"/>
      <c r="J344" s="839"/>
      <c r="O344" s="539" t="str">
        <f>CONCATENATE($O$26,$P$26,$S$16)</f>
        <v>Tabla 3:  PLR relevantes para la Salvaguarda (d) - Participación plena y efectiva de las partes interesadas.</v>
      </c>
      <c r="P344" s="540"/>
      <c r="Y344" s="34"/>
    </row>
    <row r="345" spans="3:25" hidden="1" x14ac:dyDescent="0.25">
      <c r="L345"/>
    </row>
    <row r="346" spans="3:25" ht="72.75" hidden="1" customHeight="1" x14ac:dyDescent="0.25">
      <c r="O346" s="340">
        <v>0</v>
      </c>
    </row>
    <row r="347" spans="3:25" hidden="1" x14ac:dyDescent="0.25"/>
    <row r="348" spans="3:25" ht="48" hidden="1" customHeight="1" x14ac:dyDescent="0.25">
      <c r="C348" s="145"/>
      <c r="D348" s="146" t="str">
        <f>P348</f>
        <v>Descripción</v>
      </c>
      <c r="E348" s="146" t="str">
        <f t="shared" ref="E348:F348" si="125">Q348</f>
        <v>Cant.</v>
      </c>
      <c r="F348" s="146" t="str">
        <f t="shared" si="125"/>
        <v>PLR relevantes para este beneficio</v>
      </c>
      <c r="G348" s="161" t="str">
        <f>S348</f>
        <v>¿Cómo cubren las PLR este beneficio?</v>
      </c>
      <c r="H348" s="161" t="str">
        <f>T348</f>
        <v>¿Con qué efectividad se están implementando las PLR?</v>
      </c>
      <c r="I348" s="161" t="str">
        <f>U348</f>
        <v>¿PLR incompatibles?</v>
      </c>
      <c r="J348" s="161" t="str">
        <f>V348</f>
        <v>Vacíos identificados</v>
      </c>
      <c r="O348" s="559"/>
      <c r="P348" s="560" t="str">
        <f>P$66</f>
        <v>Descripción</v>
      </c>
      <c r="Q348" s="560" t="str">
        <f t="shared" ref="Q348:U348" si="126">Q$66</f>
        <v>Cant.</v>
      </c>
      <c r="R348" s="560" t="str">
        <f t="shared" si="126"/>
        <v>PLR relevantes para este beneficio</v>
      </c>
      <c r="S348" s="560" t="str">
        <f t="shared" si="126"/>
        <v>¿Cómo cubren las PLR este beneficio?</v>
      </c>
      <c r="T348" s="560" t="str">
        <f t="shared" si="126"/>
        <v>¿Con qué efectividad se están implementando las PLR?</v>
      </c>
      <c r="U348" s="560" t="str">
        <f t="shared" si="126"/>
        <v>¿PLR incompatibles?</v>
      </c>
      <c r="V348" s="560" t="str">
        <f>V$66</f>
        <v>Vacíos identificados</v>
      </c>
    </row>
    <row r="349" spans="3:25" ht="168" hidden="1" x14ac:dyDescent="0.25">
      <c r="C349" s="235" t="str">
        <f>O349</f>
        <v>EJEMPLO</v>
      </c>
      <c r="D349" s="235" t="str">
        <f>P349</f>
        <v>La extensión del manejo forestal comunitario puede aumentar el número y los grupos de las partes interesadas involucradas en la toma de decisiones relacionada con los bosques locales.</v>
      </c>
      <c r="E349" s="235">
        <f t="shared" ref="E349:I349" si="127">Q349</f>
        <v>1</v>
      </c>
      <c r="F349" s="235" t="str">
        <f t="shared" si="127"/>
        <v>Política de gestión forestal comunitaria.</v>
      </c>
      <c r="G349" s="235" t="str">
        <f t="shared" si="127"/>
        <v>La Política de gestión forestal comunitaria establece los principios para asegurar el involucramiento de las partes interesadas relevantes en el establecimiento del manejo forestal comunitario en nuevas áreas.</v>
      </c>
      <c r="H349" s="235" t="str">
        <f t="shared" si="127"/>
        <v>Mientras que la política se implementa efectivamente para la participación de las comunidades locales, ésta no incluye consideraciones específicas para las poblaciones indígenas.</v>
      </c>
      <c r="I349" s="235" t="str">
        <f t="shared" si="127"/>
        <v>La Política de gestión forestal comunitaria no es plenamente consistente con el CLPI y sus especificaciones para comunidades indígenas (esto no significa un conflicto con las PLR nacionales, pero si con lo requerido bajo REDD+).</v>
      </c>
      <c r="J349" s="235" t="str">
        <f>V349</f>
        <v>La falta de consideración explícita de la población indígena en la política de gestión forestal comunitaria existente.</v>
      </c>
      <c r="O349" s="561" t="str">
        <f>$O$67</f>
        <v>EJEMPLO</v>
      </c>
      <c r="P349" s="562" t="s">
        <v>327</v>
      </c>
      <c r="Q349" s="562">
        <v>1</v>
      </c>
      <c r="R349" s="562" t="s">
        <v>496</v>
      </c>
      <c r="S349" s="562" t="s">
        <v>497</v>
      </c>
      <c r="T349" s="562" t="s">
        <v>498</v>
      </c>
      <c r="U349" s="562" t="s">
        <v>499</v>
      </c>
      <c r="V349" s="562" t="s">
        <v>500</v>
      </c>
    </row>
    <row r="350" spans="3:25" hidden="1" x14ac:dyDescent="0.25">
      <c r="C350" s="217" t="str">
        <f>O350</f>
        <v>Beneficios</v>
      </c>
      <c r="D350" s="573"/>
      <c r="E350" s="230"/>
      <c r="F350" s="230"/>
      <c r="G350" s="230"/>
      <c r="H350" s="230"/>
      <c r="I350" s="230"/>
      <c r="J350" s="230"/>
      <c r="O350" s="563" t="str">
        <f>$O$68</f>
        <v>Beneficios</v>
      </c>
      <c r="P350" s="545" t="str">
        <f t="shared" ref="P350:P355" si="128">IF(D350=0,"",D350)</f>
        <v/>
      </c>
      <c r="Q350" s="545" t="str">
        <f t="shared" ref="Q350:Q355" si="129">IF(E350=0,"",E350)</f>
        <v/>
      </c>
      <c r="R350" s="545" t="str">
        <f t="shared" ref="R350:R355" si="130">IF(F350=0,"",F350)</f>
        <v/>
      </c>
      <c r="S350" s="545" t="str">
        <f t="shared" ref="S350:S355" si="131">IF(G350=0,"",G350)</f>
        <v/>
      </c>
      <c r="T350" s="545" t="str">
        <f t="shared" ref="T350:T355" si="132">IF(H350=0,"",H350)</f>
        <v/>
      </c>
      <c r="U350" s="545" t="str">
        <f t="shared" ref="U350:U355" si="133">IF(I350=0,"",I350)</f>
        <v/>
      </c>
      <c r="V350" s="545" t="str">
        <f t="shared" ref="V350:V360" si="134">IF(J350=0,"",J350)</f>
        <v/>
      </c>
    </row>
    <row r="351" spans="3:25" hidden="1" x14ac:dyDescent="0.25">
      <c r="C351" s="142"/>
      <c r="D351" s="573"/>
      <c r="E351" s="230"/>
      <c r="F351" s="230"/>
      <c r="G351" s="230"/>
      <c r="H351" s="230"/>
      <c r="I351" s="230"/>
      <c r="J351" s="230"/>
      <c r="O351" s="564"/>
      <c r="P351" s="545" t="str">
        <f t="shared" si="128"/>
        <v/>
      </c>
      <c r="Q351" s="545" t="str">
        <f t="shared" si="129"/>
        <v/>
      </c>
      <c r="R351" s="545" t="str">
        <f t="shared" si="130"/>
        <v/>
      </c>
      <c r="S351" s="545" t="str">
        <f t="shared" si="131"/>
        <v/>
      </c>
      <c r="T351" s="545" t="str">
        <f t="shared" si="132"/>
        <v/>
      </c>
      <c r="U351" s="545" t="str">
        <f t="shared" si="133"/>
        <v/>
      </c>
      <c r="V351" s="545" t="str">
        <f t="shared" si="134"/>
        <v/>
      </c>
    </row>
    <row r="352" spans="3:25" hidden="1" x14ac:dyDescent="0.25">
      <c r="C352" s="142"/>
      <c r="D352" s="573"/>
      <c r="E352" s="230"/>
      <c r="F352" s="230"/>
      <c r="G352" s="230"/>
      <c r="H352" s="230"/>
      <c r="I352" s="230"/>
      <c r="J352" s="230"/>
      <c r="O352" s="564"/>
      <c r="P352" s="545" t="str">
        <f t="shared" si="128"/>
        <v/>
      </c>
      <c r="Q352" s="545" t="str">
        <f t="shared" si="129"/>
        <v/>
      </c>
      <c r="R352" s="545" t="str">
        <f t="shared" si="130"/>
        <v/>
      </c>
      <c r="S352" s="545" t="str">
        <f t="shared" si="131"/>
        <v/>
      </c>
      <c r="T352" s="545" t="str">
        <f t="shared" si="132"/>
        <v/>
      </c>
      <c r="U352" s="545" t="str">
        <f t="shared" si="133"/>
        <v/>
      </c>
      <c r="V352" s="545" t="str">
        <f t="shared" si="134"/>
        <v/>
      </c>
    </row>
    <row r="353" spans="3:22" hidden="1" x14ac:dyDescent="0.25">
      <c r="C353" s="142"/>
      <c r="D353" s="573"/>
      <c r="E353" s="230"/>
      <c r="F353" s="230"/>
      <c r="G353" s="230"/>
      <c r="H353" s="230"/>
      <c r="I353" s="230"/>
      <c r="J353" s="230"/>
      <c r="O353" s="564"/>
      <c r="P353" s="545" t="str">
        <f t="shared" si="128"/>
        <v/>
      </c>
      <c r="Q353" s="545" t="str">
        <f t="shared" si="129"/>
        <v/>
      </c>
      <c r="R353" s="545" t="str">
        <f t="shared" si="130"/>
        <v/>
      </c>
      <c r="S353" s="545" t="str">
        <f t="shared" si="131"/>
        <v/>
      </c>
      <c r="T353" s="545" t="str">
        <f t="shared" si="132"/>
        <v/>
      </c>
      <c r="U353" s="545" t="str">
        <f t="shared" si="133"/>
        <v/>
      </c>
      <c r="V353" s="545" t="str">
        <f t="shared" si="134"/>
        <v/>
      </c>
    </row>
    <row r="354" spans="3:22" hidden="1" x14ac:dyDescent="0.25">
      <c r="C354" s="142"/>
      <c r="D354" s="573"/>
      <c r="E354" s="230"/>
      <c r="F354" s="230"/>
      <c r="G354" s="230"/>
      <c r="H354" s="230"/>
      <c r="I354" s="230"/>
      <c r="J354" s="230"/>
      <c r="O354" s="564"/>
      <c r="P354" s="545" t="str">
        <f t="shared" si="128"/>
        <v/>
      </c>
      <c r="Q354" s="545" t="str">
        <f t="shared" si="129"/>
        <v/>
      </c>
      <c r="R354" s="545" t="str">
        <f t="shared" si="130"/>
        <v/>
      </c>
      <c r="S354" s="545" t="str">
        <f t="shared" si="131"/>
        <v/>
      </c>
      <c r="T354" s="545" t="str">
        <f t="shared" si="132"/>
        <v/>
      </c>
      <c r="U354" s="545" t="str">
        <f t="shared" si="133"/>
        <v/>
      </c>
      <c r="V354" s="545" t="str">
        <f t="shared" si="134"/>
        <v/>
      </c>
    </row>
    <row r="355" spans="3:22" hidden="1" x14ac:dyDescent="0.25">
      <c r="C355" s="142"/>
      <c r="D355" s="573"/>
      <c r="E355" s="232"/>
      <c r="F355" s="230"/>
      <c r="G355" s="230"/>
      <c r="H355" s="230"/>
      <c r="I355" s="230"/>
      <c r="J355" s="230"/>
      <c r="O355" s="564"/>
      <c r="P355" s="545" t="str">
        <f t="shared" si="128"/>
        <v/>
      </c>
      <c r="Q355" s="545" t="str">
        <f t="shared" si="129"/>
        <v/>
      </c>
      <c r="R355" s="545" t="str">
        <f t="shared" si="130"/>
        <v/>
      </c>
      <c r="S355" s="545" t="str">
        <f t="shared" si="131"/>
        <v/>
      </c>
      <c r="T355" s="545" t="str">
        <f t="shared" si="132"/>
        <v/>
      </c>
      <c r="U355" s="545" t="str">
        <f t="shared" si="133"/>
        <v/>
      </c>
      <c r="V355" s="545" t="str">
        <f t="shared" si="134"/>
        <v/>
      </c>
    </row>
    <row r="356" spans="3:22" hidden="1" x14ac:dyDescent="0.25">
      <c r="C356" s="142"/>
      <c r="D356" s="573"/>
      <c r="E356" s="232"/>
      <c r="F356" s="230"/>
      <c r="G356" s="230"/>
      <c r="H356" s="230"/>
      <c r="I356" s="230"/>
      <c r="J356" s="230"/>
      <c r="O356" s="564"/>
      <c r="P356" s="545" t="str">
        <f t="shared" ref="P356:U360" si="135">IF(D356=0,"",D356)</f>
        <v/>
      </c>
      <c r="Q356" s="545" t="str">
        <f t="shared" si="135"/>
        <v/>
      </c>
      <c r="R356" s="545" t="str">
        <f t="shared" si="135"/>
        <v/>
      </c>
      <c r="S356" s="545" t="str">
        <f t="shared" si="135"/>
        <v/>
      </c>
      <c r="T356" s="545" t="str">
        <f t="shared" si="135"/>
        <v/>
      </c>
      <c r="U356" s="545" t="str">
        <f t="shared" si="135"/>
        <v/>
      </c>
      <c r="V356" s="545" t="str">
        <f t="shared" si="134"/>
        <v/>
      </c>
    </row>
    <row r="357" spans="3:22" hidden="1" x14ac:dyDescent="0.25">
      <c r="C357" s="142"/>
      <c r="D357" s="573"/>
      <c r="E357" s="232"/>
      <c r="F357" s="230"/>
      <c r="G357" s="230"/>
      <c r="H357" s="230"/>
      <c r="I357" s="230"/>
      <c r="J357" s="230"/>
      <c r="O357" s="564"/>
      <c r="P357" s="545" t="str">
        <f t="shared" si="135"/>
        <v/>
      </c>
      <c r="Q357" s="545" t="str">
        <f t="shared" si="135"/>
        <v/>
      </c>
      <c r="R357" s="545" t="str">
        <f t="shared" si="135"/>
        <v/>
      </c>
      <c r="S357" s="545" t="str">
        <f t="shared" si="135"/>
        <v/>
      </c>
      <c r="T357" s="545" t="str">
        <f t="shared" si="135"/>
        <v/>
      </c>
      <c r="U357" s="545" t="str">
        <f t="shared" si="135"/>
        <v/>
      </c>
      <c r="V357" s="545" t="str">
        <f t="shared" si="134"/>
        <v/>
      </c>
    </row>
    <row r="358" spans="3:22" hidden="1" x14ac:dyDescent="0.25">
      <c r="C358" s="142"/>
      <c r="D358" s="573"/>
      <c r="E358" s="232"/>
      <c r="F358" s="230"/>
      <c r="G358" s="230"/>
      <c r="H358" s="230"/>
      <c r="I358" s="230"/>
      <c r="J358" s="230"/>
      <c r="O358" s="564"/>
      <c r="P358" s="545" t="str">
        <f t="shared" si="135"/>
        <v/>
      </c>
      <c r="Q358" s="545" t="str">
        <f t="shared" si="135"/>
        <v/>
      </c>
      <c r="R358" s="545" t="str">
        <f t="shared" si="135"/>
        <v/>
      </c>
      <c r="S358" s="545" t="str">
        <f t="shared" si="135"/>
        <v/>
      </c>
      <c r="T358" s="545" t="str">
        <f t="shared" si="135"/>
        <v/>
      </c>
      <c r="U358" s="545" t="str">
        <f t="shared" si="135"/>
        <v/>
      </c>
      <c r="V358" s="545" t="str">
        <f t="shared" si="134"/>
        <v/>
      </c>
    </row>
    <row r="359" spans="3:22" hidden="1" x14ac:dyDescent="0.25">
      <c r="C359" s="142"/>
      <c r="D359" s="573"/>
      <c r="E359" s="232"/>
      <c r="F359" s="230"/>
      <c r="G359" s="230"/>
      <c r="H359" s="230"/>
      <c r="I359" s="230"/>
      <c r="J359" s="230"/>
      <c r="O359" s="564"/>
      <c r="P359" s="545" t="str">
        <f t="shared" si="135"/>
        <v/>
      </c>
      <c r="Q359" s="545" t="str">
        <f t="shared" si="135"/>
        <v/>
      </c>
      <c r="R359" s="545" t="str">
        <f t="shared" si="135"/>
        <v/>
      </c>
      <c r="S359" s="545" t="str">
        <f t="shared" si="135"/>
        <v/>
      </c>
      <c r="T359" s="545" t="str">
        <f t="shared" si="135"/>
        <v/>
      </c>
      <c r="U359" s="545" t="str">
        <f t="shared" si="135"/>
        <v/>
      </c>
      <c r="V359" s="545" t="str">
        <f t="shared" si="134"/>
        <v/>
      </c>
    </row>
    <row r="360" spans="3:22" hidden="1" x14ac:dyDescent="0.25">
      <c r="C360" s="144"/>
      <c r="D360" s="573"/>
      <c r="E360" s="232"/>
      <c r="F360" s="230"/>
      <c r="G360" s="230"/>
      <c r="H360" s="230"/>
      <c r="I360" s="230"/>
      <c r="J360" s="230"/>
      <c r="O360" s="565"/>
      <c r="P360" s="545" t="str">
        <f t="shared" si="135"/>
        <v/>
      </c>
      <c r="Q360" s="545" t="str">
        <f t="shared" si="135"/>
        <v/>
      </c>
      <c r="R360" s="545" t="str">
        <f t="shared" si="135"/>
        <v/>
      </c>
      <c r="S360" s="545" t="str">
        <f t="shared" si="135"/>
        <v/>
      </c>
      <c r="T360" s="545" t="str">
        <f t="shared" si="135"/>
        <v/>
      </c>
      <c r="U360" s="545" t="str">
        <f t="shared" si="135"/>
        <v/>
      </c>
      <c r="V360" s="545" t="str">
        <f t="shared" si="134"/>
        <v/>
      </c>
    </row>
    <row r="361" spans="3:22" ht="36" hidden="1" x14ac:dyDescent="0.25">
      <c r="C361" s="145"/>
      <c r="D361" s="146" t="str">
        <f t="shared" ref="D361:J361" si="136">P361</f>
        <v>Descripción</v>
      </c>
      <c r="E361" s="146" t="str">
        <f t="shared" si="136"/>
        <v>Cant.</v>
      </c>
      <c r="F361" s="161" t="str">
        <f t="shared" si="136"/>
        <v>PLR relevantes a este riesgo</v>
      </c>
      <c r="G361" s="161" t="str">
        <f t="shared" si="136"/>
        <v>¿Cómo cubren las PLR este riesgo?</v>
      </c>
      <c r="H361" s="161" t="str">
        <f t="shared" si="136"/>
        <v>¿Con qué efectividad se están implementando las PLR?</v>
      </c>
      <c r="I361" s="161" t="str">
        <f t="shared" si="136"/>
        <v>¿PLR incompatibles?</v>
      </c>
      <c r="J361" s="161" t="str">
        <f t="shared" si="136"/>
        <v>Vacíos identificados</v>
      </c>
      <c r="O361" s="559"/>
      <c r="P361" s="560" t="str">
        <f t="shared" ref="P361:U361" si="137">P$77</f>
        <v>Descripción</v>
      </c>
      <c r="Q361" s="560" t="str">
        <f t="shared" si="137"/>
        <v>Cant.</v>
      </c>
      <c r="R361" s="560" t="str">
        <f t="shared" si="137"/>
        <v>PLR relevantes a este riesgo</v>
      </c>
      <c r="S361" s="560" t="str">
        <f t="shared" si="137"/>
        <v>¿Cómo cubren las PLR este riesgo?</v>
      </c>
      <c r="T361" s="560" t="str">
        <f t="shared" si="137"/>
        <v>¿Con qué efectividad se están implementando las PLR?</v>
      </c>
      <c r="U361" s="560" t="str">
        <f t="shared" si="137"/>
        <v>¿PLR incompatibles?</v>
      </c>
      <c r="V361" s="560" t="str">
        <f>V$77</f>
        <v>Vacíos identificados</v>
      </c>
    </row>
    <row r="362" spans="3:22" ht="204" hidden="1" x14ac:dyDescent="0.25">
      <c r="C362" s="235" t="str">
        <f>O362</f>
        <v>EJEMPLO</v>
      </c>
      <c r="D362" s="235" t="str">
        <f>P362</f>
        <v>El fracaso de no proporcionar la información adecuada a las partes interesadas, puede obstaculizar su capacidad de participar de una manera efectiva y significativa, causando frustración con el proceso REDD+.</v>
      </c>
      <c r="E362" s="235">
        <f t="shared" ref="E362:I362" si="138">Q362</f>
        <v>1</v>
      </c>
      <c r="F362" s="235" t="str">
        <f t="shared" si="138"/>
        <v>Ley de Libertad de Información.</v>
      </c>
      <c r="G362" s="235" t="str">
        <f t="shared" si="138"/>
        <v>La ley de libertad de información exige la divulgación proactiva de información y establece reglas para las solicitudes y respuestas.</v>
      </c>
      <c r="H362" s="235" t="str">
        <f t="shared" si="138"/>
        <v>A pesar de la implementación de la ley, las partes interesadas ignoran su derecho legal a la información.
A causa de la falta de acceso a internet, las partes interesadas no tienen la posibilidad de acceder y utilizar la información.
No se han establecido los sistemas de canalización de solicitudes, a escala local, para el órgano competente.</v>
      </c>
      <c r="I362" s="235" t="str">
        <f t="shared" si="138"/>
        <v>No.</v>
      </c>
      <c r="J362" s="235" t="str">
        <f>V362</f>
        <v xml:space="preserve">La falta de conciencia, de las partes interesadas sobre su derecho a la información y su imposibilidad para acceder y hacer uso de la información.
La falta de sistemas apropiados para canalizar las solicitudes de información.
</v>
      </c>
      <c r="O362" s="561" t="str">
        <f>$O$78</f>
        <v>EJEMPLO</v>
      </c>
      <c r="P362" s="562" t="s">
        <v>325</v>
      </c>
      <c r="Q362" s="562">
        <v>1</v>
      </c>
      <c r="R362" s="562" t="s">
        <v>501</v>
      </c>
      <c r="S362" s="562" t="s">
        <v>502</v>
      </c>
      <c r="T362" s="562" t="s">
        <v>503</v>
      </c>
      <c r="U362" s="562" t="s">
        <v>443</v>
      </c>
      <c r="V362" s="562" t="s">
        <v>504</v>
      </c>
    </row>
    <row r="363" spans="3:22" hidden="1" x14ac:dyDescent="0.25">
      <c r="C363" s="217" t="str">
        <f>O363</f>
        <v>Riesgos</v>
      </c>
      <c r="D363" s="573"/>
      <c r="E363" s="230"/>
      <c r="F363" s="230"/>
      <c r="G363" s="230"/>
      <c r="H363" s="230"/>
      <c r="I363" s="230"/>
      <c r="J363" s="230"/>
      <c r="O363" s="563" t="str">
        <f>$O$79</f>
        <v>Riesgos</v>
      </c>
      <c r="P363" s="545" t="str">
        <f t="shared" ref="P363:P368" si="139">IF(D363=0,"",D363)</f>
        <v/>
      </c>
      <c r="Q363" s="545" t="str">
        <f t="shared" ref="Q363:Q368" si="140">IF(E363=0,"",E363)</f>
        <v/>
      </c>
      <c r="R363" s="545" t="str">
        <f t="shared" ref="R363:R368" si="141">IF(F363=0,"",F363)</f>
        <v/>
      </c>
      <c r="S363" s="545" t="str">
        <f t="shared" ref="S363:S368" si="142">IF(G363=0,"",G363)</f>
        <v/>
      </c>
      <c r="T363" s="545" t="str">
        <f t="shared" ref="T363:T368" si="143">IF(H363=0,"",H363)</f>
        <v/>
      </c>
      <c r="U363" s="545" t="str">
        <f t="shared" ref="U363:U368" si="144">IF(I363=0,"",I363)</f>
        <v/>
      </c>
      <c r="V363" s="545" t="str">
        <f t="shared" ref="V363:V375" si="145">IF(J363=0,"",J363)</f>
        <v/>
      </c>
    </row>
    <row r="364" spans="3:22" hidden="1" x14ac:dyDescent="0.25">
      <c r="C364" s="142"/>
      <c r="D364" s="573"/>
      <c r="E364" s="230"/>
      <c r="F364" s="230"/>
      <c r="G364" s="230"/>
      <c r="H364" s="230"/>
      <c r="I364" s="230"/>
      <c r="J364" s="230"/>
      <c r="O364" s="564"/>
      <c r="P364" s="545" t="str">
        <f t="shared" si="139"/>
        <v/>
      </c>
      <c r="Q364" s="545" t="str">
        <f t="shared" si="140"/>
        <v/>
      </c>
      <c r="R364" s="545" t="str">
        <f t="shared" si="141"/>
        <v/>
      </c>
      <c r="S364" s="545" t="str">
        <f t="shared" si="142"/>
        <v/>
      </c>
      <c r="T364" s="545" t="str">
        <f t="shared" si="143"/>
        <v/>
      </c>
      <c r="U364" s="545" t="str">
        <f t="shared" si="144"/>
        <v/>
      </c>
      <c r="V364" s="545" t="str">
        <f t="shared" si="145"/>
        <v/>
      </c>
    </row>
    <row r="365" spans="3:22" hidden="1" x14ac:dyDescent="0.25">
      <c r="C365" s="142"/>
      <c r="D365" s="573"/>
      <c r="E365" s="230"/>
      <c r="F365" s="230"/>
      <c r="G365" s="230"/>
      <c r="H365" s="230"/>
      <c r="I365" s="230"/>
      <c r="J365" s="230"/>
      <c r="O365" s="564"/>
      <c r="P365" s="545" t="str">
        <f t="shared" si="139"/>
        <v/>
      </c>
      <c r="Q365" s="545" t="str">
        <f t="shared" si="140"/>
        <v/>
      </c>
      <c r="R365" s="545" t="str">
        <f t="shared" si="141"/>
        <v/>
      </c>
      <c r="S365" s="545" t="str">
        <f t="shared" si="142"/>
        <v/>
      </c>
      <c r="T365" s="545" t="str">
        <f t="shared" si="143"/>
        <v/>
      </c>
      <c r="U365" s="545" t="str">
        <f t="shared" si="144"/>
        <v/>
      </c>
      <c r="V365" s="545" t="str">
        <f t="shared" si="145"/>
        <v/>
      </c>
    </row>
    <row r="366" spans="3:22" hidden="1" x14ac:dyDescent="0.25">
      <c r="C366" s="142"/>
      <c r="D366" s="573"/>
      <c r="E366" s="230"/>
      <c r="F366" s="230"/>
      <c r="G366" s="230"/>
      <c r="H366" s="230"/>
      <c r="I366" s="230"/>
      <c r="J366" s="230"/>
      <c r="O366" s="564"/>
      <c r="P366" s="545" t="str">
        <f t="shared" si="139"/>
        <v/>
      </c>
      <c r="Q366" s="545" t="str">
        <f t="shared" si="140"/>
        <v/>
      </c>
      <c r="R366" s="545" t="str">
        <f t="shared" si="141"/>
        <v/>
      </c>
      <c r="S366" s="545" t="str">
        <f t="shared" si="142"/>
        <v/>
      </c>
      <c r="T366" s="545" t="str">
        <f t="shared" si="143"/>
        <v/>
      </c>
      <c r="U366" s="545" t="str">
        <f t="shared" si="144"/>
        <v/>
      </c>
      <c r="V366" s="545" t="str">
        <f t="shared" si="145"/>
        <v/>
      </c>
    </row>
    <row r="367" spans="3:22" hidden="1" x14ac:dyDescent="0.25">
      <c r="C367" s="142"/>
      <c r="D367" s="573"/>
      <c r="E367" s="230"/>
      <c r="F367" s="230"/>
      <c r="G367" s="230"/>
      <c r="H367" s="230"/>
      <c r="I367" s="230"/>
      <c r="J367" s="230"/>
      <c r="O367" s="564"/>
      <c r="P367" s="545" t="str">
        <f t="shared" si="139"/>
        <v/>
      </c>
      <c r="Q367" s="545" t="str">
        <f t="shared" si="140"/>
        <v/>
      </c>
      <c r="R367" s="545" t="str">
        <f t="shared" si="141"/>
        <v/>
      </c>
      <c r="S367" s="545" t="str">
        <f t="shared" si="142"/>
        <v/>
      </c>
      <c r="T367" s="545" t="str">
        <f t="shared" si="143"/>
        <v/>
      </c>
      <c r="U367" s="545" t="str">
        <f t="shared" si="144"/>
        <v/>
      </c>
      <c r="V367" s="545" t="str">
        <f t="shared" si="145"/>
        <v/>
      </c>
    </row>
    <row r="368" spans="3:22" hidden="1" x14ac:dyDescent="0.25">
      <c r="C368" s="142"/>
      <c r="D368" s="573"/>
      <c r="E368" s="230"/>
      <c r="F368" s="230"/>
      <c r="G368" s="230"/>
      <c r="H368" s="230"/>
      <c r="I368" s="230"/>
      <c r="J368" s="230"/>
      <c r="O368" s="564"/>
      <c r="P368" s="545" t="str">
        <f t="shared" si="139"/>
        <v/>
      </c>
      <c r="Q368" s="545" t="str">
        <f t="shared" si="140"/>
        <v/>
      </c>
      <c r="R368" s="545" t="str">
        <f t="shared" si="141"/>
        <v/>
      </c>
      <c r="S368" s="545" t="str">
        <f t="shared" si="142"/>
        <v/>
      </c>
      <c r="T368" s="545" t="str">
        <f t="shared" si="143"/>
        <v/>
      </c>
      <c r="U368" s="545" t="str">
        <f t="shared" si="144"/>
        <v/>
      </c>
      <c r="V368" s="545" t="str">
        <f t="shared" si="145"/>
        <v/>
      </c>
    </row>
    <row r="369" spans="3:25" hidden="1" x14ac:dyDescent="0.25">
      <c r="C369" s="142"/>
      <c r="D369" s="573"/>
      <c r="E369" s="230"/>
      <c r="F369" s="230"/>
      <c r="G369" s="230"/>
      <c r="H369" s="230"/>
      <c r="I369" s="230"/>
      <c r="J369" s="230"/>
      <c r="O369" s="564"/>
      <c r="P369" s="545" t="str">
        <f t="shared" ref="P369:U374" si="146">IF(D369=0,"",D369)</f>
        <v/>
      </c>
      <c r="Q369" s="545" t="str">
        <f t="shared" si="146"/>
        <v/>
      </c>
      <c r="R369" s="545" t="str">
        <f t="shared" si="146"/>
        <v/>
      </c>
      <c r="S369" s="545" t="str">
        <f t="shared" si="146"/>
        <v/>
      </c>
      <c r="T369" s="545" t="str">
        <f t="shared" si="146"/>
        <v/>
      </c>
      <c r="U369" s="545" t="str">
        <f t="shared" si="146"/>
        <v/>
      </c>
      <c r="V369" s="545" t="str">
        <f t="shared" si="145"/>
        <v/>
      </c>
    </row>
    <row r="370" spans="3:25" hidden="1" x14ac:dyDescent="0.25">
      <c r="C370" s="142"/>
      <c r="D370" s="573"/>
      <c r="E370" s="230"/>
      <c r="F370" s="230"/>
      <c r="G370" s="230"/>
      <c r="H370" s="230"/>
      <c r="I370" s="230"/>
      <c r="J370" s="230"/>
      <c r="O370" s="564"/>
      <c r="P370" s="545" t="str">
        <f t="shared" si="146"/>
        <v/>
      </c>
      <c r="Q370" s="545" t="str">
        <f t="shared" si="146"/>
        <v/>
      </c>
      <c r="R370" s="545" t="str">
        <f t="shared" si="146"/>
        <v/>
      </c>
      <c r="S370" s="545" t="str">
        <f t="shared" si="146"/>
        <v/>
      </c>
      <c r="T370" s="545" t="str">
        <f t="shared" si="146"/>
        <v/>
      </c>
      <c r="U370" s="545" t="str">
        <f t="shared" si="146"/>
        <v/>
      </c>
      <c r="V370" s="545" t="str">
        <f t="shared" si="145"/>
        <v/>
      </c>
    </row>
    <row r="371" spans="3:25" hidden="1" x14ac:dyDescent="0.25">
      <c r="C371" s="142"/>
      <c r="D371" s="573"/>
      <c r="E371" s="230"/>
      <c r="F371" s="230"/>
      <c r="G371" s="230"/>
      <c r="H371" s="230"/>
      <c r="I371" s="230"/>
      <c r="J371" s="230"/>
      <c r="O371" s="564"/>
      <c r="P371" s="545" t="str">
        <f t="shared" si="146"/>
        <v/>
      </c>
      <c r="Q371" s="545" t="str">
        <f t="shared" si="146"/>
        <v/>
      </c>
      <c r="R371" s="545" t="str">
        <f t="shared" si="146"/>
        <v/>
      </c>
      <c r="S371" s="545" t="str">
        <f t="shared" si="146"/>
        <v/>
      </c>
      <c r="T371" s="545" t="str">
        <f t="shared" si="146"/>
        <v/>
      </c>
      <c r="U371" s="545" t="str">
        <f t="shared" si="146"/>
        <v/>
      </c>
      <c r="V371" s="545" t="str">
        <f t="shared" si="145"/>
        <v/>
      </c>
    </row>
    <row r="372" spans="3:25" hidden="1" x14ac:dyDescent="0.25">
      <c r="C372" s="142"/>
      <c r="D372" s="573"/>
      <c r="E372" s="230"/>
      <c r="F372" s="230"/>
      <c r="G372" s="230"/>
      <c r="H372" s="230"/>
      <c r="I372" s="230"/>
      <c r="J372" s="230"/>
      <c r="O372" s="564"/>
      <c r="P372" s="545" t="str">
        <f t="shared" si="146"/>
        <v/>
      </c>
      <c r="Q372" s="545" t="str">
        <f t="shared" si="146"/>
        <v/>
      </c>
      <c r="R372" s="545" t="str">
        <f t="shared" si="146"/>
        <v/>
      </c>
      <c r="S372" s="545" t="str">
        <f t="shared" si="146"/>
        <v/>
      </c>
      <c r="T372" s="545" t="str">
        <f t="shared" si="146"/>
        <v/>
      </c>
      <c r="U372" s="545" t="str">
        <f t="shared" si="146"/>
        <v/>
      </c>
      <c r="V372" s="545" t="str">
        <f t="shared" si="145"/>
        <v/>
      </c>
    </row>
    <row r="373" spans="3:25" hidden="1" x14ac:dyDescent="0.25">
      <c r="C373" s="142"/>
      <c r="D373" s="573"/>
      <c r="E373" s="230"/>
      <c r="F373" s="230"/>
      <c r="G373" s="230"/>
      <c r="H373" s="230"/>
      <c r="I373" s="230"/>
      <c r="J373" s="230"/>
      <c r="O373" s="564"/>
      <c r="P373" s="545" t="str">
        <f t="shared" si="146"/>
        <v/>
      </c>
      <c r="Q373" s="545" t="str">
        <f t="shared" si="146"/>
        <v/>
      </c>
      <c r="R373" s="545" t="str">
        <f t="shared" si="146"/>
        <v/>
      </c>
      <c r="S373" s="545" t="str">
        <f t="shared" si="146"/>
        <v/>
      </c>
      <c r="T373" s="545" t="str">
        <f t="shared" si="146"/>
        <v/>
      </c>
      <c r="U373" s="545" t="str">
        <f t="shared" si="146"/>
        <v/>
      </c>
      <c r="V373" s="545" t="str">
        <f t="shared" si="145"/>
        <v/>
      </c>
    </row>
    <row r="374" spans="3:25" hidden="1" x14ac:dyDescent="0.25">
      <c r="C374" s="142"/>
      <c r="D374" s="574"/>
      <c r="E374" s="230"/>
      <c r="F374" s="230"/>
      <c r="G374" s="230"/>
      <c r="H374" s="230"/>
      <c r="I374" s="230"/>
      <c r="J374" s="230"/>
      <c r="O374" s="564"/>
      <c r="P374" s="545" t="str">
        <f t="shared" si="146"/>
        <v/>
      </c>
      <c r="Q374" s="545" t="str">
        <f t="shared" si="146"/>
        <v/>
      </c>
      <c r="R374" s="545" t="str">
        <f t="shared" si="146"/>
        <v/>
      </c>
      <c r="S374" s="545" t="str">
        <f t="shared" si="146"/>
        <v/>
      </c>
      <c r="T374" s="545" t="str">
        <f t="shared" si="146"/>
        <v/>
      </c>
      <c r="U374" s="545" t="str">
        <f t="shared" si="146"/>
        <v/>
      </c>
      <c r="V374" s="545" t="str">
        <f t="shared" si="145"/>
        <v/>
      </c>
    </row>
    <row r="375" spans="3:25" ht="15.75" hidden="1" thickBot="1" x14ac:dyDescent="0.3">
      <c r="C375" s="218"/>
      <c r="D375" s="574"/>
      <c r="E375" s="140"/>
      <c r="F375" s="230"/>
      <c r="G375" s="230"/>
      <c r="H375" s="230"/>
      <c r="I375" s="230"/>
      <c r="J375" s="230"/>
      <c r="O375" s="565"/>
      <c r="P375" s="545" t="str">
        <f t="shared" ref="P375" si="147">IF(D375=0,"",D375)</f>
        <v/>
      </c>
      <c r="Q375" s="545" t="str">
        <f t="shared" ref="Q375" si="148">IF(E375=0,"",E375)</f>
        <v/>
      </c>
      <c r="R375" s="545" t="str">
        <f t="shared" ref="R375" si="149">IF(F375=0,"",F375)</f>
        <v/>
      </c>
      <c r="S375" s="545" t="str">
        <f t="shared" ref="S375" si="150">IF(G375=0,"",G375)</f>
        <v/>
      </c>
      <c r="T375" s="545" t="str">
        <f t="shared" ref="T375" si="151">IF(H375=0,"",H375)</f>
        <v/>
      </c>
      <c r="U375" s="545" t="str">
        <f t="shared" ref="U375" si="152">IF(I375=0,"",I375)</f>
        <v/>
      </c>
      <c r="V375" s="545" t="str">
        <f t="shared" si="145"/>
        <v/>
      </c>
    </row>
    <row r="376" spans="3:25" ht="99.95" hidden="1" customHeight="1" thickTop="1" x14ac:dyDescent="0.25">
      <c r="C376" s="837" t="str">
        <f>O376</f>
        <v>Cobertura general de las PLR/ de la salvaguarda:</v>
      </c>
      <c r="D376" s="838"/>
      <c r="E376" s="838"/>
      <c r="F376" s="810"/>
      <c r="G376" s="810"/>
      <c r="H376" s="810"/>
      <c r="I376" s="810"/>
      <c r="J376" s="811"/>
      <c r="O376" s="792" t="str">
        <f>$O$89</f>
        <v>Cobertura general de las PLR/ de la salvaguarda:</v>
      </c>
      <c r="P376" s="792"/>
      <c r="Q376" s="788" t="str">
        <f>IF(F376=0," ",F376)</f>
        <v xml:space="preserve"> </v>
      </c>
      <c r="R376" s="789"/>
      <c r="S376" s="789"/>
      <c r="T376" s="789"/>
      <c r="U376" s="789"/>
      <c r="V376" s="790"/>
    </row>
    <row r="377" spans="3:25" hidden="1" x14ac:dyDescent="0.25"/>
    <row r="378" spans="3:25" ht="39.75" hidden="1" customHeight="1" x14ac:dyDescent="0.25"/>
    <row r="379" spans="3:25" hidden="1" x14ac:dyDescent="0.25"/>
    <row r="380" spans="3:25" hidden="1" x14ac:dyDescent="0.25">
      <c r="P380" s="566" t="str">
        <f>P$93</f>
        <v>From Module 2</v>
      </c>
      <c r="Q380" s="566" t="str">
        <f>Q$93</f>
        <v>From Module 2</v>
      </c>
    </row>
    <row r="381" spans="3:25" hidden="1" x14ac:dyDescent="0.25">
      <c r="C381" s="58"/>
      <c r="D381" s="58"/>
      <c r="E381" s="58"/>
      <c r="F381" s="59"/>
      <c r="G381" s="59"/>
      <c r="H381" s="59"/>
      <c r="I381" s="59"/>
      <c r="J381" s="59"/>
      <c r="O381" s="550"/>
      <c r="P381" s="441" t="str">
        <f>P$94</f>
        <v>All Beneficios</v>
      </c>
      <c r="Q381" s="441" t="str">
        <f>Q$94</f>
        <v>Potential Prioritized Beneficios</v>
      </c>
      <c r="S381" s="552"/>
      <c r="T381" s="552"/>
      <c r="U381" s="552"/>
      <c r="V381" s="552"/>
      <c r="W381" s="59"/>
      <c r="X381" s="59"/>
    </row>
    <row r="382" spans="3:25" hidden="1" x14ac:dyDescent="0.25">
      <c r="C382" s="67"/>
      <c r="D382" s="67"/>
      <c r="E382" s="67"/>
      <c r="L382"/>
      <c r="O382" s="53">
        <f t="shared" ref="O382:O392" si="153">O381+1</f>
        <v>1</v>
      </c>
      <c r="P382" s="553" t="str">
        <f>'Módulo 2'!$AM366</f>
        <v/>
      </c>
      <c r="Q382" s="553" t="str">
        <f>'Módulo 2'!$AV366</f>
        <v/>
      </c>
    </row>
    <row r="383" spans="3:25" s="48" customFormat="1" hidden="1" x14ac:dyDescent="0.25">
      <c r="O383" s="53">
        <f t="shared" si="153"/>
        <v>2</v>
      </c>
      <c r="P383" s="553" t="str">
        <f>'Módulo 2'!$AM367</f>
        <v/>
      </c>
      <c r="Q383" s="553" t="str">
        <f>'Módulo 2'!$AV367</f>
        <v/>
      </c>
      <c r="R383" s="52"/>
      <c r="S383" s="52"/>
      <c r="T383" s="52"/>
      <c r="U383" s="52"/>
      <c r="V383" s="52"/>
      <c r="W383"/>
      <c r="X383" s="112"/>
      <c r="Y383"/>
    </row>
    <row r="384" spans="3:25" s="48" customFormat="1" hidden="1" x14ac:dyDescent="0.25">
      <c r="I384" s="49"/>
      <c r="J384" s="49"/>
      <c r="O384" s="53">
        <f t="shared" si="153"/>
        <v>3</v>
      </c>
      <c r="P384" s="553" t="str">
        <f>'Módulo 2'!$AM368</f>
        <v/>
      </c>
      <c r="Q384" s="553" t="str">
        <f>'Módulo 2'!$AV368</f>
        <v/>
      </c>
      <c r="R384" s="52"/>
      <c r="S384" s="52"/>
      <c r="T384" s="52"/>
      <c r="U384" s="52"/>
      <c r="V384" s="52"/>
      <c r="W384"/>
      <c r="X384" s="112"/>
      <c r="Y384"/>
    </row>
    <row r="385" spans="3:25" s="48" customFormat="1" hidden="1" x14ac:dyDescent="0.25">
      <c r="O385" s="53">
        <f t="shared" si="153"/>
        <v>4</v>
      </c>
      <c r="P385" s="553" t="str">
        <f>'Módulo 2'!$AM369</f>
        <v/>
      </c>
      <c r="Q385" s="553" t="str">
        <f>'Módulo 2'!$AV369</f>
        <v/>
      </c>
      <c r="R385" s="52"/>
      <c r="S385" s="52"/>
      <c r="T385" s="52"/>
      <c r="U385" s="52"/>
      <c r="V385" s="52"/>
      <c r="W385"/>
      <c r="X385" s="112"/>
      <c r="Y385"/>
    </row>
    <row r="386" spans="3:25" hidden="1" x14ac:dyDescent="0.25">
      <c r="N386" s="48"/>
      <c r="O386" s="53">
        <f t="shared" si="153"/>
        <v>5</v>
      </c>
      <c r="P386" s="553" t="str">
        <f>'Módulo 2'!$AM370</f>
        <v/>
      </c>
      <c r="Q386" s="553" t="str">
        <f>'Módulo 2'!$AV370</f>
        <v/>
      </c>
    </row>
    <row r="387" spans="3:25" hidden="1" x14ac:dyDescent="0.25">
      <c r="C387" s="67"/>
      <c r="D387" s="67"/>
      <c r="E387" s="67"/>
      <c r="N387" s="48"/>
      <c r="O387" s="53">
        <f t="shared" si="153"/>
        <v>6</v>
      </c>
      <c r="P387" s="553" t="str">
        <f>'Módulo 2'!$AM371</f>
        <v/>
      </c>
      <c r="Q387" s="553" t="str">
        <f>'Módulo 2'!$AV371</f>
        <v/>
      </c>
    </row>
    <row r="388" spans="3:25" hidden="1" x14ac:dyDescent="0.25">
      <c r="C388" s="67"/>
      <c r="D388" s="67"/>
      <c r="E388" s="67"/>
      <c r="N388" s="48"/>
      <c r="O388" s="53">
        <f t="shared" si="153"/>
        <v>7</v>
      </c>
      <c r="P388" s="553" t="str">
        <f>'Módulo 2'!$AM372</f>
        <v/>
      </c>
      <c r="Q388" s="553" t="str">
        <f>'Módulo 2'!$AV372</f>
        <v/>
      </c>
    </row>
    <row r="389" spans="3:25" hidden="1" x14ac:dyDescent="0.25">
      <c r="C389" s="67"/>
      <c r="D389" s="67"/>
      <c r="E389" s="67"/>
      <c r="N389" s="48"/>
      <c r="O389" s="53">
        <f t="shared" si="153"/>
        <v>8</v>
      </c>
      <c r="P389" s="553" t="str">
        <f>'Módulo 2'!$AM373</f>
        <v/>
      </c>
      <c r="Q389" s="553" t="str">
        <f>'Módulo 2'!$AV373</f>
        <v/>
      </c>
    </row>
    <row r="390" spans="3:25" hidden="1" x14ac:dyDescent="0.25">
      <c r="C390" s="67"/>
      <c r="D390" s="67"/>
      <c r="E390" s="67"/>
      <c r="N390" s="48"/>
      <c r="O390" s="53">
        <f t="shared" si="153"/>
        <v>9</v>
      </c>
      <c r="P390" s="553" t="str">
        <f>'Módulo 2'!$AM374</f>
        <v/>
      </c>
      <c r="Q390" s="553" t="str">
        <f>'Módulo 2'!$AV374</f>
        <v/>
      </c>
    </row>
    <row r="391" spans="3:25" hidden="1" x14ac:dyDescent="0.25">
      <c r="C391" s="67"/>
      <c r="D391" s="67"/>
      <c r="E391" s="67"/>
      <c r="N391" s="48"/>
      <c r="O391" s="53">
        <f t="shared" si="153"/>
        <v>10</v>
      </c>
      <c r="P391" s="553" t="str">
        <f>'Módulo 2'!$AM375</f>
        <v/>
      </c>
      <c r="Q391" s="553" t="str">
        <f>'Módulo 2'!$AV375</f>
        <v/>
      </c>
    </row>
    <row r="392" spans="3:25" hidden="1" x14ac:dyDescent="0.25">
      <c r="C392" s="67"/>
      <c r="D392" s="67"/>
      <c r="E392" s="67"/>
      <c r="N392" s="48"/>
      <c r="O392" s="53">
        <f t="shared" si="153"/>
        <v>11</v>
      </c>
      <c r="P392" s="553" t="str">
        <f>'Módulo 2'!$AM376</f>
        <v/>
      </c>
      <c r="Q392" s="553" t="str">
        <f>'Módulo 2'!$AV376</f>
        <v/>
      </c>
    </row>
    <row r="393" spans="3:25" hidden="1" x14ac:dyDescent="0.25">
      <c r="C393" s="48"/>
      <c r="D393" s="48"/>
      <c r="E393" s="48"/>
      <c r="F393" s="48"/>
      <c r="G393" s="48"/>
      <c r="H393" s="48"/>
      <c r="M393" s="105"/>
      <c r="N393" s="48"/>
      <c r="O393" s="53"/>
      <c r="P393" s="566" t="str">
        <f>P$104</f>
        <v>From Module 2</v>
      </c>
      <c r="Q393" s="566" t="str">
        <f>Q$104</f>
        <v>From Module 2</v>
      </c>
    </row>
    <row r="394" spans="3:25" hidden="1" x14ac:dyDescent="0.25">
      <c r="C394" s="48"/>
      <c r="D394" s="48"/>
      <c r="E394" s="48"/>
      <c r="F394" s="48"/>
      <c r="G394" s="48"/>
      <c r="H394" s="48"/>
      <c r="I394" s="48"/>
      <c r="J394" s="36"/>
      <c r="N394" s="48"/>
      <c r="O394" s="53"/>
      <c r="P394" s="441" t="str">
        <f>P$105</f>
        <v>All Riesgos</v>
      </c>
      <c r="Q394" s="441" t="str">
        <f>Q$105</f>
        <v>Potential Prioritized Riesgos</v>
      </c>
    </row>
    <row r="395" spans="3:25" hidden="1" x14ac:dyDescent="0.25">
      <c r="C395" s="48"/>
      <c r="D395" s="48"/>
      <c r="E395" s="48"/>
      <c r="F395" s="48"/>
      <c r="G395" s="48"/>
      <c r="H395" s="48"/>
      <c r="N395" s="48"/>
      <c r="O395" s="53">
        <f t="shared" ref="O395:O400" si="154">O394+1</f>
        <v>1</v>
      </c>
      <c r="P395" s="553" t="str">
        <f>'Módulo 2'!$AM379</f>
        <v/>
      </c>
      <c r="Q395" s="553" t="str">
        <f>'Módulo 2'!$AV379</f>
        <v/>
      </c>
    </row>
    <row r="396" spans="3:25" hidden="1" x14ac:dyDescent="0.25">
      <c r="N396" s="48"/>
      <c r="O396" s="53">
        <f t="shared" si="154"/>
        <v>2</v>
      </c>
      <c r="P396" s="553" t="str">
        <f>'Módulo 2'!$AM380</f>
        <v/>
      </c>
      <c r="Q396" s="553" t="str">
        <f>'Módulo 2'!$AV380</f>
        <v/>
      </c>
    </row>
    <row r="397" spans="3:25" hidden="1" x14ac:dyDescent="0.25">
      <c r="G397" s="67"/>
      <c r="H397" s="67"/>
      <c r="N397" s="48"/>
      <c r="O397" s="53">
        <f t="shared" si="154"/>
        <v>3</v>
      </c>
      <c r="P397" s="553" t="str">
        <f>'Módulo 2'!$AM381</f>
        <v/>
      </c>
      <c r="Q397" s="553" t="str">
        <f>'Módulo 2'!$AV381</f>
        <v/>
      </c>
    </row>
    <row r="398" spans="3:25" hidden="1" x14ac:dyDescent="0.25">
      <c r="C398" s="66"/>
      <c r="D398" s="66"/>
      <c r="E398" s="66"/>
      <c r="N398" s="48"/>
      <c r="O398" s="53">
        <f t="shared" si="154"/>
        <v>4</v>
      </c>
      <c r="P398" s="553" t="str">
        <f>'Módulo 2'!$AM382</f>
        <v/>
      </c>
      <c r="Q398" s="553" t="str">
        <f>'Módulo 2'!$AV382</f>
        <v/>
      </c>
    </row>
    <row r="399" spans="3:25" hidden="1" x14ac:dyDescent="0.25">
      <c r="C399" s="66"/>
      <c r="E399" s="67"/>
      <c r="N399" s="48"/>
      <c r="O399" s="53">
        <f t="shared" si="154"/>
        <v>5</v>
      </c>
      <c r="P399" s="553" t="str">
        <f>'Módulo 2'!$AM383</f>
        <v/>
      </c>
      <c r="Q399" s="553" t="str">
        <f>'Módulo 2'!$AV383</f>
        <v/>
      </c>
    </row>
    <row r="400" spans="3:25" hidden="1" x14ac:dyDescent="0.25">
      <c r="C400" s="66"/>
      <c r="E400" s="103"/>
      <c r="N400" s="48"/>
      <c r="O400" s="53">
        <f t="shared" si="154"/>
        <v>6</v>
      </c>
      <c r="P400" s="553" t="str">
        <f>'Módulo 2'!$AM384</f>
        <v/>
      </c>
      <c r="Q400" s="553" t="str">
        <f>'Módulo 2'!$AV384</f>
        <v/>
      </c>
    </row>
    <row r="401" spans="3:17" hidden="1" x14ac:dyDescent="0.25">
      <c r="C401" s="66"/>
      <c r="E401" s="103"/>
      <c r="N401" s="48"/>
      <c r="O401" s="53">
        <f t="shared" ref="O401:O407" si="155">O400+1</f>
        <v>7</v>
      </c>
      <c r="P401" s="553" t="str">
        <f>'Módulo 2'!$AM385</f>
        <v/>
      </c>
      <c r="Q401" s="553" t="str">
        <f>'Módulo 2'!$AV385</f>
        <v/>
      </c>
    </row>
    <row r="402" spans="3:17" hidden="1" x14ac:dyDescent="0.25">
      <c r="C402" s="66"/>
      <c r="E402" s="103"/>
      <c r="N402" s="48"/>
      <c r="O402" s="53">
        <f t="shared" si="155"/>
        <v>8</v>
      </c>
      <c r="P402" s="553" t="str">
        <f>'Módulo 2'!$AM386</f>
        <v/>
      </c>
      <c r="Q402" s="553" t="str">
        <f>'Módulo 2'!$AV386</f>
        <v/>
      </c>
    </row>
    <row r="403" spans="3:17" hidden="1" x14ac:dyDescent="0.25">
      <c r="C403" s="66"/>
      <c r="E403" s="103"/>
      <c r="N403" s="48"/>
      <c r="O403" s="53">
        <f t="shared" si="155"/>
        <v>9</v>
      </c>
      <c r="P403" s="553" t="str">
        <f>'Módulo 2'!$AM387</f>
        <v/>
      </c>
      <c r="Q403" s="553" t="str">
        <f>'Módulo 2'!$AV387</f>
        <v/>
      </c>
    </row>
    <row r="404" spans="3:17" hidden="1" x14ac:dyDescent="0.25">
      <c r="C404" s="66"/>
      <c r="E404" s="103"/>
      <c r="N404" s="48"/>
      <c r="O404" s="53">
        <f t="shared" si="155"/>
        <v>10</v>
      </c>
      <c r="P404" s="553" t="str">
        <f>'Módulo 2'!$AM388</f>
        <v/>
      </c>
      <c r="Q404" s="553" t="str">
        <f>'Módulo 2'!$AV388</f>
        <v/>
      </c>
    </row>
    <row r="405" spans="3:17" hidden="1" x14ac:dyDescent="0.25">
      <c r="C405" s="66"/>
      <c r="E405" s="103"/>
      <c r="N405" s="48"/>
      <c r="O405" s="53">
        <f t="shared" si="155"/>
        <v>11</v>
      </c>
      <c r="P405" s="553" t="str">
        <f>'Módulo 2'!$AM389</f>
        <v/>
      </c>
      <c r="Q405" s="553" t="str">
        <f>'Módulo 2'!$AV389</f>
        <v/>
      </c>
    </row>
    <row r="406" spans="3:17" hidden="1" x14ac:dyDescent="0.25">
      <c r="C406" s="66"/>
      <c r="E406" s="103"/>
      <c r="N406" s="48"/>
      <c r="O406" s="53">
        <f t="shared" si="155"/>
        <v>12</v>
      </c>
      <c r="P406" s="553" t="str">
        <f>'Módulo 2'!$AM390</f>
        <v/>
      </c>
      <c r="Q406" s="553" t="str">
        <f>'Módulo 2'!$AV390</f>
        <v/>
      </c>
    </row>
    <row r="407" spans="3:17" hidden="1" x14ac:dyDescent="0.25">
      <c r="C407" s="66"/>
      <c r="E407" s="103"/>
      <c r="N407" s="48"/>
      <c r="O407" s="53">
        <f t="shared" si="155"/>
        <v>13</v>
      </c>
      <c r="P407" s="553" t="str">
        <f>'Módulo 2'!$AM391</f>
        <v/>
      </c>
      <c r="Q407" s="553" t="str">
        <f>'Módulo 2'!$AV391</f>
        <v/>
      </c>
    </row>
    <row r="408" spans="3:17" hidden="1" x14ac:dyDescent="0.25">
      <c r="C408" s="66"/>
      <c r="E408" s="103"/>
    </row>
    <row r="409" spans="3:17" hidden="1" x14ac:dyDescent="0.25"/>
    <row r="410" spans="3:17" hidden="1" x14ac:dyDescent="0.25"/>
    <row r="411" spans="3:17" hidden="1" x14ac:dyDescent="0.25"/>
    <row r="412" spans="3:17" hidden="1" x14ac:dyDescent="0.25"/>
    <row r="413" spans="3:17" hidden="1" x14ac:dyDescent="0.25"/>
    <row r="414" spans="3:17" hidden="1" x14ac:dyDescent="0.25"/>
    <row r="415" spans="3:17" hidden="1" x14ac:dyDescent="0.25"/>
    <row r="416" spans="3:17" hidden="1" x14ac:dyDescent="0.25"/>
    <row r="417" spans="3:25" hidden="1" x14ac:dyDescent="0.25">
      <c r="C417" s="66"/>
      <c r="D417" s="66"/>
      <c r="E417" s="66"/>
      <c r="F417" s="56"/>
      <c r="G417" s="56"/>
      <c r="H417" s="56"/>
    </row>
    <row r="418" spans="3:25" ht="150" hidden="1" customHeight="1" x14ac:dyDescent="0.35">
      <c r="C418" s="793" t="str">
        <f>O418</f>
        <v>Salvaguarda (e) - La compatibilidad de las medidas [REDD+] con la conservación de los bosques naturales y la diversidad biológica, velando por que las que se indican en el párrafo 70 de la presente decisión no se utilicen para la conversión de bosques naturales, sino que sirvan, en cambio, para incentivar la protección y la conservación de esos bosques y los servicios derivados de sus ecosistemas y para potenciar otros beneficios sociales y ambientales.</v>
      </c>
      <c r="D418" s="793"/>
      <c r="E418" s="793"/>
      <c r="F418" s="793"/>
      <c r="G418" s="793"/>
      <c r="H418" s="793"/>
      <c r="I418" s="793"/>
      <c r="J418" s="793"/>
      <c r="L418"/>
      <c r="N418" s="86" t="s">
        <v>20</v>
      </c>
      <c r="O418" s="787" t="str">
        <f>CONCATENATE($P$17," - ",$Q$17)</f>
        <v>Salvaguarda (e) - La compatibilidad de las medidas [REDD+] con la conservación de los bosques naturales y la diversidad biológica, velando por que las que se indican en el párrafo 70 de la presente decisión no se utilicen para la conversión de bosques naturales, sino que sirvan, en cambio, para incentivar la protección y la conservación de esos bosques y los servicios derivados de sus ecosistemas y para potenciar otros beneficios sociales y ambientales.</v>
      </c>
      <c r="P418" s="787"/>
      <c r="Q418" s="787"/>
      <c r="R418" s="787"/>
      <c r="S418" s="787"/>
      <c r="T418" s="787"/>
      <c r="U418" s="787"/>
      <c r="V418" s="787"/>
      <c r="W418" s="322"/>
      <c r="X418" s="322"/>
      <c r="Y418" s="322"/>
    </row>
    <row r="419" spans="3:25" hidden="1" x14ac:dyDescent="0.25"/>
    <row r="420" spans="3:25" ht="0.95" hidden="1" customHeight="1" x14ac:dyDescent="0.3">
      <c r="C420" s="7"/>
      <c r="D420" s="7"/>
      <c r="E420" s="7"/>
      <c r="F420" s="159"/>
      <c r="G420" s="159"/>
      <c r="H420" s="159"/>
      <c r="I420" s="159"/>
      <c r="J420" s="159"/>
      <c r="N420" s="7"/>
      <c r="O420" s="555" t="str">
        <f>$O$32</f>
        <v>How to use</v>
      </c>
      <c r="P420" s="521"/>
      <c r="Q420" s="521"/>
      <c r="R420" s="521"/>
      <c r="S420" s="521"/>
      <c r="T420" s="521"/>
    </row>
    <row r="421" spans="3:25" ht="0.95" hidden="1" customHeight="1" x14ac:dyDescent="0.3">
      <c r="C421" s="606"/>
      <c r="D421" s="606"/>
      <c r="E421" s="606"/>
      <c r="F421" s="606"/>
      <c r="G421" s="606"/>
      <c r="H421" s="606"/>
      <c r="I421" s="606"/>
      <c r="J421" s="606"/>
      <c r="N421" s="7"/>
      <c r="O421" s="526" t="s">
        <v>85</v>
      </c>
      <c r="P421" s="527"/>
      <c r="Q421" s="527"/>
      <c r="R421" s="527"/>
      <c r="S421" s="527"/>
      <c r="T421" s="527"/>
      <c r="Y421" s="7"/>
    </row>
    <row r="422" spans="3:25" ht="18.75" hidden="1" x14ac:dyDescent="0.3">
      <c r="L422"/>
      <c r="N422" s="7"/>
      <c r="O422" s="528"/>
      <c r="P422" s="527"/>
      <c r="Q422" s="527"/>
      <c r="R422" s="527"/>
      <c r="S422" s="527"/>
      <c r="T422" s="527"/>
      <c r="Y422" s="7"/>
    </row>
    <row r="423" spans="3:25" ht="18.75" hidden="1" x14ac:dyDescent="0.3">
      <c r="C423" s="7" t="str">
        <f>O423</f>
        <v>Preguntas guía:</v>
      </c>
      <c r="D423" s="7"/>
      <c r="E423" s="7"/>
      <c r="F423" s="160"/>
      <c r="G423" s="160"/>
      <c r="H423" s="160"/>
      <c r="I423" s="160"/>
      <c r="J423" s="160"/>
      <c r="K423" s="160"/>
      <c r="L423" s="57"/>
      <c r="M423" s="12"/>
      <c r="N423" s="7"/>
      <c r="O423" s="555" t="str">
        <f>$O$35</f>
        <v>Preguntas guía:</v>
      </c>
      <c r="P423" s="527"/>
      <c r="Q423" s="527"/>
      <c r="R423" s="527"/>
      <c r="S423" s="527"/>
      <c r="T423" s="527"/>
      <c r="Y423" s="7"/>
    </row>
    <row r="424" spans="3:25" hidden="1" x14ac:dyDescent="0.25">
      <c r="O424" s="523"/>
      <c r="P424" s="556" t="str">
        <f>$P$36</f>
        <v>ID</v>
      </c>
      <c r="Q424" s="556" t="str">
        <f>$Q$36</f>
        <v>G. QUESTIONS</v>
      </c>
      <c r="R424" s="556" t="str">
        <f>$R$36</f>
        <v>NOTES</v>
      </c>
      <c r="S424" s="556" t="str">
        <f>$S$36</f>
        <v>IF, AUTO Q</v>
      </c>
      <c r="T424" s="556" t="str">
        <f>$T$36</f>
        <v>IF, AUTO NOTES</v>
      </c>
      <c r="U424" s="556" t="str">
        <f>$U$36</f>
        <v>AUTO TEXT</v>
      </c>
      <c r="V424" s="556" t="str">
        <f>$V$36</f>
        <v>SORTED TEXT</v>
      </c>
    </row>
    <row r="425" spans="3:25" ht="19.5" hidden="1" thickBot="1" x14ac:dyDescent="0.3">
      <c r="C425" s="209"/>
      <c r="D425" s="209"/>
      <c r="E425" s="209"/>
      <c r="F425" s="209"/>
      <c r="G425" s="209"/>
      <c r="H425" s="794" t="str">
        <f>$H$37</f>
        <v>Notas  (si las hubiera)</v>
      </c>
      <c r="I425" s="794"/>
      <c r="J425" s="795"/>
      <c r="K425" s="26"/>
      <c r="L425" s="26"/>
      <c r="N425" s="87" t="s">
        <v>20</v>
      </c>
      <c r="O425" s="523"/>
      <c r="P425" s="567">
        <v>0</v>
      </c>
      <c r="Q425" s="532" t="s">
        <v>20</v>
      </c>
      <c r="R425" s="532" t="s">
        <v>20</v>
      </c>
      <c r="S425" s="532" t="s">
        <v>20</v>
      </c>
      <c r="T425" s="532" t="s">
        <v>20</v>
      </c>
      <c r="U425" s="532" t="s">
        <v>20</v>
      </c>
      <c r="V425" s="568" t="str">
        <f t="array" ref="V425">IFERROR((IF(ROWS(V$425:V425)&gt;COUNTA(U:U),"",INDEX(U:U,SMALL(IF(U$425:U$447&lt;&gt;"",ROW(U$425:U$447)),ROWS(V$425:V425))))),"")</f>
        <v/>
      </c>
      <c r="W425" s="36" t="s">
        <v>20</v>
      </c>
    </row>
    <row r="426" spans="3:25" ht="20.100000000000001" hidden="1" customHeight="1" thickBot="1" x14ac:dyDescent="0.3">
      <c r="C426" s="840" t="str">
        <f t="shared" ref="C426:C431" si="156">O426</f>
        <v>Relativas a los bosques naturales</v>
      </c>
      <c r="D426" s="840"/>
      <c r="E426" s="840"/>
      <c r="F426" s="840"/>
      <c r="G426" s="835"/>
      <c r="H426" s="868"/>
      <c r="I426" s="868"/>
      <c r="J426" s="869"/>
      <c r="K426" s="26"/>
      <c r="L426" s="26"/>
      <c r="N426" s="87" t="s">
        <v>20</v>
      </c>
      <c r="O426" s="571" t="s">
        <v>505</v>
      </c>
      <c r="P426" s="567">
        <v>1</v>
      </c>
      <c r="Q426" s="534" t="str">
        <f t="shared" ref="Q426:Q447" si="157">O426</f>
        <v>Relativas a los bosques naturales</v>
      </c>
      <c r="R426" s="534" t="str">
        <f t="shared" ref="R426:R447" si="158">IF(H426=0,"",H426)</f>
        <v/>
      </c>
      <c r="S426" s="536" t="str">
        <f>IF(((COUNTIF(H428:H431,"*"))&gt;0),Q426,"")</f>
        <v/>
      </c>
      <c r="T426" s="534" t="str">
        <f>IF(S426="*","",R426)</f>
        <v/>
      </c>
      <c r="U426" s="537" t="str">
        <f>IF(S426="","",(S426))</f>
        <v/>
      </c>
      <c r="V426" s="568" t="str">
        <f t="array" ref="V426">IFERROR((IF(ROWS(V$425:V426)&gt;COUNTA(U:U),"",INDEX(U:U,SMALL(IF(U$425:U$447&lt;&gt;"",ROW(U$425:U$447)),ROWS(V$425:V426))))),"")</f>
        <v/>
      </c>
      <c r="W426" s="36" t="s">
        <v>20</v>
      </c>
    </row>
    <row r="427" spans="3:25" ht="30" hidden="1" customHeight="1" x14ac:dyDescent="0.25">
      <c r="C427" s="829" t="str">
        <f t="shared" si="156"/>
        <v>1.       ¿Existen (o se han planificado) políticas, leyes, reglamentos u otras medidas cuya finalidad sea:</v>
      </c>
      <c r="D427" s="829"/>
      <c r="E427" s="829"/>
      <c r="F427" s="829"/>
      <c r="G427" s="830"/>
      <c r="H427" s="870"/>
      <c r="I427" s="870"/>
      <c r="J427" s="871"/>
      <c r="K427" s="26"/>
      <c r="L427" s="26"/>
      <c r="N427" s="87"/>
      <c r="O427" s="387" t="s">
        <v>491</v>
      </c>
      <c r="P427" s="567">
        <v>2</v>
      </c>
      <c r="Q427" s="534" t="str">
        <f t="shared" si="157"/>
        <v>1.       ¿Existen (o se han planificado) políticas, leyes, reglamentos u otras medidas cuya finalidad sea:</v>
      </c>
      <c r="R427" s="534" t="str">
        <f t="shared" si="158"/>
        <v/>
      </c>
      <c r="S427" s="536" t="str">
        <f>IF(((COUNTIF(H428:H431,"*"))&gt;0),Q427,"")</f>
        <v/>
      </c>
      <c r="T427" s="534" t="str">
        <f t="shared" ref="T427:T447" si="159">IF(S427="*","",R427)</f>
        <v/>
      </c>
      <c r="U427" s="537" t="str">
        <f>IF(S427="","",(S427))</f>
        <v/>
      </c>
      <c r="V427" s="568" t="str">
        <f t="array" ref="V427">IFERROR((IF(ROWS(V$425:V427)&gt;COUNTA(U:U),"",INDEX(U:U,SMALL(IF(U$425:U$447&lt;&gt;"",ROW(U$425:U$447)),ROWS(V$425:V427))))),"")</f>
        <v/>
      </c>
      <c r="W427" s="36" t="s">
        <v>20</v>
      </c>
    </row>
    <row r="428" spans="3:25" ht="30" hidden="1" customHeight="1" x14ac:dyDescent="0.25">
      <c r="C428" s="832" t="str">
        <f t="shared" si="156"/>
        <v>1.1.    Definir lo que es un bosque natural (incluyendo aspectos como edad, composición o nivel de degradación)?</v>
      </c>
      <c r="D428" s="832"/>
      <c r="E428" s="832"/>
      <c r="F428" s="832"/>
      <c r="G428" s="832"/>
      <c r="H428" s="815"/>
      <c r="I428" s="816"/>
      <c r="J428" s="817"/>
      <c r="K428" s="26"/>
      <c r="L428" s="26"/>
      <c r="N428" s="87"/>
      <c r="O428" s="387" t="s">
        <v>508</v>
      </c>
      <c r="P428" s="567">
        <v>3</v>
      </c>
      <c r="Q428" s="534" t="str">
        <f t="shared" si="157"/>
        <v>1.1.    Definir lo que es un bosque natural (incluyendo aspectos como edad, composición o nivel de degradación)?</v>
      </c>
      <c r="R428" s="534" t="str">
        <f t="shared" si="158"/>
        <v/>
      </c>
      <c r="S428" s="535" t="str">
        <f t="shared" ref="S428:S447" si="160">IF(H428=0,"",Q428)</f>
        <v/>
      </c>
      <c r="T428" s="534" t="str">
        <f t="shared" si="159"/>
        <v/>
      </c>
      <c r="U428" s="532" t="str">
        <f t="shared" ref="U428:U447" si="161">IF(S428="","",(S428&amp;" - NOTES:  "&amp;T428))</f>
        <v/>
      </c>
      <c r="V428" s="568" t="str">
        <f t="array" ref="V428">IFERROR((IF(ROWS(V$425:V428)&gt;COUNTA(U:U),"",INDEX(U:U,SMALL(IF(U$425:U$447&lt;&gt;"",ROW(U$425:U$447)),ROWS(V$425:V428))))),"")</f>
        <v/>
      </c>
      <c r="W428" s="36" t="s">
        <v>20</v>
      </c>
    </row>
    <row r="429" spans="3:25" ht="30" hidden="1" customHeight="1" x14ac:dyDescent="0.25">
      <c r="C429" s="832" t="str">
        <f t="shared" si="156"/>
        <v>1.2.    Desarrollar y mantener información sobre la distribución de los bosques y su valor para la biodiversidad y los servicios ecosistémicos?</v>
      </c>
      <c r="D429" s="832"/>
      <c r="E429" s="832"/>
      <c r="F429" s="832"/>
      <c r="G429" s="832"/>
      <c r="H429" s="815"/>
      <c r="I429" s="816"/>
      <c r="J429" s="817"/>
      <c r="K429" s="26"/>
      <c r="L429" s="26"/>
      <c r="N429" s="87"/>
      <c r="O429" s="387" t="s">
        <v>509</v>
      </c>
      <c r="P429" s="567">
        <v>4</v>
      </c>
      <c r="Q429" s="534" t="str">
        <f t="shared" si="157"/>
        <v>1.2.    Desarrollar y mantener información sobre la distribución de los bosques y su valor para la biodiversidad y los servicios ecosistémicos?</v>
      </c>
      <c r="R429" s="534" t="str">
        <f t="shared" si="158"/>
        <v/>
      </c>
      <c r="S429" s="535" t="str">
        <f t="shared" si="160"/>
        <v/>
      </c>
      <c r="T429" s="534" t="str">
        <f t="shared" si="159"/>
        <v/>
      </c>
      <c r="U429" s="532" t="str">
        <f t="shared" si="161"/>
        <v/>
      </c>
      <c r="V429" s="568" t="str">
        <f t="array" ref="V429">IFERROR((IF(ROWS(V$425:V429)&gt;COUNTA(U:U),"",INDEX(U:U,SMALL(IF(U$425:U$447&lt;&gt;"",ROW(U$425:U$447)),ROWS(V$425:V429))))),"")</f>
        <v/>
      </c>
      <c r="W429" s="36" t="s">
        <v>20</v>
      </c>
    </row>
    <row r="430" spans="3:25" ht="30" hidden="1" customHeight="1" x14ac:dyDescent="0.25">
      <c r="C430" s="832" t="str">
        <f t="shared" si="156"/>
        <v>1.3.    Entender los motores de la deforestación y la degradación de los bosques?</v>
      </c>
      <c r="D430" s="832"/>
      <c r="E430" s="832"/>
      <c r="F430" s="832"/>
      <c r="G430" s="832"/>
      <c r="H430" s="815"/>
      <c r="I430" s="816"/>
      <c r="J430" s="817"/>
      <c r="K430" s="26"/>
      <c r="L430" s="26"/>
      <c r="N430" s="87"/>
      <c r="O430" s="387" t="s">
        <v>510</v>
      </c>
      <c r="P430" s="567">
        <v>5</v>
      </c>
      <c r="Q430" s="534" t="str">
        <f t="shared" si="157"/>
        <v>1.3.    Entender los motores de la deforestación y la degradación de los bosques?</v>
      </c>
      <c r="R430" s="534" t="str">
        <f t="shared" si="158"/>
        <v/>
      </c>
      <c r="S430" s="535" t="str">
        <f t="shared" si="160"/>
        <v/>
      </c>
      <c r="T430" s="534" t="str">
        <f t="shared" si="159"/>
        <v/>
      </c>
      <c r="U430" s="532" t="str">
        <f t="shared" si="161"/>
        <v/>
      </c>
      <c r="V430" s="568" t="str">
        <f t="array" ref="V430">IFERROR((IF(ROWS(V$425:V430)&gt;COUNTA(U:U),"",INDEX(U:U,SMALL(IF(U$425:U$447&lt;&gt;"",ROW(U$425:U$447)),ROWS(V$425:V430))))),"")</f>
        <v/>
      </c>
      <c r="W430" s="36" t="s">
        <v>20</v>
      </c>
    </row>
    <row r="431" spans="3:25" ht="60" hidden="1" customHeight="1" thickBot="1" x14ac:dyDescent="0.3">
      <c r="C431" s="831" t="str">
        <f t="shared" si="156"/>
        <v>1.4.    Limitar la conversión y la degradación de los bosques naturales (p.ej. planes de uso de la tierra, cobertura mediante áreas protegidas, estándares y planes de gestión forestal, directrices sobre el uso del fuego en la agricultura)?</v>
      </c>
      <c r="D431" s="831"/>
      <c r="E431" s="831"/>
      <c r="F431" s="831"/>
      <c r="G431" s="831"/>
      <c r="H431" s="865"/>
      <c r="I431" s="866"/>
      <c r="J431" s="867"/>
      <c r="K431" s="26"/>
      <c r="L431" s="26"/>
      <c r="N431" s="87"/>
      <c r="O431" s="387" t="s">
        <v>511</v>
      </c>
      <c r="P431" s="567">
        <v>6</v>
      </c>
      <c r="Q431" s="534" t="str">
        <f t="shared" si="157"/>
        <v>1.4.    Limitar la conversión y la degradación de los bosques naturales (p.ej. planes de uso de la tierra, cobertura mediante áreas protegidas, estándares y planes de gestión forestal, directrices sobre el uso del fuego en la agricultura)?</v>
      </c>
      <c r="R431" s="534" t="str">
        <f t="shared" si="158"/>
        <v/>
      </c>
      <c r="S431" s="535" t="str">
        <f t="shared" si="160"/>
        <v/>
      </c>
      <c r="T431" s="534" t="str">
        <f t="shared" si="159"/>
        <v/>
      </c>
      <c r="U431" s="532" t="str">
        <f t="shared" si="161"/>
        <v/>
      </c>
      <c r="V431" s="568" t="str">
        <f t="array" ref="V431">IFERROR((IF(ROWS(V$425:V431)&gt;COUNTA(U:U),"",INDEX(U:U,SMALL(IF(U$425:U$447&lt;&gt;"",ROW(U$425:U$447)),ROWS(V$425:V431))))),"")</f>
        <v/>
      </c>
      <c r="W431" s="36" t="s">
        <v>20</v>
      </c>
    </row>
    <row r="432" spans="3:25" ht="20.100000000000001" hidden="1" customHeight="1" thickBot="1" x14ac:dyDescent="0.3">
      <c r="C432" s="835" t="str">
        <f t="shared" ref="C432:C444" si="162">O432</f>
        <v xml:space="preserve">Relativas a la biodiversidad </v>
      </c>
      <c r="D432" s="836"/>
      <c r="E432" s="836"/>
      <c r="F432" s="836"/>
      <c r="G432" s="836"/>
      <c r="H432" s="868"/>
      <c r="I432" s="868"/>
      <c r="J432" s="869"/>
      <c r="K432" s="26"/>
      <c r="L432" s="26"/>
      <c r="N432" s="87"/>
      <c r="O432" s="571" t="s">
        <v>506</v>
      </c>
      <c r="P432" s="567">
        <v>7</v>
      </c>
      <c r="Q432" s="534" t="str">
        <f t="shared" si="157"/>
        <v xml:space="preserve">Relativas a la biodiversidad </v>
      </c>
      <c r="R432" s="534" t="str">
        <f t="shared" si="158"/>
        <v/>
      </c>
      <c r="S432" s="536" t="str">
        <f>IF(((COUNTIF(H434:H439,"*"))&gt;0),Q432,"")</f>
        <v/>
      </c>
      <c r="T432" s="534" t="str">
        <f t="shared" si="159"/>
        <v/>
      </c>
      <c r="U432" s="537" t="str">
        <f>IF(S432="","",(S432))</f>
        <v/>
      </c>
      <c r="V432" s="568" t="str">
        <f t="array" ref="V432">IFERROR((IF(ROWS(V$425:V432)&gt;COUNTA(U:U),"",INDEX(U:U,SMALL(IF(U$425:U$447&lt;&gt;"",ROW(U$425:U$447)),ROWS(V$425:V432))))),"")</f>
        <v/>
      </c>
      <c r="W432" s="36" t="s">
        <v>20</v>
      </c>
    </row>
    <row r="433" spans="3:23" ht="30" hidden="1" customHeight="1" x14ac:dyDescent="0.25">
      <c r="C433" s="829" t="str">
        <f t="shared" si="162"/>
        <v>2.       ¿Existen (o se han planificado) políticas, leyes, reglamentos u otras medidas cuya finalidad sea:</v>
      </c>
      <c r="D433" s="829"/>
      <c r="E433" s="829"/>
      <c r="F433" s="829"/>
      <c r="G433" s="830"/>
      <c r="H433" s="870"/>
      <c r="I433" s="870"/>
      <c r="J433" s="871"/>
      <c r="K433" s="26"/>
      <c r="L433" s="26"/>
      <c r="N433" s="87"/>
      <c r="O433" s="387" t="s">
        <v>512</v>
      </c>
      <c r="P433" s="567">
        <v>8</v>
      </c>
      <c r="Q433" s="534" t="str">
        <f t="shared" si="157"/>
        <v>2.       ¿Existen (o se han planificado) políticas, leyes, reglamentos u otras medidas cuya finalidad sea:</v>
      </c>
      <c r="R433" s="534" t="str">
        <f t="shared" si="158"/>
        <v/>
      </c>
      <c r="S433" s="536" t="str">
        <f>IF(((COUNTIF(H434:H439,"*"))&gt;0),Q433,"")</f>
        <v/>
      </c>
      <c r="T433" s="534" t="str">
        <f t="shared" si="159"/>
        <v/>
      </c>
      <c r="U433" s="537" t="str">
        <f>IF(S433="","",(S433))</f>
        <v/>
      </c>
      <c r="V433" s="568" t="str">
        <f t="array" ref="V433">IFERROR((IF(ROWS(V$425:V433)&gt;COUNTA(U:U),"",INDEX(U:U,SMALL(IF(U$425:U$447&lt;&gt;"",ROW(U$425:U$447)),ROWS(V$425:V433))))),"")</f>
        <v/>
      </c>
      <c r="W433" s="36" t="s">
        <v>20</v>
      </c>
    </row>
    <row r="434" spans="3:23" ht="30" hidden="1" customHeight="1" x14ac:dyDescent="0.25">
      <c r="C434" s="832" t="str">
        <f t="shared" si="162"/>
        <v>2.1.    Definir metas u objetivos concretos para la conservación de la biodiversidad (especies y/o ecosistemas), incluyendo para REDD+?</v>
      </c>
      <c r="D434" s="832"/>
      <c r="E434" s="832"/>
      <c r="F434" s="832"/>
      <c r="G434" s="832"/>
      <c r="H434" s="815"/>
      <c r="I434" s="816"/>
      <c r="J434" s="817"/>
      <c r="K434" s="26"/>
      <c r="L434" s="26"/>
      <c r="N434" s="87"/>
      <c r="O434" s="387" t="s">
        <v>513</v>
      </c>
      <c r="P434" s="567">
        <v>9</v>
      </c>
      <c r="Q434" s="534" t="str">
        <f t="shared" si="157"/>
        <v>2.1.    Definir metas u objetivos concretos para la conservación de la biodiversidad (especies y/o ecosistemas), incluyendo para REDD+?</v>
      </c>
      <c r="R434" s="534" t="str">
        <f t="shared" si="158"/>
        <v/>
      </c>
      <c r="S434" s="535" t="str">
        <f t="shared" si="160"/>
        <v/>
      </c>
      <c r="T434" s="534" t="str">
        <f t="shared" si="159"/>
        <v/>
      </c>
      <c r="U434" s="532" t="str">
        <f t="shared" si="161"/>
        <v/>
      </c>
      <c r="V434" s="568" t="str">
        <f t="array" ref="V434">IFERROR((IF(ROWS(V$425:V434)&gt;COUNTA(U:U),"",INDEX(U:U,SMALL(IF(U$425:U$447&lt;&gt;"",ROW(U$425:U$447)),ROWS(V$425:V434))))),"")</f>
        <v/>
      </c>
      <c r="W434" s="36" t="s">
        <v>20</v>
      </c>
    </row>
    <row r="435" spans="3:23" ht="30" hidden="1" customHeight="1" x14ac:dyDescent="0.25">
      <c r="C435" s="832" t="str">
        <f t="shared" si="162"/>
        <v>2.2.    Identificar y mapear ecosistemas únicos o en peligro, o ecosistemas asociadas a especies endémicas y en peligro?</v>
      </c>
      <c r="D435" s="832"/>
      <c r="E435" s="832"/>
      <c r="F435" s="832"/>
      <c r="G435" s="832"/>
      <c r="H435" s="815"/>
      <c r="I435" s="816"/>
      <c r="J435" s="817"/>
      <c r="K435" s="26"/>
      <c r="L435" s="26"/>
      <c r="N435" s="87"/>
      <c r="O435" s="387" t="s">
        <v>514</v>
      </c>
      <c r="P435" s="567">
        <v>10</v>
      </c>
      <c r="Q435" s="534" t="str">
        <f t="shared" si="157"/>
        <v>2.2.    Identificar y mapear ecosistemas únicos o en peligro, o ecosistemas asociadas a especies endémicas y en peligro?</v>
      </c>
      <c r="R435" s="534" t="str">
        <f t="shared" si="158"/>
        <v/>
      </c>
      <c r="S435" s="535" t="str">
        <f t="shared" si="160"/>
        <v/>
      </c>
      <c r="T435" s="534" t="str">
        <f t="shared" si="159"/>
        <v/>
      </c>
      <c r="U435" s="532" t="str">
        <f t="shared" si="161"/>
        <v/>
      </c>
      <c r="V435" s="568" t="str">
        <f t="array" ref="V435">IFERROR((IF(ROWS(V$425:V435)&gt;COUNTA(U:U),"",INDEX(U:U,SMALL(IF(U$425:U$447&lt;&gt;"",ROW(U$425:U$447)),ROWS(V$425:V435))))),"")</f>
        <v/>
      </c>
      <c r="W435" s="36" t="s">
        <v>20</v>
      </c>
    </row>
    <row r="436" spans="3:23" ht="30" hidden="1" customHeight="1" x14ac:dyDescent="0.25">
      <c r="C436" s="832" t="str">
        <f>O436</f>
        <v>2.3.    Tener en cuenta y vigilar los efectos de la gestión forestal para la biodiversidad y los servicios ecosistémicos?</v>
      </c>
      <c r="D436" s="832"/>
      <c r="E436" s="832"/>
      <c r="F436" s="832"/>
      <c r="G436" s="832"/>
      <c r="H436" s="815"/>
      <c r="I436" s="816"/>
      <c r="J436" s="817"/>
      <c r="K436" s="26"/>
      <c r="L436" s="26"/>
      <c r="N436" s="87"/>
      <c r="O436" s="387" t="s">
        <v>515</v>
      </c>
      <c r="P436" s="567">
        <v>11</v>
      </c>
      <c r="Q436" s="534" t="str">
        <f t="shared" si="157"/>
        <v>2.3.    Tener en cuenta y vigilar los efectos de la gestión forestal para la biodiversidad y los servicios ecosistémicos?</v>
      </c>
      <c r="R436" s="534" t="str">
        <f t="shared" si="158"/>
        <v/>
      </c>
      <c r="S436" s="535" t="str">
        <f t="shared" si="160"/>
        <v/>
      </c>
      <c r="T436" s="534" t="str">
        <f t="shared" si="159"/>
        <v/>
      </c>
      <c r="U436" s="532" t="str">
        <f t="shared" si="161"/>
        <v/>
      </c>
      <c r="V436" s="568" t="str">
        <f t="array" ref="V436">IFERROR((IF(ROWS(V$425:V436)&gt;COUNTA(U:U),"",INDEX(U:U,SMALL(IF(U$425:U$447&lt;&gt;"",ROW(U$425:U$447)),ROWS(V$425:V436))))),"")</f>
        <v/>
      </c>
      <c r="W436" s="36" t="s">
        <v>20</v>
      </c>
    </row>
    <row r="437" spans="3:23" ht="75" hidden="1" customHeight="1" x14ac:dyDescent="0.25">
      <c r="C437" s="832" t="str">
        <f>O437</f>
        <v>2.4.    Garantizar que la planificación del uso de la tierra tiene en cuenta los servicios ecosistémicos y la conservación de la biodiversidad, incluyendo fuera del bosque (p.ej. contribución de los humedales al control de las inundaciones); y buscar el mantenimiento o incremento de la conectividad forestal (reducir la fragmentación)?</v>
      </c>
      <c r="D437" s="832"/>
      <c r="E437" s="832"/>
      <c r="F437" s="832"/>
      <c r="G437" s="832"/>
      <c r="H437" s="815"/>
      <c r="I437" s="816"/>
      <c r="J437" s="817"/>
      <c r="K437" s="26"/>
      <c r="L437" s="26"/>
      <c r="N437" s="87"/>
      <c r="O437" s="387" t="s">
        <v>516</v>
      </c>
      <c r="P437" s="567">
        <v>12</v>
      </c>
      <c r="Q437" s="534" t="str">
        <f t="shared" si="157"/>
        <v>2.4.    Garantizar que la planificación del uso de la tierra tiene en cuenta los servicios ecosistémicos y la conservación de la biodiversidad, incluyendo fuera del bosque (p.ej. contribución de los humedales al control de las inundaciones); y buscar el mantenimiento o incremento de la conectividad forestal (reducir la fragmentación)?</v>
      </c>
      <c r="R437" s="534" t="str">
        <f t="shared" si="158"/>
        <v/>
      </c>
      <c r="S437" s="535" t="str">
        <f t="shared" si="160"/>
        <v/>
      </c>
      <c r="T437" s="534" t="str">
        <f t="shared" si="159"/>
        <v/>
      </c>
      <c r="U437" s="532" t="str">
        <f t="shared" si="161"/>
        <v/>
      </c>
      <c r="V437" s="568" t="str">
        <f t="array" ref="V437">IFERROR((IF(ROWS(V$425:V437)&gt;COUNTA(U:U),"",INDEX(U:U,SMALL(IF(U$425:U$447&lt;&gt;"",ROW(U$425:U$447)),ROWS(V$425:V437))))),"")</f>
        <v/>
      </c>
      <c r="W437" s="36" t="s">
        <v>20</v>
      </c>
    </row>
    <row r="438" spans="3:23" ht="60" hidden="1" customHeight="1" x14ac:dyDescent="0.25">
      <c r="C438" s="832" t="str">
        <f t="shared" si="162"/>
        <v>2.5.    Evitar o minimizar los impactos negativos de REDD+ en ecosistemas no forestales (p.ej. planes de uso de la tierra existentes, cobertura mediante áreas protegidas, requisitos para las Evaluaciones de Impacto Ambiental (EIA))?</v>
      </c>
      <c r="D438" s="832"/>
      <c r="E438" s="832"/>
      <c r="F438" s="832"/>
      <c r="G438" s="832"/>
      <c r="H438" s="815"/>
      <c r="I438" s="816"/>
      <c r="J438" s="817"/>
      <c r="K438" s="26"/>
      <c r="L438" s="26"/>
      <c r="N438" s="87"/>
      <c r="O438" s="387" t="s">
        <v>517</v>
      </c>
      <c r="P438" s="567">
        <v>13</v>
      </c>
      <c r="Q438" s="534" t="str">
        <f t="shared" si="157"/>
        <v>2.5.    Evitar o minimizar los impactos negativos de REDD+ en ecosistemas no forestales (p.ej. planes de uso de la tierra existentes, cobertura mediante áreas protegidas, requisitos para las Evaluaciones de Impacto Ambiental (EIA))?</v>
      </c>
      <c r="R438" s="534" t="str">
        <f t="shared" si="158"/>
        <v/>
      </c>
      <c r="S438" s="535" t="str">
        <f t="shared" si="160"/>
        <v/>
      </c>
      <c r="T438" s="534" t="str">
        <f t="shared" si="159"/>
        <v/>
      </c>
      <c r="U438" s="532" t="str">
        <f t="shared" si="161"/>
        <v/>
      </c>
      <c r="V438" s="568" t="str">
        <f t="array" ref="V438">IFERROR((IF(ROWS(V$425:V438)&gt;COUNTA(U:U),"",INDEX(U:U,SMALL(IF(U$425:U$447&lt;&gt;"",ROW(U$425:U$447)),ROWS(V$425:V438))))),"")</f>
        <v/>
      </c>
      <c r="W438" s="36" t="s">
        <v>20</v>
      </c>
    </row>
    <row r="439" spans="3:23" ht="45" hidden="1" customHeight="1" thickBot="1" x14ac:dyDescent="0.3">
      <c r="C439" s="831" t="str">
        <f t="shared" si="162"/>
        <v>2.6.    Evitar o minimizar los impactos de REDD+ para la biodiversidad en otros países (p.ej. eligiendo el fomento de la explotación maderera de bajo impacto en lugar de aumentar las importaciones de madera)?</v>
      </c>
      <c r="D439" s="831"/>
      <c r="E439" s="831"/>
      <c r="F439" s="831"/>
      <c r="G439" s="831"/>
      <c r="H439" s="865"/>
      <c r="I439" s="866"/>
      <c r="J439" s="867"/>
      <c r="K439" s="26"/>
      <c r="L439" s="26"/>
      <c r="N439" s="87"/>
      <c r="O439" s="387" t="s">
        <v>518</v>
      </c>
      <c r="P439" s="567">
        <v>14</v>
      </c>
      <c r="Q439" s="534" t="str">
        <f t="shared" si="157"/>
        <v>2.6.    Evitar o minimizar los impactos de REDD+ para la biodiversidad en otros países (p.ej. eligiendo el fomento de la explotación maderera de bajo impacto en lugar de aumentar las importaciones de madera)?</v>
      </c>
      <c r="R439" s="534" t="str">
        <f t="shared" si="158"/>
        <v/>
      </c>
      <c r="S439" s="535" t="str">
        <f t="shared" si="160"/>
        <v/>
      </c>
      <c r="T439" s="534" t="str">
        <f t="shared" si="159"/>
        <v/>
      </c>
      <c r="U439" s="532" t="str">
        <f t="shared" si="161"/>
        <v/>
      </c>
      <c r="V439" s="568" t="str">
        <f t="array" ref="V439">IFERROR((IF(ROWS(V$425:V439)&gt;COUNTA(U:U),"",INDEX(U:U,SMALL(IF(U$425:U$447&lt;&gt;"",ROW(U$425:U$447)),ROWS(V$425:V439))))),"")</f>
        <v/>
      </c>
      <c r="W439" s="36" t="s">
        <v>20</v>
      </c>
    </row>
    <row r="440" spans="3:23" ht="20.100000000000001" hidden="1" customHeight="1" thickBot="1" x14ac:dyDescent="0.3">
      <c r="C440" s="835" t="str">
        <f t="shared" si="162"/>
        <v>Relativas a otros beneficios sociales y medioambientales</v>
      </c>
      <c r="D440" s="836"/>
      <c r="E440" s="836"/>
      <c r="F440" s="836"/>
      <c r="G440" s="836"/>
      <c r="H440" s="868"/>
      <c r="I440" s="868"/>
      <c r="J440" s="869"/>
      <c r="K440" s="26"/>
      <c r="L440" s="26"/>
      <c r="N440" s="87"/>
      <c r="O440" s="571" t="s">
        <v>507</v>
      </c>
      <c r="P440" s="567">
        <v>15</v>
      </c>
      <c r="Q440" s="534" t="str">
        <f t="shared" si="157"/>
        <v>Relativas a otros beneficios sociales y medioambientales</v>
      </c>
      <c r="R440" s="534" t="str">
        <f t="shared" si="158"/>
        <v/>
      </c>
      <c r="S440" s="536" t="str">
        <f>IF(((COUNTIF(H442:H445,"*"))&gt;0),Q440,"")</f>
        <v/>
      </c>
      <c r="T440" s="534" t="str">
        <f t="shared" si="159"/>
        <v/>
      </c>
      <c r="U440" s="537" t="str">
        <f>IF(S440="","",(S440))</f>
        <v/>
      </c>
      <c r="V440" s="568" t="str">
        <f t="array" ref="V440">IFERROR((IF(ROWS(V$425:V440)&gt;COUNTA(U:U),"",INDEX(U:U,SMALL(IF(U$425:U$447&lt;&gt;"",ROW(U$425:U$447)),ROWS(V$425:V440))))),"")</f>
        <v/>
      </c>
      <c r="W440" s="36" t="s">
        <v>20</v>
      </c>
    </row>
    <row r="441" spans="3:23" ht="30" hidden="1" customHeight="1" x14ac:dyDescent="0.25">
      <c r="C441" s="829" t="str">
        <f t="shared" si="162"/>
        <v>3.       ¿Existen (o se han planificado) políticas, leyes, reglamentos u otras medidas cuya finalidad sea:</v>
      </c>
      <c r="D441" s="829"/>
      <c r="E441" s="829"/>
      <c r="F441" s="829"/>
      <c r="G441" s="830"/>
      <c r="H441" s="870"/>
      <c r="I441" s="870"/>
      <c r="J441" s="871"/>
      <c r="K441" s="26"/>
      <c r="L441" s="26"/>
      <c r="N441" s="87"/>
      <c r="O441" s="387" t="s">
        <v>519</v>
      </c>
      <c r="P441" s="567">
        <v>16</v>
      </c>
      <c r="Q441" s="534" t="str">
        <f t="shared" si="157"/>
        <v>3.       ¿Existen (o se han planificado) políticas, leyes, reglamentos u otras medidas cuya finalidad sea:</v>
      </c>
      <c r="R441" s="534" t="str">
        <f t="shared" si="158"/>
        <v/>
      </c>
      <c r="S441" s="536" t="str">
        <f>IF(((COUNTIF(H442:H445,"*"))&gt;0),Q441,"")</f>
        <v/>
      </c>
      <c r="T441" s="534" t="str">
        <f t="shared" si="159"/>
        <v/>
      </c>
      <c r="U441" s="537" t="str">
        <f>IF(S441="","",(S441))</f>
        <v/>
      </c>
      <c r="V441" s="568" t="str">
        <f t="array" ref="V441">IFERROR((IF(ROWS(V$425:V441)&gt;COUNTA(U:U),"",INDEX(U:U,SMALL(IF(U$425:U$447&lt;&gt;"",ROW(U$425:U$447)),ROWS(V$425:V441))))),"")</f>
        <v/>
      </c>
      <c r="W441" s="36" t="s">
        <v>20</v>
      </c>
    </row>
    <row r="442" spans="3:23" ht="30" hidden="1" customHeight="1" x14ac:dyDescent="0.25">
      <c r="C442" s="832" t="str">
        <f t="shared" si="162"/>
        <v>3.1.    Identificar y mapear el valor de los servicios ecosistémicos para las comunidades locales?</v>
      </c>
      <c r="D442" s="832"/>
      <c r="E442" s="832"/>
      <c r="F442" s="832"/>
      <c r="G442" s="832"/>
      <c r="H442" s="815"/>
      <c r="I442" s="816"/>
      <c r="J442" s="817"/>
      <c r="K442" s="26"/>
      <c r="L442" s="26"/>
      <c r="N442" s="87"/>
      <c r="O442" s="387" t="s">
        <v>520</v>
      </c>
      <c r="P442" s="567">
        <v>17</v>
      </c>
      <c r="Q442" s="534" t="str">
        <f t="shared" si="157"/>
        <v>3.1.    Identificar y mapear el valor de los servicios ecosistémicos para las comunidades locales?</v>
      </c>
      <c r="R442" s="534" t="str">
        <f t="shared" si="158"/>
        <v/>
      </c>
      <c r="S442" s="535" t="str">
        <f t="shared" si="160"/>
        <v/>
      </c>
      <c r="T442" s="534" t="str">
        <f t="shared" si="159"/>
        <v/>
      </c>
      <c r="U442" s="532" t="str">
        <f t="shared" si="161"/>
        <v/>
      </c>
      <c r="V442" s="568" t="str">
        <f t="array" ref="V442">IFERROR((IF(ROWS(V$425:V442)&gt;COUNTA(U:U),"",INDEX(U:U,SMALL(IF(U$425:U$447&lt;&gt;"",ROW(U$425:U$447)),ROWS(V$425:V442))))),"")</f>
        <v/>
      </c>
      <c r="W442" s="36" t="s">
        <v>20</v>
      </c>
    </row>
    <row r="443" spans="3:23" ht="20.100000000000001" hidden="1" customHeight="1" x14ac:dyDescent="0.25">
      <c r="C443" s="832" t="str">
        <f t="shared" si="162"/>
        <v>3.2.    Incorporar estos valores en la planificación del uso de la tierra?</v>
      </c>
      <c r="D443" s="832"/>
      <c r="E443" s="832"/>
      <c r="F443" s="832"/>
      <c r="G443" s="832"/>
      <c r="H443" s="815"/>
      <c r="I443" s="816"/>
      <c r="J443" s="817"/>
      <c r="K443" s="26"/>
      <c r="L443" s="26"/>
      <c r="N443" s="87"/>
      <c r="O443" s="387" t="s">
        <v>521</v>
      </c>
      <c r="P443" s="567">
        <v>18</v>
      </c>
      <c r="Q443" s="534" t="str">
        <f t="shared" si="157"/>
        <v>3.2.    Incorporar estos valores en la planificación del uso de la tierra?</v>
      </c>
      <c r="R443" s="534" t="str">
        <f t="shared" si="158"/>
        <v/>
      </c>
      <c r="S443" s="535" t="str">
        <f t="shared" si="160"/>
        <v/>
      </c>
      <c r="T443" s="534" t="str">
        <f t="shared" si="159"/>
        <v/>
      </c>
      <c r="U443" s="532" t="str">
        <f t="shared" si="161"/>
        <v/>
      </c>
      <c r="V443" s="568" t="str">
        <f t="array" ref="V443">IFERROR((IF(ROWS(V$425:V443)&gt;COUNTA(U:U),"",INDEX(U:U,SMALL(IF(U$425:U$447&lt;&gt;"",ROW(U$425:U$447)),ROWS(V$425:V443))))),"")</f>
        <v/>
      </c>
      <c r="W443" s="36" t="s">
        <v>20</v>
      </c>
    </row>
    <row r="444" spans="3:23" ht="30" hidden="1" customHeight="1" x14ac:dyDescent="0.25">
      <c r="C444" s="832" t="str">
        <f t="shared" si="162"/>
        <v>3.3.    Definir los derechos de las comunidades locales sobre el uso de los servicios ecosistémicos?</v>
      </c>
      <c r="D444" s="832"/>
      <c r="E444" s="832"/>
      <c r="F444" s="832"/>
      <c r="G444" s="832"/>
      <c r="H444" s="815"/>
      <c r="I444" s="816"/>
      <c r="J444" s="817"/>
      <c r="K444" s="26"/>
      <c r="L444" s="26"/>
      <c r="N444" s="87"/>
      <c r="O444" s="387" t="s">
        <v>522</v>
      </c>
      <c r="P444" s="567">
        <v>19</v>
      </c>
      <c r="Q444" s="534" t="str">
        <f t="shared" si="157"/>
        <v>3.3.    Definir los derechos de las comunidades locales sobre el uso de los servicios ecosistémicos?</v>
      </c>
      <c r="R444" s="534" t="str">
        <f t="shared" si="158"/>
        <v/>
      </c>
      <c r="S444" s="535" t="str">
        <f t="shared" si="160"/>
        <v/>
      </c>
      <c r="T444" s="534" t="str">
        <f t="shared" si="159"/>
        <v/>
      </c>
      <c r="U444" s="532" t="str">
        <f t="shared" si="161"/>
        <v/>
      </c>
      <c r="V444" s="568" t="str">
        <f t="array" ref="V444">IFERROR((IF(ROWS(V$425:V444)&gt;COUNTA(U:U),"",INDEX(U:U,SMALL(IF(U$425:U$447&lt;&gt;"",ROW(U$425:U$447)),ROWS(V$425:V444))))),"")</f>
        <v/>
      </c>
      <c r="W444" s="36" t="s">
        <v>20</v>
      </c>
    </row>
    <row r="445" spans="3:23" ht="30" hidden="1" customHeight="1" thickBot="1" x14ac:dyDescent="0.3">
      <c r="C445" s="833" t="str">
        <f t="shared" ref="C445:C447" si="163">O445</f>
        <v>3.4.    Mejorar el bienestar económico, social y político a largo plazo de los pueblos indígenas y las comunidades locales?</v>
      </c>
      <c r="D445" s="833"/>
      <c r="E445" s="833"/>
      <c r="F445" s="833"/>
      <c r="G445" s="833"/>
      <c r="H445" s="821"/>
      <c r="I445" s="822"/>
      <c r="J445" s="823"/>
      <c r="K445" s="26"/>
      <c r="L445" s="26"/>
      <c r="N445" s="87"/>
      <c r="O445" s="387" t="s">
        <v>523</v>
      </c>
      <c r="P445" s="567">
        <v>20</v>
      </c>
      <c r="Q445" s="534" t="str">
        <f t="shared" si="157"/>
        <v>3.4.    Mejorar el bienestar económico, social y político a largo plazo de los pueblos indígenas y las comunidades locales?</v>
      </c>
      <c r="R445" s="534" t="str">
        <f t="shared" si="158"/>
        <v/>
      </c>
      <c r="S445" s="535" t="str">
        <f t="shared" si="160"/>
        <v/>
      </c>
      <c r="T445" s="534" t="str">
        <f t="shared" si="159"/>
        <v/>
      </c>
      <c r="U445" s="532" t="str">
        <f t="shared" si="161"/>
        <v/>
      </c>
      <c r="V445" s="568" t="str">
        <f t="array" ref="V445">IFERROR((IF(ROWS(V$425:V445)&gt;COUNTA(U:U),"",INDEX(U:U,SMALL(IF(U$425:U$447&lt;&gt;"",ROW(U$425:U$447)),ROWS(V$425:V445))))),"")</f>
        <v/>
      </c>
      <c r="W445" s="36" t="s">
        <v>20</v>
      </c>
    </row>
    <row r="446" spans="3:23" ht="30" hidden="1" customHeight="1" thickBot="1" x14ac:dyDescent="0.3">
      <c r="C446" s="834" t="str">
        <f t="shared" si="163"/>
        <v>4.       ¿Qué tan accesibles, predecibles y equitativas son cada una de estas políticas?</v>
      </c>
      <c r="D446" s="834"/>
      <c r="E446" s="834"/>
      <c r="F446" s="834"/>
      <c r="G446" s="834"/>
      <c r="H446" s="818"/>
      <c r="I446" s="819"/>
      <c r="J446" s="820"/>
      <c r="K446" s="26"/>
      <c r="L446" s="26"/>
      <c r="N446" s="87"/>
      <c r="O446" s="387" t="s">
        <v>524</v>
      </c>
      <c r="P446" s="567">
        <v>21</v>
      </c>
      <c r="Q446" s="534" t="str">
        <f t="shared" si="157"/>
        <v>4.       ¿Qué tan accesibles, predecibles y equitativas son cada una de estas políticas?</v>
      </c>
      <c r="R446" s="534" t="str">
        <f t="shared" si="158"/>
        <v/>
      </c>
      <c r="S446" s="535" t="str">
        <f t="shared" si="160"/>
        <v/>
      </c>
      <c r="T446" s="534" t="str">
        <f t="shared" si="159"/>
        <v/>
      </c>
      <c r="U446" s="532" t="str">
        <f t="shared" si="161"/>
        <v/>
      </c>
      <c r="V446" s="568" t="str">
        <f t="array" ref="V446">IFERROR((IF(ROWS(V$425:V446)&gt;COUNTA(U:U),"",INDEX(U:U,SMALL(IF(U$425:U$447&lt;&gt;"",ROW(U$425:U$447)),ROWS(V$425:V446))))),"")</f>
        <v/>
      </c>
      <c r="W446" s="36" t="s">
        <v>20</v>
      </c>
    </row>
    <row r="447" spans="3:23" ht="20.100000000000001" hidden="1" customHeight="1" thickBot="1" x14ac:dyDescent="0.3">
      <c r="C447" s="834" t="str">
        <f t="shared" si="163"/>
        <v>5.       ¿Existen planes para realizar un seguimiento de su aplicación efectiva?</v>
      </c>
      <c r="D447" s="834"/>
      <c r="E447" s="834"/>
      <c r="F447" s="834"/>
      <c r="G447" s="834"/>
      <c r="H447" s="818"/>
      <c r="I447" s="819"/>
      <c r="J447" s="820"/>
      <c r="K447" s="26"/>
      <c r="L447" s="26"/>
      <c r="N447" s="87"/>
      <c r="O447" s="387" t="s">
        <v>525</v>
      </c>
      <c r="P447" s="567">
        <v>22</v>
      </c>
      <c r="Q447" s="534" t="str">
        <f t="shared" si="157"/>
        <v>5.       ¿Existen planes para realizar un seguimiento de su aplicación efectiva?</v>
      </c>
      <c r="R447" s="534" t="str">
        <f t="shared" si="158"/>
        <v/>
      </c>
      <c r="S447" s="535" t="str">
        <f t="shared" si="160"/>
        <v/>
      </c>
      <c r="T447" s="534" t="str">
        <f t="shared" si="159"/>
        <v/>
      </c>
      <c r="U447" s="532" t="str">
        <f t="shared" si="161"/>
        <v/>
      </c>
      <c r="V447" s="568" t="str">
        <f t="array" ref="V447">IFERROR((IF(ROWS(V$425:V447)&gt;COUNTA(U:U),"",INDEX(U:U,SMALL(IF(U$425:U$447&lt;&gt;"",ROW(U$425:U$447)),ROWS(V$425:V447))))),"")</f>
        <v/>
      </c>
      <c r="W447" s="36" t="s">
        <v>20</v>
      </c>
    </row>
    <row r="448" spans="3:23" ht="39.950000000000003" hidden="1" customHeight="1" x14ac:dyDescent="0.25">
      <c r="C448" s="295"/>
      <c r="D448" s="240"/>
      <c r="E448" s="240"/>
      <c r="F448" s="240"/>
      <c r="G448" s="240"/>
      <c r="H448" s="240"/>
      <c r="I448" s="240"/>
      <c r="J448" s="240"/>
      <c r="K448" s="240"/>
      <c r="L448" s="240"/>
      <c r="O448" s="557" t="str">
        <f>$O$58</f>
        <v>Pulsar en el icono "-" a la izquierda para minimizar el texto.</v>
      </c>
      <c r="T448" s="558"/>
    </row>
    <row r="449" spans="3:25" ht="15" hidden="1" customHeight="1" x14ac:dyDescent="0.25">
      <c r="C449" s="294"/>
      <c r="D449" s="130"/>
      <c r="E449" s="130"/>
      <c r="F449" s="130"/>
      <c r="G449" s="130"/>
      <c r="H449" s="130"/>
      <c r="I449" s="130"/>
      <c r="J449" s="130"/>
      <c r="K449" s="130"/>
      <c r="L449" s="130"/>
      <c r="O449" s="557" t="str">
        <f>$O$59</f>
        <v>Pulsar en el icono "+" a la izquierda para ampliar el texto y repasar las preguntas guía.</v>
      </c>
    </row>
    <row r="450" spans="3:25" hidden="1" x14ac:dyDescent="0.25">
      <c r="C450" s="64"/>
      <c r="D450" s="64"/>
      <c r="E450" s="64"/>
      <c r="F450" s="64"/>
      <c r="G450" s="64"/>
      <c r="H450" s="64"/>
      <c r="I450" s="64"/>
      <c r="J450" s="64"/>
      <c r="K450" s="64"/>
      <c r="L450" s="64"/>
    </row>
    <row r="451" spans="3:25" hidden="1" x14ac:dyDescent="0.25">
      <c r="C451" s="159"/>
      <c r="D451" s="159"/>
      <c r="E451" s="159"/>
      <c r="F451" s="160"/>
      <c r="G451" s="160"/>
      <c r="H451" s="160"/>
      <c r="I451" s="160"/>
      <c r="J451" s="160"/>
      <c r="K451" s="160"/>
      <c r="L451" s="57"/>
      <c r="O451" s="470"/>
      <c r="P451" s="521"/>
      <c r="Q451" s="538"/>
      <c r="R451" s="538"/>
      <c r="S451" s="538"/>
      <c r="T451" s="538"/>
      <c r="U451" s="538"/>
      <c r="V451" s="538"/>
      <c r="W451" s="309"/>
      <c r="X451" s="325"/>
      <c r="Y451" s="34"/>
    </row>
    <row r="452" spans="3:25" ht="30" hidden="1" customHeight="1" x14ac:dyDescent="0.25">
      <c r="C452" s="839" t="str">
        <f>O452</f>
        <v>Tabla 3:  PLR relevantes para la Salvaguarda (e) - Bosques naturales, diversidad biológica y mejora de beneficios.</v>
      </c>
      <c r="D452" s="839"/>
      <c r="E452" s="839"/>
      <c r="F452" s="839"/>
      <c r="G452" s="839"/>
      <c r="H452" s="839"/>
      <c r="I452" s="839"/>
      <c r="J452" s="839"/>
      <c r="O452" s="539" t="str">
        <f>CONCATENATE($O$26,$P$26,$S$17)</f>
        <v>Tabla 3:  PLR relevantes para la Salvaguarda (e) - Bosques naturales, diversidad biológica y mejora de beneficios.</v>
      </c>
      <c r="P452" s="540"/>
      <c r="Y452" s="34"/>
    </row>
    <row r="453" spans="3:25" hidden="1" x14ac:dyDescent="0.25">
      <c r="L453"/>
    </row>
    <row r="454" spans="3:25" ht="72.75" hidden="1" customHeight="1" x14ac:dyDescent="0.25">
      <c r="O454" s="340">
        <v>0</v>
      </c>
    </row>
    <row r="455" spans="3:25" hidden="1" x14ac:dyDescent="0.25"/>
    <row r="456" spans="3:25" ht="48" hidden="1" customHeight="1" x14ac:dyDescent="0.25">
      <c r="C456" s="145"/>
      <c r="D456" s="146" t="str">
        <f>P456</f>
        <v>Descripción</v>
      </c>
      <c r="E456" s="146" t="str">
        <f t="shared" ref="E456:F456" si="164">Q456</f>
        <v>Cant.</v>
      </c>
      <c r="F456" s="146" t="str">
        <f t="shared" si="164"/>
        <v>PLR relevantes para este beneficio</v>
      </c>
      <c r="G456" s="161" t="str">
        <f t="shared" ref="G456:I457" si="165">S456</f>
        <v>¿Cómo cubren las PLR este beneficio?</v>
      </c>
      <c r="H456" s="161" t="str">
        <f t="shared" si="165"/>
        <v>¿Con qué efectividad se están implementando las PLR?</v>
      </c>
      <c r="I456" s="161" t="str">
        <f t="shared" si="165"/>
        <v>¿PLR incompatibles?</v>
      </c>
      <c r="J456" s="161" t="str">
        <f>V456</f>
        <v>Vacíos identificados</v>
      </c>
      <c r="O456" s="559"/>
      <c r="P456" s="560" t="str">
        <f>P$66</f>
        <v>Descripción</v>
      </c>
      <c r="Q456" s="560" t="str">
        <f t="shared" ref="Q456:U456" si="166">Q$66</f>
        <v>Cant.</v>
      </c>
      <c r="R456" s="560" t="str">
        <f t="shared" si="166"/>
        <v>PLR relevantes para este beneficio</v>
      </c>
      <c r="S456" s="560" t="str">
        <f t="shared" si="166"/>
        <v>¿Cómo cubren las PLR este beneficio?</v>
      </c>
      <c r="T456" s="560" t="str">
        <f t="shared" si="166"/>
        <v>¿Con qué efectividad se están implementando las PLR?</v>
      </c>
      <c r="U456" s="560" t="str">
        <f t="shared" si="166"/>
        <v>¿PLR incompatibles?</v>
      </c>
      <c r="V456" s="560" t="str">
        <f>V$66</f>
        <v>Vacíos identificados</v>
      </c>
    </row>
    <row r="457" spans="3:25" ht="140.25" hidden="1" x14ac:dyDescent="0.25">
      <c r="C457" s="235" t="str">
        <f>O457</f>
        <v>EJEMPLO</v>
      </c>
      <c r="D457" s="235" t="str">
        <f>P457</f>
        <v>La planificación para otorgar prioridad a la protección de los bosques naturales frena la caída en disponibilidad de productos forestales no madereros.</v>
      </c>
      <c r="E457" s="235">
        <f>Q457</f>
        <v>2</v>
      </c>
      <c r="F457" s="235" t="str">
        <f>R457</f>
        <v>1. Definición de bosques naturales.
2. Plan de zonificación de los bosques.</v>
      </c>
      <c r="G457" s="235" t="str">
        <f t="shared" si="165"/>
        <v xml:space="preserve">1. Permite la identificación de bosques naturales que quedarían cubiertos por la salvaguarda.
2. Identifica que algunas áreas de bosques naturales deben ser protegidas. </v>
      </c>
      <c r="H457" s="235" t="str">
        <f t="shared" si="165"/>
        <v xml:space="preserve">1. Existe una definición única de bosques naturales y se ha adoptado a los efectos de REDD+.
2. Implementación variable: muy efectiva en la provincia X, pero con invasión en la provincia Y. </v>
      </c>
      <c r="I457" s="235" t="str">
        <f t="shared" si="165"/>
        <v xml:space="preserve">1. No.
2. Concesiones de petróleo y gas. </v>
      </c>
      <c r="J457" s="235" t="str">
        <f>V457</f>
        <v xml:space="preserve">1. No se han identificado vacíos.
2. No hay planificación del uso de la tierra. </v>
      </c>
      <c r="O457" s="561" t="str">
        <f>$O$67</f>
        <v>EJEMPLO</v>
      </c>
      <c r="P457" s="562" t="s">
        <v>526</v>
      </c>
      <c r="Q457" s="562">
        <v>2</v>
      </c>
      <c r="R457" s="562" t="s">
        <v>528</v>
      </c>
      <c r="S457" s="562" t="s">
        <v>527</v>
      </c>
      <c r="T457" s="562" t="s">
        <v>529</v>
      </c>
      <c r="U457" s="562" t="s">
        <v>530</v>
      </c>
      <c r="V457" s="562" t="s">
        <v>531</v>
      </c>
    </row>
    <row r="458" spans="3:25" hidden="1" x14ac:dyDescent="0.25">
      <c r="C458" s="217" t="str">
        <f>O458</f>
        <v>Beneficios</v>
      </c>
      <c r="D458" s="573" t="s">
        <v>20</v>
      </c>
      <c r="E458" s="230"/>
      <c r="F458" s="230"/>
      <c r="G458" s="230"/>
      <c r="H458" s="230"/>
      <c r="I458" s="230"/>
      <c r="J458" s="230"/>
      <c r="O458" s="563" t="str">
        <f>$O$68</f>
        <v>Beneficios</v>
      </c>
      <c r="P458" s="545" t="str">
        <f t="shared" ref="P458:P463" si="167">IF(D458=0,"",D458)</f>
        <v/>
      </c>
      <c r="Q458" s="545" t="str">
        <f t="shared" ref="Q458:Q463" si="168">IF(E458=0,"",E458)</f>
        <v/>
      </c>
      <c r="R458" s="545" t="str">
        <f t="shared" ref="R458:R463" si="169">IF(F458=0,"",F458)</f>
        <v/>
      </c>
      <c r="S458" s="545" t="str">
        <f t="shared" ref="S458:S463" si="170">IF(G458=0,"",G458)</f>
        <v/>
      </c>
      <c r="T458" s="545" t="str">
        <f t="shared" ref="T458:T463" si="171">IF(H458=0,"",H458)</f>
        <v/>
      </c>
      <c r="U458" s="545" t="str">
        <f t="shared" ref="U458:U463" si="172">IF(I458=0,"",I458)</f>
        <v/>
      </c>
      <c r="V458" s="545" t="str">
        <f t="shared" ref="V458:V472" si="173">IF(J458=0,"",J458)</f>
        <v/>
      </c>
    </row>
    <row r="459" spans="3:25" hidden="1" x14ac:dyDescent="0.25">
      <c r="C459" s="142"/>
      <c r="D459" s="573" t="s">
        <v>20</v>
      </c>
      <c r="E459" s="230"/>
      <c r="F459" s="230"/>
      <c r="G459" s="230"/>
      <c r="H459" s="230"/>
      <c r="I459" s="230"/>
      <c r="J459" s="230"/>
      <c r="O459" s="564"/>
      <c r="P459" s="545" t="str">
        <f t="shared" si="167"/>
        <v/>
      </c>
      <c r="Q459" s="545" t="str">
        <f t="shared" si="168"/>
        <v/>
      </c>
      <c r="R459" s="545" t="str">
        <f t="shared" si="169"/>
        <v/>
      </c>
      <c r="S459" s="545" t="str">
        <f t="shared" si="170"/>
        <v/>
      </c>
      <c r="T459" s="545" t="str">
        <f t="shared" si="171"/>
        <v/>
      </c>
      <c r="U459" s="545" t="str">
        <f t="shared" si="172"/>
        <v/>
      </c>
      <c r="V459" s="545" t="str">
        <f t="shared" si="173"/>
        <v/>
      </c>
    </row>
    <row r="460" spans="3:25" hidden="1" x14ac:dyDescent="0.25">
      <c r="C460" s="142"/>
      <c r="D460" s="573" t="s">
        <v>20</v>
      </c>
      <c r="E460" s="230"/>
      <c r="F460" s="230"/>
      <c r="G460" s="230"/>
      <c r="H460" s="230"/>
      <c r="I460" s="230"/>
      <c r="J460" s="230"/>
      <c r="O460" s="564"/>
      <c r="P460" s="545" t="str">
        <f t="shared" si="167"/>
        <v/>
      </c>
      <c r="Q460" s="545" t="str">
        <f t="shared" si="168"/>
        <v/>
      </c>
      <c r="R460" s="545" t="str">
        <f t="shared" si="169"/>
        <v/>
      </c>
      <c r="S460" s="545" t="str">
        <f t="shared" si="170"/>
        <v/>
      </c>
      <c r="T460" s="545" t="str">
        <f t="shared" si="171"/>
        <v/>
      </c>
      <c r="U460" s="545" t="str">
        <f t="shared" si="172"/>
        <v/>
      </c>
      <c r="V460" s="545" t="str">
        <f t="shared" si="173"/>
        <v/>
      </c>
    </row>
    <row r="461" spans="3:25" hidden="1" x14ac:dyDescent="0.25">
      <c r="C461" s="142"/>
      <c r="D461" s="573" t="s">
        <v>20</v>
      </c>
      <c r="E461" s="230"/>
      <c r="F461" s="230"/>
      <c r="G461" s="230"/>
      <c r="H461" s="230"/>
      <c r="I461" s="230"/>
      <c r="J461" s="230"/>
      <c r="O461" s="564"/>
      <c r="P461" s="545" t="str">
        <f t="shared" si="167"/>
        <v/>
      </c>
      <c r="Q461" s="545" t="str">
        <f t="shared" si="168"/>
        <v/>
      </c>
      <c r="R461" s="545" t="str">
        <f t="shared" si="169"/>
        <v/>
      </c>
      <c r="S461" s="545" t="str">
        <f t="shared" si="170"/>
        <v/>
      </c>
      <c r="T461" s="545" t="str">
        <f t="shared" si="171"/>
        <v/>
      </c>
      <c r="U461" s="545" t="str">
        <f t="shared" si="172"/>
        <v/>
      </c>
      <c r="V461" s="545" t="str">
        <f t="shared" si="173"/>
        <v/>
      </c>
    </row>
    <row r="462" spans="3:25" hidden="1" x14ac:dyDescent="0.25">
      <c r="C462" s="142"/>
      <c r="D462" s="573" t="s">
        <v>20</v>
      </c>
      <c r="E462" s="230"/>
      <c r="F462" s="230"/>
      <c r="G462" s="230"/>
      <c r="H462" s="230"/>
      <c r="I462" s="230"/>
      <c r="J462" s="230"/>
      <c r="O462" s="564"/>
      <c r="P462" s="545" t="str">
        <f t="shared" si="167"/>
        <v/>
      </c>
      <c r="Q462" s="545" t="str">
        <f t="shared" si="168"/>
        <v/>
      </c>
      <c r="R462" s="545" t="str">
        <f t="shared" si="169"/>
        <v/>
      </c>
      <c r="S462" s="545" t="str">
        <f t="shared" si="170"/>
        <v/>
      </c>
      <c r="T462" s="545" t="str">
        <f t="shared" si="171"/>
        <v/>
      </c>
      <c r="U462" s="545" t="str">
        <f t="shared" si="172"/>
        <v/>
      </c>
      <c r="V462" s="545" t="str">
        <f t="shared" si="173"/>
        <v/>
      </c>
    </row>
    <row r="463" spans="3:25" hidden="1" x14ac:dyDescent="0.25">
      <c r="C463" s="142"/>
      <c r="D463" s="573" t="s">
        <v>20</v>
      </c>
      <c r="E463" s="232"/>
      <c r="F463" s="230"/>
      <c r="G463" s="230"/>
      <c r="H463" s="230"/>
      <c r="I463" s="230"/>
      <c r="J463" s="230"/>
      <c r="O463" s="564"/>
      <c r="P463" s="545" t="str">
        <f t="shared" si="167"/>
        <v/>
      </c>
      <c r="Q463" s="545" t="str">
        <f t="shared" si="168"/>
        <v/>
      </c>
      <c r="R463" s="545" t="str">
        <f t="shared" si="169"/>
        <v/>
      </c>
      <c r="S463" s="545" t="str">
        <f t="shared" si="170"/>
        <v/>
      </c>
      <c r="T463" s="545" t="str">
        <f t="shared" si="171"/>
        <v/>
      </c>
      <c r="U463" s="545" t="str">
        <f t="shared" si="172"/>
        <v/>
      </c>
      <c r="V463" s="545" t="str">
        <f t="shared" si="173"/>
        <v/>
      </c>
    </row>
    <row r="464" spans="3:25" hidden="1" x14ac:dyDescent="0.25">
      <c r="C464" s="142"/>
      <c r="D464" s="573" t="s">
        <v>20</v>
      </c>
      <c r="E464" s="232"/>
      <c r="F464" s="230"/>
      <c r="G464" s="230"/>
      <c r="H464" s="230"/>
      <c r="I464" s="230"/>
      <c r="J464" s="230"/>
      <c r="O464" s="564"/>
      <c r="P464" s="545" t="str">
        <f t="shared" ref="P464:U468" si="174">IF(D464=0,"",D464)</f>
        <v/>
      </c>
      <c r="Q464" s="545" t="str">
        <f t="shared" si="174"/>
        <v/>
      </c>
      <c r="R464" s="545" t="str">
        <f t="shared" si="174"/>
        <v/>
      </c>
      <c r="S464" s="545" t="str">
        <f t="shared" si="174"/>
        <v/>
      </c>
      <c r="T464" s="545" t="str">
        <f t="shared" si="174"/>
        <v/>
      </c>
      <c r="U464" s="545" t="str">
        <f t="shared" si="174"/>
        <v/>
      </c>
      <c r="V464" s="545" t="str">
        <f t="shared" si="173"/>
        <v/>
      </c>
    </row>
    <row r="465" spans="3:22" hidden="1" x14ac:dyDescent="0.25">
      <c r="C465" s="142"/>
      <c r="D465" s="573" t="s">
        <v>20</v>
      </c>
      <c r="E465" s="232"/>
      <c r="F465" s="230"/>
      <c r="G465" s="230"/>
      <c r="H465" s="230"/>
      <c r="I465" s="230"/>
      <c r="J465" s="230"/>
      <c r="O465" s="564"/>
      <c r="P465" s="545" t="str">
        <f t="shared" si="174"/>
        <v/>
      </c>
      <c r="Q465" s="545" t="str">
        <f t="shared" si="174"/>
        <v/>
      </c>
      <c r="R465" s="545" t="str">
        <f t="shared" si="174"/>
        <v/>
      </c>
      <c r="S465" s="545" t="str">
        <f t="shared" si="174"/>
        <v/>
      </c>
      <c r="T465" s="545" t="str">
        <f t="shared" si="174"/>
        <v/>
      </c>
      <c r="U465" s="545" t="str">
        <f t="shared" si="174"/>
        <v/>
      </c>
      <c r="V465" s="545" t="str">
        <f t="shared" si="173"/>
        <v/>
      </c>
    </row>
    <row r="466" spans="3:22" hidden="1" x14ac:dyDescent="0.25">
      <c r="C466" s="142"/>
      <c r="D466" s="573" t="s">
        <v>20</v>
      </c>
      <c r="E466" s="232"/>
      <c r="F466" s="230"/>
      <c r="G466" s="230"/>
      <c r="H466" s="230"/>
      <c r="I466" s="230"/>
      <c r="J466" s="230"/>
      <c r="O466" s="564"/>
      <c r="P466" s="545" t="str">
        <f t="shared" si="174"/>
        <v/>
      </c>
      <c r="Q466" s="545" t="str">
        <f t="shared" si="174"/>
        <v/>
      </c>
      <c r="R466" s="545" t="str">
        <f t="shared" si="174"/>
        <v/>
      </c>
      <c r="S466" s="545" t="str">
        <f t="shared" si="174"/>
        <v/>
      </c>
      <c r="T466" s="545" t="str">
        <f t="shared" si="174"/>
        <v/>
      </c>
      <c r="U466" s="545" t="str">
        <f t="shared" si="174"/>
        <v/>
      </c>
      <c r="V466" s="545" t="str">
        <f t="shared" si="173"/>
        <v/>
      </c>
    </row>
    <row r="467" spans="3:22" hidden="1" x14ac:dyDescent="0.25">
      <c r="C467" s="142"/>
      <c r="D467" s="573" t="s">
        <v>20</v>
      </c>
      <c r="E467" s="232"/>
      <c r="F467" s="230"/>
      <c r="G467" s="230"/>
      <c r="H467" s="230"/>
      <c r="I467" s="230"/>
      <c r="J467" s="230"/>
      <c r="O467" s="564"/>
      <c r="P467" s="545" t="str">
        <f t="shared" si="174"/>
        <v/>
      </c>
      <c r="Q467" s="545" t="str">
        <f t="shared" si="174"/>
        <v/>
      </c>
      <c r="R467" s="545" t="str">
        <f t="shared" si="174"/>
        <v/>
      </c>
      <c r="S467" s="545" t="str">
        <f t="shared" si="174"/>
        <v/>
      </c>
      <c r="T467" s="545" t="str">
        <f t="shared" si="174"/>
        <v/>
      </c>
      <c r="U467" s="545" t="str">
        <f t="shared" si="174"/>
        <v/>
      </c>
      <c r="V467" s="545" t="str">
        <f t="shared" si="173"/>
        <v/>
      </c>
    </row>
    <row r="468" spans="3:22" hidden="1" x14ac:dyDescent="0.25">
      <c r="C468" s="142"/>
      <c r="D468" s="573" t="s">
        <v>20</v>
      </c>
      <c r="E468" s="232"/>
      <c r="F468" s="230"/>
      <c r="G468" s="230"/>
      <c r="H468" s="230"/>
      <c r="I468" s="230"/>
      <c r="J468" s="230"/>
      <c r="O468" s="564"/>
      <c r="P468" s="545" t="str">
        <f t="shared" si="174"/>
        <v/>
      </c>
      <c r="Q468" s="545" t="str">
        <f t="shared" si="174"/>
        <v/>
      </c>
      <c r="R468" s="545" t="str">
        <f t="shared" si="174"/>
        <v/>
      </c>
      <c r="S468" s="545" t="str">
        <f t="shared" si="174"/>
        <v/>
      </c>
      <c r="T468" s="545" t="str">
        <f t="shared" si="174"/>
        <v/>
      </c>
      <c r="U468" s="545" t="str">
        <f t="shared" si="174"/>
        <v/>
      </c>
      <c r="V468" s="545" t="str">
        <f t="shared" si="173"/>
        <v/>
      </c>
    </row>
    <row r="469" spans="3:22" hidden="1" x14ac:dyDescent="0.25">
      <c r="C469" s="142"/>
      <c r="D469" s="573" t="s">
        <v>20</v>
      </c>
      <c r="E469" s="232"/>
      <c r="F469" s="230"/>
      <c r="G469" s="230"/>
      <c r="H469" s="230"/>
      <c r="I469" s="230"/>
      <c r="J469" s="230"/>
      <c r="O469" s="564"/>
      <c r="P469" s="545" t="str">
        <f t="shared" ref="P469" si="175">IF(D469=0,"",D469)</f>
        <v/>
      </c>
      <c r="Q469" s="545" t="str">
        <f t="shared" ref="Q469" si="176">IF(E469=0,"",E469)</f>
        <v/>
      </c>
      <c r="R469" s="545" t="str">
        <f t="shared" ref="R469" si="177">IF(F469=0,"",F469)</f>
        <v/>
      </c>
      <c r="S469" s="545" t="str">
        <f t="shared" ref="S469" si="178">IF(G469=0,"",G469)</f>
        <v/>
      </c>
      <c r="T469" s="545" t="str">
        <f t="shared" ref="T469" si="179">IF(H469=0,"",H469)</f>
        <v/>
      </c>
      <c r="U469" s="545" t="str">
        <f t="shared" ref="U469" si="180">IF(I469=0,"",I469)</f>
        <v/>
      </c>
      <c r="V469" s="545" t="str">
        <f t="shared" si="173"/>
        <v/>
      </c>
    </row>
    <row r="470" spans="3:22" hidden="1" x14ac:dyDescent="0.25">
      <c r="C470" s="142"/>
      <c r="D470" s="573" t="s">
        <v>20</v>
      </c>
      <c r="E470" s="232"/>
      <c r="F470" s="230"/>
      <c r="G470" s="230"/>
      <c r="H470" s="230"/>
      <c r="I470" s="230"/>
      <c r="J470" s="230"/>
      <c r="O470" s="564"/>
      <c r="P470" s="545" t="str">
        <f t="shared" ref="P470" si="181">IF(D470=0,"",D470)</f>
        <v/>
      </c>
      <c r="Q470" s="545" t="str">
        <f t="shared" ref="Q470" si="182">IF(E470=0,"",E470)</f>
        <v/>
      </c>
      <c r="R470" s="545" t="str">
        <f t="shared" ref="R470" si="183">IF(F470=0,"",F470)</f>
        <v/>
      </c>
      <c r="S470" s="545" t="str">
        <f t="shared" ref="S470" si="184">IF(G470=0,"",G470)</f>
        <v/>
      </c>
      <c r="T470" s="545" t="str">
        <f t="shared" ref="T470" si="185">IF(H470=0,"",H470)</f>
        <v/>
      </c>
      <c r="U470" s="545" t="str">
        <f t="shared" ref="U470" si="186">IF(I470=0,"",I470)</f>
        <v/>
      </c>
      <c r="V470" s="545" t="str">
        <f t="shared" si="173"/>
        <v/>
      </c>
    </row>
    <row r="471" spans="3:22" hidden="1" x14ac:dyDescent="0.25">
      <c r="C471" s="142"/>
      <c r="D471" s="573" t="s">
        <v>20</v>
      </c>
      <c r="E471" s="232"/>
      <c r="F471" s="230"/>
      <c r="G471" s="230"/>
      <c r="H471" s="230"/>
      <c r="I471" s="230"/>
      <c r="J471" s="230"/>
      <c r="O471" s="564"/>
      <c r="P471" s="545" t="str">
        <f t="shared" ref="P471" si="187">IF(D471=0,"",D471)</f>
        <v/>
      </c>
      <c r="Q471" s="545" t="str">
        <f t="shared" ref="Q471" si="188">IF(E471=0,"",E471)</f>
        <v/>
      </c>
      <c r="R471" s="545" t="str">
        <f t="shared" ref="R471" si="189">IF(F471=0,"",F471)</f>
        <v/>
      </c>
      <c r="S471" s="545" t="str">
        <f t="shared" ref="S471" si="190">IF(G471=0,"",G471)</f>
        <v/>
      </c>
      <c r="T471" s="545" t="str">
        <f t="shared" ref="T471" si="191">IF(H471=0,"",H471)</f>
        <v/>
      </c>
      <c r="U471" s="545" t="str">
        <f t="shared" ref="U471" si="192">IF(I471=0,"",I471)</f>
        <v/>
      </c>
      <c r="V471" s="545" t="str">
        <f t="shared" si="173"/>
        <v/>
      </c>
    </row>
    <row r="472" spans="3:22" hidden="1" x14ac:dyDescent="0.25">
      <c r="C472" s="144"/>
      <c r="D472" s="573" t="s">
        <v>20</v>
      </c>
      <c r="E472" s="232"/>
      <c r="F472" s="230"/>
      <c r="G472" s="230"/>
      <c r="H472" s="230"/>
      <c r="I472" s="230"/>
      <c r="J472" s="230"/>
      <c r="O472" s="565"/>
      <c r="P472" s="545" t="str">
        <f t="shared" ref="P472" si="193">IF(D472=0,"",D472)</f>
        <v/>
      </c>
      <c r="Q472" s="545" t="str">
        <f t="shared" ref="Q472" si="194">IF(E472=0,"",E472)</f>
        <v/>
      </c>
      <c r="R472" s="545" t="str">
        <f t="shared" ref="R472" si="195">IF(F472=0,"",F472)</f>
        <v/>
      </c>
      <c r="S472" s="545" t="str">
        <f t="shared" ref="S472" si="196">IF(G472=0,"",G472)</f>
        <v/>
      </c>
      <c r="T472" s="545" t="str">
        <f t="shared" ref="T472" si="197">IF(H472=0,"",H472)</f>
        <v/>
      </c>
      <c r="U472" s="545" t="str">
        <f t="shared" ref="U472" si="198">IF(I472=0,"",I472)</f>
        <v/>
      </c>
      <c r="V472" s="545" t="str">
        <f t="shared" si="173"/>
        <v/>
      </c>
    </row>
    <row r="473" spans="3:22" ht="36" hidden="1" x14ac:dyDescent="0.25">
      <c r="C473" s="145"/>
      <c r="D473" s="146" t="str">
        <f>P473</f>
        <v>Descripción</v>
      </c>
      <c r="E473" s="146" t="str">
        <f>Q473</f>
        <v>Cant.</v>
      </c>
      <c r="F473" s="161" t="str">
        <f t="shared" ref="F473:I474" si="199">R473</f>
        <v>PLR relevantes a este riesgo</v>
      </c>
      <c r="G473" s="161" t="str">
        <f t="shared" si="199"/>
        <v>¿Cómo cubren las PLR este riesgo?</v>
      </c>
      <c r="H473" s="161" t="str">
        <f t="shared" si="199"/>
        <v>¿Con qué efectividad se están implementando las PLR?</v>
      </c>
      <c r="I473" s="161" t="str">
        <f t="shared" si="199"/>
        <v>¿PLR incompatibles?</v>
      </c>
      <c r="J473" s="161" t="str">
        <f>V473</f>
        <v>Vacíos identificados</v>
      </c>
      <c r="O473" s="559"/>
      <c r="P473" s="560" t="str">
        <f t="shared" ref="P473:U473" si="200">P$77</f>
        <v>Descripción</v>
      </c>
      <c r="Q473" s="560" t="str">
        <f t="shared" si="200"/>
        <v>Cant.</v>
      </c>
      <c r="R473" s="560" t="str">
        <f t="shared" si="200"/>
        <v>PLR relevantes a este riesgo</v>
      </c>
      <c r="S473" s="560" t="str">
        <f t="shared" si="200"/>
        <v>¿Cómo cubren las PLR este riesgo?</v>
      </c>
      <c r="T473" s="560" t="str">
        <f t="shared" si="200"/>
        <v>¿Con qué efectividad se están implementando las PLR?</v>
      </c>
      <c r="U473" s="560" t="str">
        <f t="shared" si="200"/>
        <v>¿PLR incompatibles?</v>
      </c>
      <c r="V473" s="560" t="str">
        <f>V$77</f>
        <v>Vacíos identificados</v>
      </c>
    </row>
    <row r="474" spans="3:22" ht="89.25" hidden="1" customHeight="1" x14ac:dyDescent="0.25">
      <c r="C474" s="235" t="str">
        <f>O474</f>
        <v>EJEMPLO</v>
      </c>
      <c r="D474" s="235" t="str">
        <f>P474</f>
        <v>La forestación de ecosistemas de pastizales de elevado valor para la biodiversidad tiene como consecuencia la pérdida de poblaciones de aves.</v>
      </c>
      <c r="E474" s="235">
        <f>Q474</f>
        <v>1</v>
      </c>
      <c r="F474" s="235" t="str">
        <f t="shared" si="199"/>
        <v>Estrategia Nacional de Biodiversidad y Plan de Acción (ENBPA).</v>
      </c>
      <c r="G474" s="235" t="str">
        <f t="shared" si="199"/>
        <v>La ENBPA fija objetivos nacionales de conservación de la biodiversidad.</v>
      </c>
      <c r="H474" s="235" t="str">
        <f t="shared" si="199"/>
        <v>Incompleta: los objetivos son amplios y no vinculantes.</v>
      </c>
      <c r="I474" s="235" t="str">
        <f t="shared" si="199"/>
        <v>No.</v>
      </c>
      <c r="J474" s="235" t="str">
        <f>V474</f>
        <v>El carácter no vinculante de los objetivos podría no garantizar la conservación de la biodiversidad.</v>
      </c>
      <c r="O474" s="561" t="str">
        <f>$O$78</f>
        <v>EJEMPLO</v>
      </c>
      <c r="P474" s="562" t="s">
        <v>532</v>
      </c>
      <c r="Q474" s="562">
        <v>1</v>
      </c>
      <c r="R474" s="562" t="s">
        <v>533</v>
      </c>
      <c r="S474" s="562" t="s">
        <v>534</v>
      </c>
      <c r="T474" s="562" t="s">
        <v>535</v>
      </c>
      <c r="U474" s="562" t="s">
        <v>443</v>
      </c>
      <c r="V474" s="562" t="s">
        <v>536</v>
      </c>
    </row>
    <row r="475" spans="3:22" hidden="1" x14ac:dyDescent="0.25">
      <c r="C475" s="217" t="str">
        <f>O475</f>
        <v>Riesgos</v>
      </c>
      <c r="D475" s="573" t="s">
        <v>20</v>
      </c>
      <c r="E475" s="230"/>
      <c r="F475" s="230"/>
      <c r="G475" s="230"/>
      <c r="H475" s="230"/>
      <c r="I475" s="230"/>
      <c r="J475" s="230"/>
      <c r="O475" s="563" t="str">
        <f>$O$79</f>
        <v>Riesgos</v>
      </c>
      <c r="P475" s="545" t="str">
        <f t="shared" ref="P475:P480" si="201">IF(D475=0,"",D475)</f>
        <v/>
      </c>
      <c r="Q475" s="545" t="str">
        <f t="shared" ref="Q475:Q480" si="202">IF(E475=0,"",E475)</f>
        <v/>
      </c>
      <c r="R475" s="545" t="str">
        <f t="shared" ref="R475:R480" si="203">IF(F475=0,"",F475)</f>
        <v/>
      </c>
      <c r="S475" s="545" t="str">
        <f t="shared" ref="S475:S480" si="204">IF(G475=0,"",G475)</f>
        <v/>
      </c>
      <c r="T475" s="545" t="str">
        <f t="shared" ref="T475:T480" si="205">IF(H475=0,"",H475)</f>
        <v/>
      </c>
      <c r="U475" s="545" t="str">
        <f t="shared" ref="U475:U480" si="206">IF(I475=0,"",I475)</f>
        <v/>
      </c>
      <c r="V475" s="545" t="str">
        <f t="shared" ref="V475:V489" si="207">IF(J475=0,"",J475)</f>
        <v/>
      </c>
    </row>
    <row r="476" spans="3:22" hidden="1" x14ac:dyDescent="0.25">
      <c r="C476" s="142"/>
      <c r="D476" s="573" t="s">
        <v>20</v>
      </c>
      <c r="E476" s="230"/>
      <c r="F476" s="230"/>
      <c r="G476" s="230"/>
      <c r="H476" s="230"/>
      <c r="I476" s="230"/>
      <c r="J476" s="230"/>
      <c r="O476" s="564"/>
      <c r="P476" s="545" t="str">
        <f t="shared" si="201"/>
        <v/>
      </c>
      <c r="Q476" s="545" t="str">
        <f t="shared" si="202"/>
        <v/>
      </c>
      <c r="R476" s="545" t="str">
        <f t="shared" si="203"/>
        <v/>
      </c>
      <c r="S476" s="545" t="str">
        <f t="shared" si="204"/>
        <v/>
      </c>
      <c r="T476" s="545" t="str">
        <f t="shared" si="205"/>
        <v/>
      </c>
      <c r="U476" s="545" t="str">
        <f t="shared" si="206"/>
        <v/>
      </c>
      <c r="V476" s="545" t="str">
        <f t="shared" si="207"/>
        <v/>
      </c>
    </row>
    <row r="477" spans="3:22" hidden="1" x14ac:dyDescent="0.25">
      <c r="C477" s="142"/>
      <c r="D477" s="573" t="s">
        <v>20</v>
      </c>
      <c r="E477" s="230"/>
      <c r="F477" s="230"/>
      <c r="G477" s="230"/>
      <c r="H477" s="230"/>
      <c r="I477" s="230"/>
      <c r="J477" s="230"/>
      <c r="O477" s="564"/>
      <c r="P477" s="545" t="str">
        <f t="shared" si="201"/>
        <v/>
      </c>
      <c r="Q477" s="545" t="str">
        <f t="shared" si="202"/>
        <v/>
      </c>
      <c r="R477" s="545" t="str">
        <f t="shared" si="203"/>
        <v/>
      </c>
      <c r="S477" s="545" t="str">
        <f t="shared" si="204"/>
        <v/>
      </c>
      <c r="T477" s="545" t="str">
        <f t="shared" si="205"/>
        <v/>
      </c>
      <c r="U477" s="545" t="str">
        <f t="shared" si="206"/>
        <v/>
      </c>
      <c r="V477" s="545" t="str">
        <f t="shared" si="207"/>
        <v/>
      </c>
    </row>
    <row r="478" spans="3:22" hidden="1" x14ac:dyDescent="0.25">
      <c r="C478" s="142"/>
      <c r="D478" s="573" t="s">
        <v>20</v>
      </c>
      <c r="E478" s="230"/>
      <c r="F478" s="230"/>
      <c r="G478" s="230"/>
      <c r="H478" s="230"/>
      <c r="I478" s="230"/>
      <c r="J478" s="230"/>
      <c r="O478" s="564"/>
      <c r="P478" s="545" t="str">
        <f t="shared" si="201"/>
        <v/>
      </c>
      <c r="Q478" s="545" t="str">
        <f t="shared" si="202"/>
        <v/>
      </c>
      <c r="R478" s="545" t="str">
        <f t="shared" si="203"/>
        <v/>
      </c>
      <c r="S478" s="545" t="str">
        <f t="shared" si="204"/>
        <v/>
      </c>
      <c r="T478" s="545" t="str">
        <f t="shared" si="205"/>
        <v/>
      </c>
      <c r="U478" s="545" t="str">
        <f t="shared" si="206"/>
        <v/>
      </c>
      <c r="V478" s="545" t="str">
        <f t="shared" si="207"/>
        <v/>
      </c>
    </row>
    <row r="479" spans="3:22" hidden="1" x14ac:dyDescent="0.25">
      <c r="C479" s="142"/>
      <c r="D479" s="573" t="s">
        <v>20</v>
      </c>
      <c r="E479" s="230"/>
      <c r="F479" s="230"/>
      <c r="G479" s="230"/>
      <c r="H479" s="230"/>
      <c r="I479" s="230"/>
      <c r="J479" s="230"/>
      <c r="O479" s="564"/>
      <c r="P479" s="545" t="str">
        <f t="shared" si="201"/>
        <v/>
      </c>
      <c r="Q479" s="545" t="str">
        <f t="shared" si="202"/>
        <v/>
      </c>
      <c r="R479" s="545" t="str">
        <f t="shared" si="203"/>
        <v/>
      </c>
      <c r="S479" s="545" t="str">
        <f t="shared" si="204"/>
        <v/>
      </c>
      <c r="T479" s="545" t="str">
        <f t="shared" si="205"/>
        <v/>
      </c>
      <c r="U479" s="545" t="str">
        <f t="shared" si="206"/>
        <v/>
      </c>
      <c r="V479" s="545" t="str">
        <f t="shared" si="207"/>
        <v/>
      </c>
    </row>
    <row r="480" spans="3:22" hidden="1" x14ac:dyDescent="0.25">
      <c r="C480" s="142"/>
      <c r="D480" s="573" t="s">
        <v>20</v>
      </c>
      <c r="E480" s="230"/>
      <c r="F480" s="230"/>
      <c r="G480" s="230"/>
      <c r="H480" s="230"/>
      <c r="I480" s="230"/>
      <c r="J480" s="230"/>
      <c r="O480" s="564"/>
      <c r="P480" s="545" t="str">
        <f t="shared" si="201"/>
        <v/>
      </c>
      <c r="Q480" s="545" t="str">
        <f t="shared" si="202"/>
        <v/>
      </c>
      <c r="R480" s="545" t="str">
        <f t="shared" si="203"/>
        <v/>
      </c>
      <c r="S480" s="545" t="str">
        <f t="shared" si="204"/>
        <v/>
      </c>
      <c r="T480" s="545" t="str">
        <f t="shared" si="205"/>
        <v/>
      </c>
      <c r="U480" s="545" t="str">
        <f t="shared" si="206"/>
        <v/>
      </c>
      <c r="V480" s="545" t="str">
        <f t="shared" si="207"/>
        <v/>
      </c>
    </row>
    <row r="481" spans="3:24" hidden="1" x14ac:dyDescent="0.25">
      <c r="C481" s="142"/>
      <c r="D481" s="573" t="s">
        <v>20</v>
      </c>
      <c r="E481" s="230"/>
      <c r="F481" s="230"/>
      <c r="G481" s="230"/>
      <c r="H481" s="230"/>
      <c r="I481" s="230"/>
      <c r="J481" s="230"/>
      <c r="O481" s="564"/>
      <c r="P481" s="545" t="str">
        <f t="shared" ref="P481:P489" si="208">IF(D481=0,"",D481)</f>
        <v/>
      </c>
      <c r="Q481" s="545" t="str">
        <f t="shared" ref="Q481:Q489" si="209">IF(E481=0,"",E481)</f>
        <v/>
      </c>
      <c r="R481" s="545" t="str">
        <f t="shared" ref="R481:R489" si="210">IF(F481=0,"",F481)</f>
        <v/>
      </c>
      <c r="S481" s="545" t="str">
        <f t="shared" ref="S481:S489" si="211">IF(G481=0,"",G481)</f>
        <v/>
      </c>
      <c r="T481" s="545" t="str">
        <f t="shared" ref="T481:T489" si="212">IF(H481=0,"",H481)</f>
        <v/>
      </c>
      <c r="U481" s="545" t="str">
        <f t="shared" ref="U481:U489" si="213">IF(I481=0,"",I481)</f>
        <v/>
      </c>
      <c r="V481" s="545" t="str">
        <f t="shared" si="207"/>
        <v/>
      </c>
    </row>
    <row r="482" spans="3:24" hidden="1" x14ac:dyDescent="0.25">
      <c r="C482" s="142"/>
      <c r="D482" s="573" t="s">
        <v>20</v>
      </c>
      <c r="E482" s="230"/>
      <c r="F482" s="230"/>
      <c r="G482" s="230"/>
      <c r="H482" s="230"/>
      <c r="I482" s="230"/>
      <c r="J482" s="230"/>
      <c r="O482" s="564"/>
      <c r="P482" s="545" t="str">
        <f t="shared" si="208"/>
        <v/>
      </c>
      <c r="Q482" s="545" t="str">
        <f t="shared" si="209"/>
        <v/>
      </c>
      <c r="R482" s="545" t="str">
        <f t="shared" si="210"/>
        <v/>
      </c>
      <c r="S482" s="545" t="str">
        <f t="shared" si="211"/>
        <v/>
      </c>
      <c r="T482" s="545" t="str">
        <f t="shared" si="212"/>
        <v/>
      </c>
      <c r="U482" s="545" t="str">
        <f t="shared" si="213"/>
        <v/>
      </c>
      <c r="V482" s="545" t="str">
        <f t="shared" si="207"/>
        <v/>
      </c>
    </row>
    <row r="483" spans="3:24" hidden="1" x14ac:dyDescent="0.25">
      <c r="C483" s="142"/>
      <c r="D483" s="573" t="s">
        <v>20</v>
      </c>
      <c r="E483" s="230"/>
      <c r="F483" s="230"/>
      <c r="G483" s="230"/>
      <c r="H483" s="230"/>
      <c r="I483" s="230"/>
      <c r="J483" s="230"/>
      <c r="O483" s="564"/>
      <c r="P483" s="545" t="str">
        <f t="shared" si="208"/>
        <v/>
      </c>
      <c r="Q483" s="545" t="str">
        <f t="shared" si="209"/>
        <v/>
      </c>
      <c r="R483" s="545" t="str">
        <f t="shared" si="210"/>
        <v/>
      </c>
      <c r="S483" s="545" t="str">
        <f t="shared" si="211"/>
        <v/>
      </c>
      <c r="T483" s="545" t="str">
        <f t="shared" si="212"/>
        <v/>
      </c>
      <c r="U483" s="545" t="str">
        <f t="shared" si="213"/>
        <v/>
      </c>
      <c r="V483" s="545" t="str">
        <f t="shared" si="207"/>
        <v/>
      </c>
    </row>
    <row r="484" spans="3:24" hidden="1" x14ac:dyDescent="0.25">
      <c r="C484" s="142"/>
      <c r="D484" s="573" t="s">
        <v>20</v>
      </c>
      <c r="E484" s="230"/>
      <c r="F484" s="230"/>
      <c r="G484" s="230"/>
      <c r="H484" s="230"/>
      <c r="I484" s="230"/>
      <c r="J484" s="230"/>
      <c r="O484" s="564"/>
      <c r="P484" s="545" t="str">
        <f t="shared" si="208"/>
        <v/>
      </c>
      <c r="Q484" s="545" t="str">
        <f t="shared" si="209"/>
        <v/>
      </c>
      <c r="R484" s="545" t="str">
        <f t="shared" si="210"/>
        <v/>
      </c>
      <c r="S484" s="545" t="str">
        <f t="shared" si="211"/>
        <v/>
      </c>
      <c r="T484" s="545" t="str">
        <f t="shared" si="212"/>
        <v/>
      </c>
      <c r="U484" s="545" t="str">
        <f t="shared" si="213"/>
        <v/>
      </c>
      <c r="V484" s="545" t="str">
        <f t="shared" si="207"/>
        <v/>
      </c>
    </row>
    <row r="485" spans="3:24" hidden="1" x14ac:dyDescent="0.25">
      <c r="C485" s="142"/>
      <c r="D485" s="573" t="s">
        <v>20</v>
      </c>
      <c r="E485" s="230"/>
      <c r="F485" s="230"/>
      <c r="G485" s="230"/>
      <c r="H485" s="230"/>
      <c r="I485" s="230"/>
      <c r="J485" s="230"/>
      <c r="O485" s="564"/>
      <c r="P485" s="545" t="str">
        <f t="shared" si="208"/>
        <v/>
      </c>
      <c r="Q485" s="545" t="str">
        <f t="shared" si="209"/>
        <v/>
      </c>
      <c r="R485" s="545" t="str">
        <f t="shared" si="210"/>
        <v/>
      </c>
      <c r="S485" s="545" t="str">
        <f t="shared" si="211"/>
        <v/>
      </c>
      <c r="T485" s="545" t="str">
        <f t="shared" si="212"/>
        <v/>
      </c>
      <c r="U485" s="545" t="str">
        <f t="shared" si="213"/>
        <v/>
      </c>
      <c r="V485" s="545" t="str">
        <f t="shared" si="207"/>
        <v/>
      </c>
    </row>
    <row r="486" spans="3:24" hidden="1" x14ac:dyDescent="0.25">
      <c r="C486" s="142"/>
      <c r="D486" s="573" t="s">
        <v>20</v>
      </c>
      <c r="E486" s="230"/>
      <c r="F486" s="230"/>
      <c r="G486" s="230"/>
      <c r="H486" s="230"/>
      <c r="I486" s="230"/>
      <c r="J486" s="230"/>
      <c r="O486" s="564"/>
      <c r="P486" s="545" t="str">
        <f t="shared" si="208"/>
        <v/>
      </c>
      <c r="Q486" s="545" t="str">
        <f t="shared" si="209"/>
        <v/>
      </c>
      <c r="R486" s="545" t="str">
        <f t="shared" si="210"/>
        <v/>
      </c>
      <c r="S486" s="545" t="str">
        <f t="shared" si="211"/>
        <v/>
      </c>
      <c r="T486" s="545" t="str">
        <f t="shared" si="212"/>
        <v/>
      </c>
      <c r="U486" s="545" t="str">
        <f t="shared" si="213"/>
        <v/>
      </c>
      <c r="V486" s="545" t="str">
        <f t="shared" si="207"/>
        <v/>
      </c>
    </row>
    <row r="487" spans="3:24" hidden="1" x14ac:dyDescent="0.25">
      <c r="C487" s="142"/>
      <c r="D487" s="573" t="s">
        <v>20</v>
      </c>
      <c r="E487" s="230"/>
      <c r="F487" s="230"/>
      <c r="G487" s="230"/>
      <c r="H487" s="230"/>
      <c r="I487" s="230"/>
      <c r="J487" s="230"/>
      <c r="O487" s="564"/>
      <c r="P487" s="545" t="str">
        <f t="shared" si="208"/>
        <v/>
      </c>
      <c r="Q487" s="545" t="str">
        <f t="shared" si="209"/>
        <v/>
      </c>
      <c r="R487" s="545" t="str">
        <f t="shared" si="210"/>
        <v/>
      </c>
      <c r="S487" s="545" t="str">
        <f t="shared" si="211"/>
        <v/>
      </c>
      <c r="T487" s="545" t="str">
        <f t="shared" si="212"/>
        <v/>
      </c>
      <c r="U487" s="545" t="str">
        <f t="shared" si="213"/>
        <v/>
      </c>
      <c r="V487" s="545" t="str">
        <f t="shared" si="207"/>
        <v/>
      </c>
    </row>
    <row r="488" spans="3:24" hidden="1" x14ac:dyDescent="0.25">
      <c r="C488" s="142"/>
      <c r="D488" s="573" t="s">
        <v>20</v>
      </c>
      <c r="E488" s="230"/>
      <c r="F488" s="230"/>
      <c r="G488" s="230"/>
      <c r="H488" s="230"/>
      <c r="I488" s="230"/>
      <c r="J488" s="230"/>
      <c r="O488" s="564"/>
      <c r="P488" s="545" t="str">
        <f t="shared" si="208"/>
        <v/>
      </c>
      <c r="Q488" s="545" t="str">
        <f t="shared" si="209"/>
        <v/>
      </c>
      <c r="R488" s="545" t="str">
        <f t="shared" si="210"/>
        <v/>
      </c>
      <c r="S488" s="545" t="str">
        <f t="shared" si="211"/>
        <v/>
      </c>
      <c r="T488" s="545" t="str">
        <f t="shared" si="212"/>
        <v/>
      </c>
      <c r="U488" s="545" t="str">
        <f t="shared" si="213"/>
        <v/>
      </c>
      <c r="V488" s="545" t="str">
        <f t="shared" si="207"/>
        <v/>
      </c>
    </row>
    <row r="489" spans="3:24" ht="15.75" hidden="1" thickBot="1" x14ac:dyDescent="0.3">
      <c r="C489" s="218"/>
      <c r="D489" s="574" t="s">
        <v>20</v>
      </c>
      <c r="E489" s="140"/>
      <c r="F489" s="230"/>
      <c r="G489" s="230"/>
      <c r="H489" s="230"/>
      <c r="I489" s="230"/>
      <c r="J489" s="230"/>
      <c r="O489" s="565"/>
      <c r="P489" s="545" t="str">
        <f t="shared" si="208"/>
        <v/>
      </c>
      <c r="Q489" s="545" t="str">
        <f t="shared" si="209"/>
        <v/>
      </c>
      <c r="R489" s="545" t="str">
        <f t="shared" si="210"/>
        <v/>
      </c>
      <c r="S489" s="545" t="str">
        <f t="shared" si="211"/>
        <v/>
      </c>
      <c r="T489" s="545" t="str">
        <f t="shared" si="212"/>
        <v/>
      </c>
      <c r="U489" s="545" t="str">
        <f t="shared" si="213"/>
        <v/>
      </c>
      <c r="V489" s="545" t="str">
        <f t="shared" si="207"/>
        <v/>
      </c>
    </row>
    <row r="490" spans="3:24" ht="99.95" hidden="1" customHeight="1" thickTop="1" x14ac:dyDescent="0.25">
      <c r="C490" s="837" t="str">
        <f>O490</f>
        <v>Cobertura general de las PLR/ de la salvaguarda:</v>
      </c>
      <c r="D490" s="838"/>
      <c r="E490" s="838"/>
      <c r="F490" s="810"/>
      <c r="G490" s="810"/>
      <c r="H490" s="810"/>
      <c r="I490" s="810"/>
      <c r="J490" s="811"/>
      <c r="O490" s="792" t="str">
        <f>$O$89</f>
        <v>Cobertura general de las PLR/ de la salvaguarda:</v>
      </c>
      <c r="P490" s="792"/>
      <c r="Q490" s="788" t="str">
        <f>IF(F490=0," ",F490)</f>
        <v xml:space="preserve"> </v>
      </c>
      <c r="R490" s="789"/>
      <c r="S490" s="789"/>
      <c r="T490" s="789"/>
      <c r="U490" s="789"/>
      <c r="V490" s="790"/>
    </row>
    <row r="491" spans="3:24" hidden="1" x14ac:dyDescent="0.25"/>
    <row r="492" spans="3:24" ht="39.75" hidden="1" customHeight="1" x14ac:dyDescent="0.25"/>
    <row r="493" spans="3:24" hidden="1" x14ac:dyDescent="0.25"/>
    <row r="494" spans="3:24" hidden="1" x14ac:dyDescent="0.25">
      <c r="P494" s="566" t="str">
        <f>P$93</f>
        <v>From Module 2</v>
      </c>
      <c r="Q494" s="566" t="str">
        <f>Q$93</f>
        <v>From Module 2</v>
      </c>
    </row>
    <row r="495" spans="3:24" hidden="1" x14ac:dyDescent="0.25">
      <c r="C495" s="58"/>
      <c r="D495" s="58"/>
      <c r="E495" s="58"/>
      <c r="F495" s="59"/>
      <c r="G495" s="59"/>
      <c r="H495" s="59"/>
      <c r="I495" s="59"/>
      <c r="J495" s="59"/>
      <c r="O495" s="550"/>
      <c r="P495" s="441" t="str">
        <f>P$94</f>
        <v>All Beneficios</v>
      </c>
      <c r="Q495" s="441" t="str">
        <f>Q$94</f>
        <v>Potential Prioritized Beneficios</v>
      </c>
      <c r="S495" s="552"/>
      <c r="T495" s="552"/>
      <c r="U495" s="552"/>
      <c r="V495" s="552"/>
      <c r="W495" s="59"/>
      <c r="X495" s="59"/>
    </row>
    <row r="496" spans="3:24" hidden="1" x14ac:dyDescent="0.25">
      <c r="C496" s="67"/>
      <c r="D496" s="67"/>
      <c r="E496" s="67"/>
      <c r="L496"/>
      <c r="O496" s="53">
        <f t="shared" ref="O496:O510" si="214">O495+1</f>
        <v>1</v>
      </c>
      <c r="P496" s="553" t="str">
        <f>'Módulo 2'!$AM474</f>
        <v/>
      </c>
      <c r="Q496" s="553" t="str">
        <f>'Módulo 2'!$AV474</f>
        <v/>
      </c>
    </row>
    <row r="497" spans="3:25" s="48" customFormat="1" hidden="1" x14ac:dyDescent="0.25">
      <c r="O497" s="53">
        <f t="shared" si="214"/>
        <v>2</v>
      </c>
      <c r="P497" s="553" t="str">
        <f>'Módulo 2'!$AM475</f>
        <v/>
      </c>
      <c r="Q497" s="553" t="str">
        <f>'Módulo 2'!$AV475</f>
        <v/>
      </c>
      <c r="R497" s="52"/>
      <c r="S497" s="52"/>
      <c r="T497" s="52"/>
      <c r="U497" s="52"/>
      <c r="V497" s="52"/>
      <c r="W497"/>
      <c r="X497" s="112"/>
      <c r="Y497"/>
    </row>
    <row r="498" spans="3:25" s="48" customFormat="1" hidden="1" x14ac:dyDescent="0.25">
      <c r="I498" s="49"/>
      <c r="J498" s="49"/>
      <c r="O498" s="53">
        <f t="shared" si="214"/>
        <v>3</v>
      </c>
      <c r="P498" s="553" t="str">
        <f>'Módulo 2'!$AM476</f>
        <v/>
      </c>
      <c r="Q498" s="553" t="str">
        <f>'Módulo 2'!$AV476</f>
        <v/>
      </c>
      <c r="R498" s="52"/>
      <c r="S498" s="52"/>
      <c r="T498" s="52"/>
      <c r="U498" s="52"/>
      <c r="V498" s="52"/>
      <c r="W498"/>
      <c r="X498" s="112"/>
      <c r="Y498"/>
    </row>
    <row r="499" spans="3:25" s="48" customFormat="1" hidden="1" x14ac:dyDescent="0.25">
      <c r="O499" s="53">
        <f t="shared" si="214"/>
        <v>4</v>
      </c>
      <c r="P499" s="553" t="str">
        <f>'Módulo 2'!$AM477</f>
        <v/>
      </c>
      <c r="Q499" s="553" t="str">
        <f>'Módulo 2'!$AV477</f>
        <v/>
      </c>
      <c r="R499" s="52"/>
      <c r="S499" s="52"/>
      <c r="T499" s="52"/>
      <c r="U499" s="52"/>
      <c r="V499" s="52"/>
      <c r="W499"/>
      <c r="X499" s="112"/>
      <c r="Y499"/>
    </row>
    <row r="500" spans="3:25" hidden="1" x14ac:dyDescent="0.25">
      <c r="N500" s="48"/>
      <c r="O500" s="53">
        <f t="shared" si="214"/>
        <v>5</v>
      </c>
      <c r="P500" s="553" t="str">
        <f>'Módulo 2'!$AM478</f>
        <v/>
      </c>
      <c r="Q500" s="553" t="str">
        <f>'Módulo 2'!$AV478</f>
        <v/>
      </c>
    </row>
    <row r="501" spans="3:25" hidden="1" x14ac:dyDescent="0.25">
      <c r="C501" s="67"/>
      <c r="D501" s="67"/>
      <c r="E501" s="67"/>
      <c r="N501" s="48"/>
      <c r="O501" s="53">
        <f t="shared" si="214"/>
        <v>6</v>
      </c>
      <c r="P501" s="553" t="str">
        <f>'Módulo 2'!$AM479</f>
        <v/>
      </c>
      <c r="Q501" s="553" t="str">
        <f>'Módulo 2'!$AV479</f>
        <v/>
      </c>
    </row>
    <row r="502" spans="3:25" hidden="1" x14ac:dyDescent="0.25">
      <c r="C502" s="67"/>
      <c r="D502" s="67"/>
      <c r="E502" s="67"/>
      <c r="N502" s="48"/>
      <c r="O502" s="53">
        <f t="shared" si="214"/>
        <v>7</v>
      </c>
      <c r="P502" s="553" t="str">
        <f>'Módulo 2'!$AM480</f>
        <v/>
      </c>
      <c r="Q502" s="553" t="str">
        <f>'Módulo 2'!$AV480</f>
        <v/>
      </c>
    </row>
    <row r="503" spans="3:25" hidden="1" x14ac:dyDescent="0.25">
      <c r="C503" s="67"/>
      <c r="D503" s="67"/>
      <c r="E503" s="67"/>
      <c r="N503" s="48"/>
      <c r="O503" s="53">
        <f t="shared" si="214"/>
        <v>8</v>
      </c>
      <c r="P503" s="553" t="str">
        <f>'Módulo 2'!$AM481</f>
        <v/>
      </c>
      <c r="Q503" s="553" t="str">
        <f>'Módulo 2'!$AV481</f>
        <v/>
      </c>
    </row>
    <row r="504" spans="3:25" hidden="1" x14ac:dyDescent="0.25">
      <c r="C504" s="67"/>
      <c r="D504" s="67"/>
      <c r="E504" s="67"/>
      <c r="N504" s="48"/>
      <c r="O504" s="53">
        <f t="shared" si="214"/>
        <v>9</v>
      </c>
      <c r="P504" s="553" t="str">
        <f>'Módulo 2'!$AM482</f>
        <v/>
      </c>
      <c r="Q504" s="553" t="str">
        <f>'Módulo 2'!$AV482</f>
        <v/>
      </c>
    </row>
    <row r="505" spans="3:25" hidden="1" x14ac:dyDescent="0.25">
      <c r="C505" s="67"/>
      <c r="D505" s="67"/>
      <c r="E505" s="67"/>
      <c r="N505" s="48"/>
      <c r="O505" s="53">
        <f t="shared" si="214"/>
        <v>10</v>
      </c>
      <c r="P505" s="553" t="str">
        <f>'Módulo 2'!$AM483</f>
        <v/>
      </c>
      <c r="Q505" s="553" t="str">
        <f>'Módulo 2'!$AV483</f>
        <v/>
      </c>
    </row>
    <row r="506" spans="3:25" hidden="1" x14ac:dyDescent="0.25">
      <c r="C506" s="67"/>
      <c r="D506" s="67"/>
      <c r="E506" s="67"/>
      <c r="N506" s="48"/>
      <c r="O506" s="53">
        <f t="shared" si="214"/>
        <v>11</v>
      </c>
      <c r="P506" s="553" t="str">
        <f>'Módulo 2'!$AM484</f>
        <v/>
      </c>
      <c r="Q506" s="553" t="str">
        <f>'Módulo 2'!$AV484</f>
        <v/>
      </c>
    </row>
    <row r="507" spans="3:25" hidden="1" x14ac:dyDescent="0.25">
      <c r="C507" s="67"/>
      <c r="D507" s="67"/>
      <c r="E507" s="67"/>
      <c r="N507" s="48"/>
      <c r="O507" s="53">
        <f t="shared" si="214"/>
        <v>12</v>
      </c>
      <c r="P507" s="553" t="str">
        <f>'Módulo 2'!$AM485</f>
        <v/>
      </c>
      <c r="Q507" s="553" t="str">
        <f>'Módulo 2'!$AV485</f>
        <v/>
      </c>
    </row>
    <row r="508" spans="3:25" hidden="1" x14ac:dyDescent="0.25">
      <c r="C508" s="67"/>
      <c r="D508" s="67"/>
      <c r="E508" s="67"/>
      <c r="N508" s="48"/>
      <c r="O508" s="53">
        <f t="shared" si="214"/>
        <v>13</v>
      </c>
      <c r="P508" s="553" t="str">
        <f>'Módulo 2'!$AM486</f>
        <v/>
      </c>
      <c r="Q508" s="553" t="str">
        <f>'Módulo 2'!$AV486</f>
        <v/>
      </c>
    </row>
    <row r="509" spans="3:25" hidden="1" x14ac:dyDescent="0.25">
      <c r="C509" s="67"/>
      <c r="D509" s="67"/>
      <c r="E509" s="67"/>
      <c r="N509" s="48"/>
      <c r="O509" s="53">
        <f t="shared" si="214"/>
        <v>14</v>
      </c>
      <c r="P509" s="553" t="str">
        <f>'Módulo 2'!$AM487</f>
        <v/>
      </c>
      <c r="Q509" s="553" t="str">
        <f>'Módulo 2'!$AV487</f>
        <v/>
      </c>
    </row>
    <row r="510" spans="3:25" hidden="1" x14ac:dyDescent="0.25">
      <c r="C510" s="67"/>
      <c r="D510" s="67"/>
      <c r="E510" s="67"/>
      <c r="N510" s="48"/>
      <c r="O510" s="53">
        <f t="shared" si="214"/>
        <v>15</v>
      </c>
      <c r="P510" s="553" t="str">
        <f>'Módulo 2'!$AM488</f>
        <v/>
      </c>
      <c r="Q510" s="553" t="str">
        <f>'Módulo 2'!$AV488</f>
        <v/>
      </c>
    </row>
    <row r="511" spans="3:25" hidden="1" x14ac:dyDescent="0.25">
      <c r="C511" s="48"/>
      <c r="D511" s="48"/>
      <c r="E511" s="48"/>
      <c r="F511" s="48"/>
      <c r="G511" s="48"/>
      <c r="H511" s="48"/>
      <c r="M511" s="105"/>
      <c r="N511" s="48"/>
      <c r="O511" s="53"/>
      <c r="P511" s="566" t="str">
        <f>P$104</f>
        <v>From Module 2</v>
      </c>
      <c r="Q511" s="566" t="str">
        <f>Q$104</f>
        <v>From Module 2</v>
      </c>
    </row>
    <row r="512" spans="3:25" hidden="1" x14ac:dyDescent="0.25">
      <c r="C512" s="48"/>
      <c r="D512" s="48"/>
      <c r="E512" s="48"/>
      <c r="F512" s="48"/>
      <c r="G512" s="48"/>
      <c r="H512" s="48"/>
      <c r="I512" s="48"/>
      <c r="J512" s="36"/>
      <c r="N512" s="48"/>
      <c r="O512" s="53"/>
      <c r="P512" s="441" t="str">
        <f>P$105</f>
        <v>All Riesgos</v>
      </c>
      <c r="Q512" s="441" t="str">
        <f>Q$105</f>
        <v>Potential Prioritized Riesgos</v>
      </c>
    </row>
    <row r="513" spans="3:17" hidden="1" x14ac:dyDescent="0.25">
      <c r="C513" s="48"/>
      <c r="D513" s="48"/>
      <c r="E513" s="48"/>
      <c r="F513" s="48"/>
      <c r="G513" s="48"/>
      <c r="H513" s="48"/>
      <c r="N513" s="48"/>
      <c r="O513" s="53">
        <f t="shared" ref="O513:O518" si="215">O512+1</f>
        <v>1</v>
      </c>
      <c r="P513" s="553" t="str">
        <f>'Módulo 2'!$AM491</f>
        <v/>
      </c>
      <c r="Q513" s="553" t="str">
        <f>'Módulo 2'!$AV491</f>
        <v/>
      </c>
    </row>
    <row r="514" spans="3:17" hidden="1" x14ac:dyDescent="0.25">
      <c r="N514" s="48"/>
      <c r="O514" s="53">
        <f t="shared" si="215"/>
        <v>2</v>
      </c>
      <c r="P514" s="553" t="str">
        <f>'Módulo 2'!$AM492</f>
        <v/>
      </c>
      <c r="Q514" s="553" t="str">
        <f>'Módulo 2'!$AV492</f>
        <v/>
      </c>
    </row>
    <row r="515" spans="3:17" hidden="1" x14ac:dyDescent="0.25">
      <c r="G515" s="67"/>
      <c r="H515" s="67"/>
      <c r="N515" s="48"/>
      <c r="O515" s="53">
        <f t="shared" si="215"/>
        <v>3</v>
      </c>
      <c r="P515" s="553" t="str">
        <f>'Módulo 2'!$AM493</f>
        <v/>
      </c>
      <c r="Q515" s="553" t="str">
        <f>'Módulo 2'!$AV493</f>
        <v/>
      </c>
    </row>
    <row r="516" spans="3:17" hidden="1" x14ac:dyDescent="0.25">
      <c r="C516" s="66"/>
      <c r="D516" s="66"/>
      <c r="E516" s="66"/>
      <c r="N516" s="48"/>
      <c r="O516" s="53">
        <f t="shared" si="215"/>
        <v>4</v>
      </c>
      <c r="P516" s="553" t="str">
        <f>'Módulo 2'!$AM494</f>
        <v/>
      </c>
      <c r="Q516" s="553" t="str">
        <f>'Módulo 2'!$AV494</f>
        <v/>
      </c>
    </row>
    <row r="517" spans="3:17" hidden="1" x14ac:dyDescent="0.25">
      <c r="C517" s="66"/>
      <c r="E517" s="67"/>
      <c r="N517" s="48"/>
      <c r="O517" s="53">
        <f t="shared" si="215"/>
        <v>5</v>
      </c>
      <c r="P517" s="553" t="str">
        <f>'Módulo 2'!$AM495</f>
        <v/>
      </c>
      <c r="Q517" s="553" t="str">
        <f>'Módulo 2'!$AV495</f>
        <v/>
      </c>
    </row>
    <row r="518" spans="3:17" hidden="1" x14ac:dyDescent="0.25">
      <c r="C518" s="66"/>
      <c r="E518" s="103"/>
      <c r="N518" s="48"/>
      <c r="O518" s="53">
        <f t="shared" si="215"/>
        <v>6</v>
      </c>
      <c r="P518" s="553" t="str">
        <f>'Módulo 2'!$AM496</f>
        <v/>
      </c>
      <c r="Q518" s="553" t="str">
        <f>'Módulo 2'!$AV496</f>
        <v/>
      </c>
    </row>
    <row r="519" spans="3:17" hidden="1" x14ac:dyDescent="0.25">
      <c r="C519" s="66"/>
      <c r="E519" s="103"/>
      <c r="N519" s="48"/>
      <c r="O519" s="53">
        <f t="shared" ref="O519:O527" si="216">O518+1</f>
        <v>7</v>
      </c>
      <c r="P519" s="553" t="str">
        <f>'Módulo 2'!$AM497</f>
        <v/>
      </c>
      <c r="Q519" s="553" t="str">
        <f>'Módulo 2'!$AV497</f>
        <v/>
      </c>
    </row>
    <row r="520" spans="3:17" hidden="1" x14ac:dyDescent="0.25">
      <c r="C520" s="66"/>
      <c r="E520" s="103"/>
      <c r="N520" s="48"/>
      <c r="O520" s="53">
        <f t="shared" si="216"/>
        <v>8</v>
      </c>
      <c r="P520" s="553" t="str">
        <f>'Módulo 2'!$AM498</f>
        <v/>
      </c>
      <c r="Q520" s="553" t="str">
        <f>'Módulo 2'!$AV498</f>
        <v/>
      </c>
    </row>
    <row r="521" spans="3:17" hidden="1" x14ac:dyDescent="0.25">
      <c r="C521" s="66"/>
      <c r="E521" s="103"/>
      <c r="N521" s="48"/>
      <c r="O521" s="53">
        <f t="shared" si="216"/>
        <v>9</v>
      </c>
      <c r="P521" s="553" t="str">
        <f>'Módulo 2'!$AM499</f>
        <v/>
      </c>
      <c r="Q521" s="553" t="str">
        <f>'Módulo 2'!$AV499</f>
        <v/>
      </c>
    </row>
    <row r="522" spans="3:17" hidden="1" x14ac:dyDescent="0.25">
      <c r="C522" s="66"/>
      <c r="E522" s="103"/>
      <c r="N522" s="48"/>
      <c r="O522" s="53">
        <f t="shared" si="216"/>
        <v>10</v>
      </c>
      <c r="P522" s="553" t="str">
        <f>'Módulo 2'!$AM500</f>
        <v/>
      </c>
      <c r="Q522" s="553" t="str">
        <f>'Módulo 2'!$AV500</f>
        <v/>
      </c>
    </row>
    <row r="523" spans="3:17" hidden="1" x14ac:dyDescent="0.25">
      <c r="C523" s="66"/>
      <c r="E523" s="103"/>
      <c r="N523" s="48"/>
      <c r="O523" s="53">
        <f t="shared" si="216"/>
        <v>11</v>
      </c>
      <c r="P523" s="553" t="str">
        <f>'Módulo 2'!$AM501</f>
        <v/>
      </c>
      <c r="Q523" s="553" t="str">
        <f>'Módulo 2'!$AV501</f>
        <v/>
      </c>
    </row>
    <row r="524" spans="3:17" hidden="1" x14ac:dyDescent="0.25">
      <c r="C524" s="66"/>
      <c r="E524" s="103"/>
      <c r="N524" s="48"/>
      <c r="O524" s="53">
        <f t="shared" si="216"/>
        <v>12</v>
      </c>
      <c r="P524" s="553" t="str">
        <f>'Módulo 2'!$AM502</f>
        <v/>
      </c>
      <c r="Q524" s="553" t="str">
        <f>'Módulo 2'!$AV502</f>
        <v/>
      </c>
    </row>
    <row r="525" spans="3:17" hidden="1" x14ac:dyDescent="0.25">
      <c r="C525" s="66"/>
      <c r="E525" s="103"/>
      <c r="N525" s="48"/>
      <c r="O525" s="53">
        <f t="shared" si="216"/>
        <v>13</v>
      </c>
      <c r="P525" s="553" t="str">
        <f>'Módulo 2'!$AM503</f>
        <v/>
      </c>
      <c r="Q525" s="553" t="str">
        <f>'Módulo 2'!$AV503</f>
        <v/>
      </c>
    </row>
    <row r="526" spans="3:17" hidden="1" x14ac:dyDescent="0.25">
      <c r="C526" s="66"/>
      <c r="E526" s="103"/>
      <c r="N526" s="48"/>
      <c r="O526" s="53">
        <f t="shared" si="216"/>
        <v>14</v>
      </c>
      <c r="P526" s="553" t="str">
        <f>'Módulo 2'!$AM504</f>
        <v/>
      </c>
      <c r="Q526" s="553" t="str">
        <f>'Módulo 2'!$AV504</f>
        <v/>
      </c>
    </row>
    <row r="527" spans="3:17" hidden="1" x14ac:dyDescent="0.25">
      <c r="C527" s="66"/>
      <c r="E527" s="103"/>
      <c r="N527" s="48"/>
      <c r="O527" s="53">
        <f t="shared" si="216"/>
        <v>15</v>
      </c>
      <c r="P527" s="553" t="str">
        <f>'Módulo 2'!$AM505</f>
        <v/>
      </c>
      <c r="Q527" s="553" t="str">
        <f>'Módulo 2'!$AV505</f>
        <v/>
      </c>
    </row>
    <row r="528" spans="3:17" hidden="1" x14ac:dyDescent="0.25">
      <c r="C528" s="66"/>
      <c r="E528" s="103"/>
    </row>
    <row r="529" spans="3:25" hidden="1" x14ac:dyDescent="0.25"/>
    <row r="530" spans="3:25" hidden="1" x14ac:dyDescent="0.25"/>
    <row r="531" spans="3:25" hidden="1" x14ac:dyDescent="0.25"/>
    <row r="532" spans="3:25" hidden="1" x14ac:dyDescent="0.25"/>
    <row r="533" spans="3:25" hidden="1" x14ac:dyDescent="0.25"/>
    <row r="534" spans="3:25" hidden="1" x14ac:dyDescent="0.25"/>
    <row r="535" spans="3:25" hidden="1" x14ac:dyDescent="0.25"/>
    <row r="536" spans="3:25" hidden="1" x14ac:dyDescent="0.25"/>
    <row r="537" spans="3:25" hidden="1" x14ac:dyDescent="0.25"/>
    <row r="538" spans="3:25" hidden="1" x14ac:dyDescent="0.25">
      <c r="C538" s="66"/>
      <c r="D538" s="66"/>
      <c r="E538" s="66"/>
      <c r="F538" s="56"/>
      <c r="G538" s="56"/>
      <c r="H538" s="56"/>
    </row>
    <row r="539" spans="3:25" ht="50.1" hidden="1" customHeight="1" x14ac:dyDescent="0.35">
      <c r="C539" s="793" t="str">
        <f>O539</f>
        <v>Salvaguarda (f) - La adopción de medidas para hacer frente a los riesgos de reversión.</v>
      </c>
      <c r="D539" s="793"/>
      <c r="E539" s="793"/>
      <c r="F539" s="793"/>
      <c r="G539" s="793"/>
      <c r="H539" s="793"/>
      <c r="I539" s="793"/>
      <c r="J539" s="793"/>
      <c r="L539"/>
      <c r="N539" s="86" t="s">
        <v>20</v>
      </c>
      <c r="O539" s="787" t="str">
        <f>CONCATENATE($P$18," - ",$Q$18)</f>
        <v>Salvaguarda (f) - La adopción de medidas para hacer frente a los riesgos de reversión.</v>
      </c>
      <c r="P539" s="787"/>
      <c r="Q539" s="787"/>
      <c r="R539" s="787"/>
      <c r="S539" s="787"/>
      <c r="T539" s="787"/>
      <c r="U539" s="787"/>
      <c r="V539" s="787"/>
      <c r="W539" s="322"/>
      <c r="X539" s="322"/>
      <c r="Y539" s="322"/>
    </row>
    <row r="540" spans="3:25" hidden="1" x14ac:dyDescent="0.25"/>
    <row r="541" spans="3:25" ht="0.95" hidden="1" customHeight="1" x14ac:dyDescent="0.3">
      <c r="C541" s="7"/>
      <c r="D541" s="7"/>
      <c r="E541" s="7"/>
      <c r="F541" s="159"/>
      <c r="G541" s="159"/>
      <c r="H541" s="159"/>
      <c r="I541" s="159"/>
      <c r="J541" s="159"/>
      <c r="N541" s="7"/>
      <c r="O541" s="555" t="str">
        <f>$O$32</f>
        <v>How to use</v>
      </c>
      <c r="P541" s="521"/>
      <c r="Q541" s="521"/>
      <c r="R541" s="521"/>
      <c r="S541" s="521"/>
      <c r="T541" s="521"/>
    </row>
    <row r="542" spans="3:25" ht="0.95" hidden="1" customHeight="1" x14ac:dyDescent="0.3">
      <c r="C542" s="606"/>
      <c r="D542" s="606"/>
      <c r="E542" s="606"/>
      <c r="F542" s="606"/>
      <c r="G542" s="606"/>
      <c r="H542" s="606"/>
      <c r="I542" s="606"/>
      <c r="J542" s="606"/>
      <c r="N542" s="7"/>
      <c r="O542" s="526" t="s">
        <v>85</v>
      </c>
      <c r="P542" s="527"/>
      <c r="Q542" s="527"/>
      <c r="R542" s="527"/>
      <c r="S542" s="527"/>
      <c r="T542" s="527"/>
      <c r="Y542" s="7"/>
    </row>
    <row r="543" spans="3:25" ht="18.75" hidden="1" x14ac:dyDescent="0.3">
      <c r="L543"/>
      <c r="N543" s="7"/>
      <c r="O543" s="528"/>
      <c r="P543" s="527"/>
      <c r="Q543" s="527"/>
      <c r="R543" s="527"/>
      <c r="S543" s="527"/>
      <c r="T543" s="527"/>
      <c r="Y543" s="7"/>
    </row>
    <row r="544" spans="3:25" ht="18.75" hidden="1" x14ac:dyDescent="0.3">
      <c r="C544" s="7" t="str">
        <f>O544</f>
        <v>Preguntas guía:</v>
      </c>
      <c r="D544" s="7"/>
      <c r="E544" s="7"/>
      <c r="F544" s="160"/>
      <c r="G544" s="160"/>
      <c r="H544" s="160"/>
      <c r="I544" s="160"/>
      <c r="J544" s="160"/>
      <c r="K544" s="160"/>
      <c r="L544" s="57"/>
      <c r="M544" s="12"/>
      <c r="N544" s="7"/>
      <c r="O544" s="555" t="str">
        <f>$O$35</f>
        <v>Preguntas guía:</v>
      </c>
      <c r="P544" s="527"/>
      <c r="Q544" s="527"/>
      <c r="R544" s="527"/>
      <c r="S544" s="527"/>
      <c r="T544" s="527"/>
      <c r="Y544" s="7"/>
    </row>
    <row r="545" spans="3:25" hidden="1" x14ac:dyDescent="0.25">
      <c r="O545" s="523"/>
      <c r="P545" s="556" t="str">
        <f>$P$36</f>
        <v>ID</v>
      </c>
      <c r="Q545" s="556" t="str">
        <f>$Q$36</f>
        <v>G. QUESTIONS</v>
      </c>
      <c r="R545" s="556" t="str">
        <f>$R$36</f>
        <v>NOTES</v>
      </c>
      <c r="S545" s="556" t="str">
        <f>$S$36</f>
        <v>IF, AUTO Q</v>
      </c>
      <c r="T545" s="556" t="str">
        <f>$T$36</f>
        <v>IF, AUTO NOTES</v>
      </c>
      <c r="U545" s="556" t="str">
        <f>$U$36</f>
        <v>AUTO TEXT</v>
      </c>
      <c r="V545" s="556" t="str">
        <f>$V$36</f>
        <v>SORTED TEXT</v>
      </c>
    </row>
    <row r="546" spans="3:25" ht="19.5" hidden="1" thickBot="1" x14ac:dyDescent="0.3">
      <c r="C546" s="207"/>
      <c r="D546" s="207"/>
      <c r="E546" s="207"/>
      <c r="F546" s="207"/>
      <c r="G546" s="207"/>
      <c r="H546" s="794" t="str">
        <f>$H$37</f>
        <v>Notas  (si las hubiera)</v>
      </c>
      <c r="I546" s="794"/>
      <c r="J546" s="795"/>
      <c r="K546" s="26"/>
      <c r="L546" s="26"/>
      <c r="N546" s="87" t="s">
        <v>20</v>
      </c>
      <c r="O546" s="523"/>
      <c r="P546" s="567">
        <v>0</v>
      </c>
      <c r="Q546" s="532" t="s">
        <v>20</v>
      </c>
      <c r="R546" s="532" t="s">
        <v>20</v>
      </c>
      <c r="S546" s="532" t="s">
        <v>20</v>
      </c>
      <c r="T546" s="532" t="s">
        <v>20</v>
      </c>
      <c r="U546" s="532" t="s">
        <v>20</v>
      </c>
      <c r="V546" s="568" t="str">
        <f t="array" ref="V546">IFERROR((IF(ROWS(V$546:V546)&gt;COUNTA(U:U),"",INDEX(U:U,SMALL(IF(U$546:U$556&lt;&gt;"",ROW(U$546:U$556)),ROWS(V$546:V546))))),"")</f>
        <v/>
      </c>
      <c r="W546" s="36" t="s">
        <v>20</v>
      </c>
    </row>
    <row r="547" spans="3:25" ht="30" hidden="1" customHeight="1" x14ac:dyDescent="0.25">
      <c r="C547" s="829" t="str">
        <f>O547</f>
        <v>1.       ¿Existen (o se han planificado) políticas, leyes, reglamentos u otras medidas cuya finalidad sea:</v>
      </c>
      <c r="D547" s="829"/>
      <c r="E547" s="829"/>
      <c r="F547" s="829"/>
      <c r="G547" s="830"/>
      <c r="H547" s="796"/>
      <c r="I547" s="796"/>
      <c r="J547" s="797"/>
      <c r="K547" s="26"/>
      <c r="L547" s="26"/>
      <c r="N547" s="87" t="s">
        <v>20</v>
      </c>
      <c r="O547" s="387" t="s">
        <v>491</v>
      </c>
      <c r="P547" s="567">
        <v>1</v>
      </c>
      <c r="Q547" s="534" t="str">
        <f t="shared" ref="Q547:Q556" si="217">O547</f>
        <v>1.       ¿Existen (o se han planificado) políticas, leyes, reglamentos u otras medidas cuya finalidad sea:</v>
      </c>
      <c r="R547" s="534" t="str">
        <f t="shared" ref="R547:R556" si="218">IF(H547=0,"",H547)</f>
        <v/>
      </c>
      <c r="S547" s="536" t="str">
        <f>IF(((COUNTIF(H548:H554,"*"))&gt;0),Q547,"")</f>
        <v/>
      </c>
      <c r="T547" s="534" t="str">
        <f>IF(S547="*","",R547)</f>
        <v/>
      </c>
      <c r="U547" s="537" t="str">
        <f>IF(S547="","",(S547))</f>
        <v/>
      </c>
      <c r="V547" s="568" t="str">
        <f t="array" ref="V547">IFERROR((IF(ROWS(V$546:V547)&gt;COUNTA(U:U),"",INDEX(U:U,SMALL(IF(U$546:U$556&lt;&gt;"",ROW(U$546:U$556)),ROWS(V$546:V547))))),"")</f>
        <v/>
      </c>
      <c r="W547" s="36" t="s">
        <v>20</v>
      </c>
    </row>
    <row r="548" spans="3:25" ht="30" hidden="1" customHeight="1" x14ac:dyDescent="0.25">
      <c r="C548" s="875" t="str">
        <f t="shared" ref="C548:C556" si="219">O548</f>
        <v>1.1.    Mejorar la información sobre la magnitud, distribución y tendencias actuales en las reservas de carbono?</v>
      </c>
      <c r="D548" s="875"/>
      <c r="E548" s="875"/>
      <c r="F548" s="875"/>
      <c r="G548" s="875"/>
      <c r="H548" s="815"/>
      <c r="I548" s="816"/>
      <c r="J548" s="817"/>
      <c r="K548" s="26"/>
      <c r="L548" s="26"/>
      <c r="N548" s="87"/>
      <c r="O548" s="387" t="s">
        <v>538</v>
      </c>
      <c r="P548" s="567">
        <v>2</v>
      </c>
      <c r="Q548" s="534" t="str">
        <f t="shared" si="217"/>
        <v>1.1.    Mejorar la información sobre la magnitud, distribución y tendencias actuales en las reservas de carbono?</v>
      </c>
      <c r="R548" s="534" t="str">
        <f t="shared" si="218"/>
        <v/>
      </c>
      <c r="S548" s="535" t="str">
        <f t="shared" ref="S548:S556" si="220">IF(H548=0,"",Q548)</f>
        <v/>
      </c>
      <c r="T548" s="534" t="str">
        <f t="shared" ref="T548:T556" si="221">IF(S548="*","",R548)</f>
        <v/>
      </c>
      <c r="U548" s="532" t="str">
        <f t="shared" ref="U548:U556" si="222">IF(S548="","",(S548&amp;" - NOTES:  "&amp;T548))</f>
        <v/>
      </c>
      <c r="V548" s="568" t="str">
        <f t="array" ref="V548">IFERROR((IF(ROWS(V$546:V548)&gt;COUNTA(U:U),"",INDEX(U:U,SMALL(IF(U$546:U$556&lt;&gt;"",ROW(U$546:U$556)),ROWS(V$546:V548))))),"")</f>
        <v/>
      </c>
      <c r="W548" s="36" t="s">
        <v>20</v>
      </c>
    </row>
    <row r="549" spans="3:25" ht="30" hidden="1" customHeight="1" x14ac:dyDescent="0.25">
      <c r="C549" s="875" t="str">
        <f t="shared" si="219"/>
        <v>1.2.    Identificar posibles motores de cambios en el uso de la tierra y degradación forestal en el futuro?</v>
      </c>
      <c r="D549" s="875"/>
      <c r="E549" s="875"/>
      <c r="F549" s="875"/>
      <c r="G549" s="875"/>
      <c r="H549" s="815"/>
      <c r="I549" s="816"/>
      <c r="J549" s="817"/>
      <c r="K549" s="26"/>
      <c r="L549" s="26"/>
      <c r="N549" s="87"/>
      <c r="O549" s="387" t="s">
        <v>539</v>
      </c>
      <c r="P549" s="567">
        <v>3</v>
      </c>
      <c r="Q549" s="534" t="str">
        <f t="shared" si="217"/>
        <v>1.2.    Identificar posibles motores de cambios en el uso de la tierra y degradación forestal en el futuro?</v>
      </c>
      <c r="R549" s="534" t="str">
        <f t="shared" si="218"/>
        <v/>
      </c>
      <c r="S549" s="535" t="str">
        <f t="shared" si="220"/>
        <v/>
      </c>
      <c r="T549" s="534" t="str">
        <f t="shared" si="221"/>
        <v/>
      </c>
      <c r="U549" s="532" t="str">
        <f t="shared" si="222"/>
        <v/>
      </c>
      <c r="V549" s="568" t="str">
        <f t="array" ref="V549">IFERROR((IF(ROWS(V$546:V549)&gt;COUNTA(U:U),"",INDEX(U:U,SMALL(IF(U$546:U$556&lt;&gt;"",ROW(U$546:U$556)),ROWS(V$546:V549))))),"")</f>
        <v/>
      </c>
      <c r="W549" s="36" t="s">
        <v>20</v>
      </c>
    </row>
    <row r="550" spans="3:25" ht="30" hidden="1" customHeight="1" x14ac:dyDescent="0.25">
      <c r="C550" s="875" t="str">
        <f t="shared" si="219"/>
        <v>1.3.    Utilizar las concesiones para permitir o desincentivar distintas actividades forestales?</v>
      </c>
      <c r="D550" s="875"/>
      <c r="E550" s="875"/>
      <c r="F550" s="875"/>
      <c r="G550" s="875"/>
      <c r="H550" s="815"/>
      <c r="I550" s="816"/>
      <c r="J550" s="817"/>
      <c r="K550" s="26"/>
      <c r="L550" s="26"/>
      <c r="N550" s="87"/>
      <c r="O550" s="387" t="s">
        <v>540</v>
      </c>
      <c r="P550" s="567">
        <v>4</v>
      </c>
      <c r="Q550" s="534" t="str">
        <f t="shared" si="217"/>
        <v>1.3.    Utilizar las concesiones para permitir o desincentivar distintas actividades forestales?</v>
      </c>
      <c r="R550" s="534" t="str">
        <f t="shared" si="218"/>
        <v/>
      </c>
      <c r="S550" s="535" t="str">
        <f t="shared" si="220"/>
        <v/>
      </c>
      <c r="T550" s="534" t="str">
        <f t="shared" si="221"/>
        <v/>
      </c>
      <c r="U550" s="532" t="str">
        <f t="shared" si="222"/>
        <v/>
      </c>
      <c r="V550" s="568" t="str">
        <f t="array" ref="V550">IFERROR((IF(ROWS(V$546:V550)&gt;COUNTA(U:U),"",INDEX(U:U,SMALL(IF(U$546:U$556&lt;&gt;"",ROW(U$546:U$556)),ROWS(V$546:V550))))),"")</f>
        <v/>
      </c>
      <c r="W550" s="36" t="s">
        <v>20</v>
      </c>
    </row>
    <row r="551" spans="3:25" ht="45" hidden="1" customHeight="1" x14ac:dyDescent="0.25">
      <c r="C551" s="875" t="str">
        <f t="shared" si="219"/>
        <v>1.4.    Limitar los posibles impactos del cambio climático y/o los cambios demográficos en los bosques y los servicios ecosistémicos (p.ej. NAPA, NAMA, planificación agrícola, forestal o de otro sector)?</v>
      </c>
      <c r="D551" s="875"/>
      <c r="E551" s="875"/>
      <c r="F551" s="875"/>
      <c r="G551" s="875"/>
      <c r="H551" s="815"/>
      <c r="I551" s="816"/>
      <c r="J551" s="817"/>
      <c r="K551" s="26"/>
      <c r="L551" s="26"/>
      <c r="N551" s="87"/>
      <c r="O551" s="387" t="s">
        <v>541</v>
      </c>
      <c r="P551" s="567">
        <v>5</v>
      </c>
      <c r="Q551" s="534" t="str">
        <f t="shared" si="217"/>
        <v>1.4.    Limitar los posibles impactos del cambio climático y/o los cambios demográficos en los bosques y los servicios ecosistémicos (p.ej. NAPA, NAMA, planificación agrícola, forestal o de otro sector)?</v>
      </c>
      <c r="R551" s="534" t="str">
        <f t="shared" si="218"/>
        <v/>
      </c>
      <c r="S551" s="535" t="str">
        <f t="shared" si="220"/>
        <v/>
      </c>
      <c r="T551" s="534" t="str">
        <f t="shared" si="221"/>
        <v/>
      </c>
      <c r="U551" s="532" t="str">
        <f t="shared" si="222"/>
        <v/>
      </c>
      <c r="V551" s="568" t="str">
        <f t="array" ref="V551">IFERROR((IF(ROWS(V$546:V551)&gt;COUNTA(U:U),"",INDEX(U:U,SMALL(IF(U$546:U$556&lt;&gt;"",ROW(U$546:U$556)),ROWS(V$546:V551))))),"")</f>
        <v/>
      </c>
      <c r="W551" s="36" t="s">
        <v>20</v>
      </c>
    </row>
    <row r="552" spans="3:25" ht="30" hidden="1" customHeight="1" x14ac:dyDescent="0.25">
      <c r="C552" s="875" t="str">
        <f t="shared" si="219"/>
        <v>1.5.    Integrar la planificación de REDD+ en otros procedimientos de planificación?</v>
      </c>
      <c r="D552" s="875"/>
      <c r="E552" s="875"/>
      <c r="F552" s="875"/>
      <c r="G552" s="875"/>
      <c r="H552" s="815"/>
      <c r="I552" s="816"/>
      <c r="J552" s="817"/>
      <c r="K552" s="26"/>
      <c r="L552" s="26"/>
      <c r="N552" s="87"/>
      <c r="O552" s="387" t="s">
        <v>542</v>
      </c>
      <c r="P552" s="567">
        <v>6</v>
      </c>
      <c r="Q552" s="534" t="str">
        <f t="shared" si="217"/>
        <v>1.5.    Integrar la planificación de REDD+ en otros procedimientos de planificación?</v>
      </c>
      <c r="R552" s="534" t="str">
        <f t="shared" si="218"/>
        <v/>
      </c>
      <c r="S552" s="535" t="str">
        <f t="shared" si="220"/>
        <v/>
      </c>
      <c r="T552" s="534" t="str">
        <f t="shared" si="221"/>
        <v/>
      </c>
      <c r="U552" s="532" t="str">
        <f t="shared" si="222"/>
        <v/>
      </c>
      <c r="V552" s="568" t="str">
        <f t="array" ref="V552">IFERROR((IF(ROWS(V$546:V552)&gt;COUNTA(U:U),"",INDEX(U:U,SMALL(IF(U$546:U$556&lt;&gt;"",ROW(U$546:U$556)),ROWS(V$546:V552))))),"")</f>
        <v/>
      </c>
      <c r="W552" s="36" t="s">
        <v>20</v>
      </c>
    </row>
    <row r="553" spans="3:25" ht="30" hidden="1" customHeight="1" x14ac:dyDescent="0.25">
      <c r="C553" s="875" t="str">
        <f t="shared" si="219"/>
        <v>1.6.    Identificar y/o responder ante nueva información sobre los riesgos de regresión de los logros de REDD+?</v>
      </c>
      <c r="D553" s="875"/>
      <c r="E553" s="875"/>
      <c r="F553" s="875"/>
      <c r="G553" s="875"/>
      <c r="H553" s="815"/>
      <c r="I553" s="816"/>
      <c r="J553" s="817"/>
      <c r="K553" s="26"/>
      <c r="L553" s="26"/>
      <c r="N553" s="87"/>
      <c r="O553" s="387" t="s">
        <v>543</v>
      </c>
      <c r="P553" s="567">
        <v>7</v>
      </c>
      <c r="Q553" s="534" t="str">
        <f t="shared" si="217"/>
        <v>1.6.    Identificar y/o responder ante nueva información sobre los riesgos de regresión de los logros de REDD+?</v>
      </c>
      <c r="R553" s="534" t="str">
        <f t="shared" si="218"/>
        <v/>
      </c>
      <c r="S553" s="535" t="str">
        <f t="shared" si="220"/>
        <v/>
      </c>
      <c r="T553" s="534" t="str">
        <f t="shared" si="221"/>
        <v/>
      </c>
      <c r="U553" s="532" t="str">
        <f t="shared" si="222"/>
        <v/>
      </c>
      <c r="V553" s="568" t="str">
        <f t="array" ref="V553">IFERROR((IF(ROWS(V$546:V553)&gt;COUNTA(U:U),"",INDEX(U:U,SMALL(IF(U$546:U$556&lt;&gt;"",ROW(U$546:U$556)),ROWS(V$546:V553))))),"")</f>
        <v/>
      </c>
      <c r="W553" s="36" t="s">
        <v>20</v>
      </c>
    </row>
    <row r="554" spans="3:25" ht="45" hidden="1" customHeight="1" thickBot="1" x14ac:dyDescent="0.3">
      <c r="C554" s="876" t="str">
        <f t="shared" si="219"/>
        <v>1.7.    Permitir el seguimiento de las regresiones en los logros de REDD+? (Tal como a través de un Sistema Nacional de Monitoreo Forestal (SNMF)?)</v>
      </c>
      <c r="D554" s="877"/>
      <c r="E554" s="877"/>
      <c r="F554" s="877"/>
      <c r="G554" s="878"/>
      <c r="H554" s="865"/>
      <c r="I554" s="866"/>
      <c r="J554" s="867"/>
      <c r="K554" s="26"/>
      <c r="L554" s="26"/>
      <c r="N554" s="87"/>
      <c r="O554" s="387" t="s">
        <v>537</v>
      </c>
      <c r="P554" s="567">
        <v>8</v>
      </c>
      <c r="Q554" s="534" t="str">
        <f t="shared" si="217"/>
        <v>1.7.    Permitir el seguimiento de las regresiones en los logros de REDD+? (Tal como a través de un Sistema Nacional de Monitoreo Forestal (SNMF)?)</v>
      </c>
      <c r="R554" s="534" t="str">
        <f t="shared" si="218"/>
        <v/>
      </c>
      <c r="S554" s="535" t="str">
        <f t="shared" si="220"/>
        <v/>
      </c>
      <c r="T554" s="534" t="str">
        <f t="shared" si="221"/>
        <v/>
      </c>
      <c r="U554" s="532" t="str">
        <f t="shared" si="222"/>
        <v/>
      </c>
      <c r="V554" s="568" t="str">
        <f t="array" ref="V554">IFERROR((IF(ROWS(V$546:V554)&gt;COUNTA(U:U),"",INDEX(U:U,SMALL(IF(U$546:U$556&lt;&gt;"",ROW(U$546:U$556)),ROWS(V$546:V554))))),"")</f>
        <v/>
      </c>
      <c r="W554" s="36" t="s">
        <v>20</v>
      </c>
    </row>
    <row r="555" spans="3:25" ht="30" hidden="1" customHeight="1" thickBot="1" x14ac:dyDescent="0.3">
      <c r="C555" s="834" t="str">
        <f t="shared" si="219"/>
        <v>2.       ¿Qué tan accesibles, predecibles y equitativas son cada una de estas políticas?</v>
      </c>
      <c r="D555" s="834"/>
      <c r="E555" s="834"/>
      <c r="F555" s="834"/>
      <c r="G555" s="834"/>
      <c r="H555" s="818"/>
      <c r="I555" s="819"/>
      <c r="J555" s="820"/>
      <c r="K555" s="26"/>
      <c r="L555" s="26"/>
      <c r="N555" s="87"/>
      <c r="O555" s="387" t="s">
        <v>495</v>
      </c>
      <c r="P555" s="567">
        <v>9</v>
      </c>
      <c r="Q555" s="534" t="str">
        <f t="shared" si="217"/>
        <v>2.       ¿Qué tan accesibles, predecibles y equitativas son cada una de estas políticas?</v>
      </c>
      <c r="R555" s="534" t="str">
        <f t="shared" si="218"/>
        <v/>
      </c>
      <c r="S555" s="535" t="str">
        <f t="shared" si="220"/>
        <v/>
      </c>
      <c r="T555" s="534" t="str">
        <f t="shared" si="221"/>
        <v/>
      </c>
      <c r="U555" s="532" t="str">
        <f t="shared" si="222"/>
        <v/>
      </c>
      <c r="V555" s="568" t="str">
        <f t="array" ref="V555">IFERROR((IF(ROWS(V$546:V555)&gt;COUNTA(U:U),"",INDEX(U:U,SMALL(IF(U$546:U$556&lt;&gt;"",ROW(U$546:U$556)),ROWS(V$546:V555))))),"")</f>
        <v/>
      </c>
      <c r="W555" s="36" t="s">
        <v>20</v>
      </c>
    </row>
    <row r="556" spans="3:25" ht="20.100000000000001" hidden="1" customHeight="1" thickBot="1" x14ac:dyDescent="0.3">
      <c r="C556" s="834" t="str">
        <f t="shared" si="219"/>
        <v>3.       ¿Existen planes para realizar un seguimiento de su aplicación efectiva?</v>
      </c>
      <c r="D556" s="834"/>
      <c r="E556" s="834"/>
      <c r="F556" s="834"/>
      <c r="G556" s="834"/>
      <c r="H556" s="818"/>
      <c r="I556" s="819"/>
      <c r="J556" s="820"/>
      <c r="K556" s="26"/>
      <c r="L556" s="26"/>
      <c r="N556" s="87"/>
      <c r="O556" s="387" t="s">
        <v>544</v>
      </c>
      <c r="P556" s="567">
        <v>10</v>
      </c>
      <c r="Q556" s="534" t="str">
        <f t="shared" si="217"/>
        <v>3.       ¿Existen planes para realizar un seguimiento de su aplicación efectiva?</v>
      </c>
      <c r="R556" s="534" t="str">
        <f t="shared" si="218"/>
        <v/>
      </c>
      <c r="S556" s="535" t="str">
        <f t="shared" si="220"/>
        <v/>
      </c>
      <c r="T556" s="534" t="str">
        <f t="shared" si="221"/>
        <v/>
      </c>
      <c r="U556" s="532" t="str">
        <f t="shared" si="222"/>
        <v/>
      </c>
      <c r="V556" s="568" t="str">
        <f t="array" ref="V556">IFERROR((IF(ROWS(V$546:V556)&gt;COUNTA(U:U),"",INDEX(U:U,SMALL(IF(U$546:U$556&lt;&gt;"",ROW(U$546:U$556)),ROWS(V$546:V556))))),"")</f>
        <v/>
      </c>
      <c r="W556" s="36" t="s">
        <v>20</v>
      </c>
    </row>
    <row r="557" spans="3:25" ht="39.950000000000003" hidden="1" customHeight="1" x14ac:dyDescent="0.25">
      <c r="C557" s="295"/>
      <c r="D557" s="240"/>
      <c r="E557" s="240"/>
      <c r="F557" s="240"/>
      <c r="G557" s="240"/>
      <c r="H557" s="240"/>
      <c r="I557" s="240"/>
      <c r="J557" s="240"/>
      <c r="K557" s="240"/>
      <c r="L557" s="240"/>
      <c r="O557" s="557" t="str">
        <f>$O$58</f>
        <v>Pulsar en el icono "-" a la izquierda para minimizar el texto.</v>
      </c>
      <c r="T557" s="558"/>
    </row>
    <row r="558" spans="3:25" ht="15" hidden="1" customHeight="1" x14ac:dyDescent="0.25">
      <c r="C558" s="294"/>
      <c r="D558" s="130"/>
      <c r="E558" s="130"/>
      <c r="F558" s="130"/>
      <c r="G558" s="130"/>
      <c r="H558" s="130"/>
      <c r="I558" s="130"/>
      <c r="J558" s="130"/>
      <c r="K558" s="130"/>
      <c r="L558" s="130"/>
      <c r="O558" s="557" t="str">
        <f>$O$59</f>
        <v>Pulsar en el icono "+" a la izquierda para ampliar el texto y repasar las preguntas guía.</v>
      </c>
    </row>
    <row r="559" spans="3:25" hidden="1" x14ac:dyDescent="0.25">
      <c r="C559" s="64"/>
      <c r="D559" s="64"/>
      <c r="E559" s="64"/>
      <c r="F559" s="64"/>
      <c r="G559" s="64"/>
      <c r="H559" s="64"/>
      <c r="I559" s="64"/>
      <c r="J559" s="64"/>
      <c r="K559" s="64"/>
      <c r="L559" s="64"/>
    </row>
    <row r="560" spans="3:25" hidden="1" x14ac:dyDescent="0.25">
      <c r="C560" s="159"/>
      <c r="D560" s="159"/>
      <c r="E560" s="159"/>
      <c r="F560" s="160"/>
      <c r="G560" s="160"/>
      <c r="H560" s="160"/>
      <c r="I560" s="160"/>
      <c r="J560" s="160"/>
      <c r="K560" s="160"/>
      <c r="L560" s="57"/>
      <c r="O560" s="470"/>
      <c r="P560" s="521"/>
      <c r="Q560" s="538"/>
      <c r="R560" s="538"/>
      <c r="S560" s="538"/>
      <c r="T560" s="538"/>
      <c r="U560" s="538"/>
      <c r="V560" s="538"/>
      <c r="W560" s="309"/>
      <c r="X560" s="325"/>
      <c r="Y560" s="34"/>
    </row>
    <row r="561" spans="3:25" ht="15.75" hidden="1" x14ac:dyDescent="0.25">
      <c r="C561" s="839" t="str">
        <f>O561</f>
        <v>Tabla 3:  PLR relevantes para la Salvaguarda (f) - Hacer frente a los riesgos de reversión.</v>
      </c>
      <c r="D561" s="839"/>
      <c r="E561" s="839"/>
      <c r="F561" s="839"/>
      <c r="G561" s="839"/>
      <c r="H561" s="839"/>
      <c r="I561" s="839"/>
      <c r="J561" s="839"/>
      <c r="O561" s="539" t="str">
        <f>CONCATENATE($O$26,$P$26,$S$18)</f>
        <v>Tabla 3:  PLR relevantes para la Salvaguarda (f) - Hacer frente a los riesgos de reversión.</v>
      </c>
      <c r="P561" s="540"/>
      <c r="Y561" s="34"/>
    </row>
    <row r="562" spans="3:25" hidden="1" x14ac:dyDescent="0.25">
      <c r="L562"/>
    </row>
    <row r="563" spans="3:25" ht="72.75" hidden="1" customHeight="1" x14ac:dyDescent="0.25">
      <c r="O563" s="340">
        <v>0</v>
      </c>
    </row>
    <row r="564" spans="3:25" hidden="1" x14ac:dyDescent="0.25"/>
    <row r="565" spans="3:25" ht="0.95" hidden="1" customHeight="1" x14ac:dyDescent="0.25">
      <c r="C565" s="145"/>
      <c r="D565" s="146" t="str">
        <f>P565</f>
        <v>Descripción</v>
      </c>
      <c r="E565" s="879" t="str">
        <f>R565</f>
        <v>PLR relevantes para este beneficio</v>
      </c>
      <c r="F565" s="879"/>
      <c r="G565" s="161" t="str">
        <f t="shared" ref="G565:I566" si="223">S565</f>
        <v>¿Cómo cubren las PLR este beneficio?</v>
      </c>
      <c r="H565" s="161" t="str">
        <f t="shared" si="223"/>
        <v>¿Con qué efectividad se están implementando las PLR?</v>
      </c>
      <c r="I565" s="161" t="str">
        <f t="shared" si="223"/>
        <v>¿PLR incompatibles?</v>
      </c>
      <c r="J565" s="161" t="str">
        <f>V565</f>
        <v>Vacíos identificados</v>
      </c>
      <c r="O565" s="559"/>
      <c r="P565" s="560" t="str">
        <f>P$66</f>
        <v>Descripción</v>
      </c>
      <c r="Q565" s="560" t="str">
        <f t="shared" ref="Q565:U565" si="224">Q$66</f>
        <v>Cant.</v>
      </c>
      <c r="R565" s="560" t="str">
        <f t="shared" si="224"/>
        <v>PLR relevantes para este beneficio</v>
      </c>
      <c r="S565" s="560" t="str">
        <f t="shared" si="224"/>
        <v>¿Cómo cubren las PLR este beneficio?</v>
      </c>
      <c r="T565" s="560" t="str">
        <f t="shared" si="224"/>
        <v>¿Con qué efectividad se están implementando las PLR?</v>
      </c>
      <c r="U565" s="560" t="str">
        <f t="shared" si="224"/>
        <v>¿PLR incompatibles?</v>
      </c>
      <c r="V565" s="560" t="str">
        <f>V$66</f>
        <v>Vacíos identificados</v>
      </c>
    </row>
    <row r="566" spans="3:25" ht="0.95" hidden="1" customHeight="1" x14ac:dyDescent="0.25">
      <c r="C566" s="147" t="str">
        <f>O566</f>
        <v>EJEMPLO</v>
      </c>
      <c r="D566" s="147" t="str">
        <f>P566</f>
        <v/>
      </c>
      <c r="E566" s="147" t="str">
        <f>Q566</f>
        <v/>
      </c>
      <c r="F566" s="147" t="str">
        <f>R566</f>
        <v/>
      </c>
      <c r="G566" s="147" t="str">
        <f t="shared" si="223"/>
        <v/>
      </c>
      <c r="H566" s="147" t="str">
        <f t="shared" si="223"/>
        <v/>
      </c>
      <c r="I566" s="147" t="str">
        <f t="shared" si="223"/>
        <v/>
      </c>
      <c r="J566" s="147" t="str">
        <f>V566</f>
        <v/>
      </c>
      <c r="O566" s="561" t="str">
        <f>$O$67</f>
        <v>EJEMPLO</v>
      </c>
      <c r="P566" s="562" t="s">
        <v>20</v>
      </c>
      <c r="Q566" s="562" t="s">
        <v>20</v>
      </c>
      <c r="R566" s="562" t="s">
        <v>20</v>
      </c>
      <c r="S566" s="562" t="s">
        <v>20</v>
      </c>
      <c r="T566" s="562" t="s">
        <v>20</v>
      </c>
      <c r="U566" s="562" t="s">
        <v>20</v>
      </c>
      <c r="V566" s="562" t="s">
        <v>20</v>
      </c>
    </row>
    <row r="567" spans="3:25" ht="0.95" hidden="1" customHeight="1" x14ac:dyDescent="0.25">
      <c r="C567" s="143" t="str">
        <f>O567</f>
        <v>Beneficios</v>
      </c>
      <c r="D567" s="99">
        <f t="shared" ref="D567:D572" si="225">$R591</f>
        <v>0</v>
      </c>
      <c r="E567" s="210"/>
      <c r="F567" s="211"/>
      <c r="G567" s="211"/>
      <c r="H567" s="211"/>
      <c r="I567" s="211"/>
      <c r="J567" s="211"/>
      <c r="O567" s="563" t="str">
        <f>$O$68</f>
        <v>Beneficios</v>
      </c>
      <c r="P567" s="545" t="str">
        <f t="shared" ref="P567:P572" si="226">IF(D567=0,"",D567)</f>
        <v/>
      </c>
      <c r="Q567" s="545" t="str">
        <f t="shared" ref="Q567:Q572" si="227">IF(E567=0,"",E567)</f>
        <v/>
      </c>
      <c r="R567" s="545" t="str">
        <f t="shared" ref="R567:R572" si="228">IF(F567=0,"",F567)</f>
        <v/>
      </c>
      <c r="S567" s="545" t="str">
        <f t="shared" ref="S567:S572" si="229">IF(G567=0,"",G567)</f>
        <v/>
      </c>
      <c r="T567" s="545" t="str">
        <f t="shared" ref="T567:T572" si="230">IF(H567=0,"",H567)</f>
        <v/>
      </c>
      <c r="U567" s="545" t="str">
        <f t="shared" ref="U567:U572" si="231">IF(I567=0,"",I567)</f>
        <v/>
      </c>
      <c r="V567" s="545" t="str">
        <f t="shared" ref="V567:V572" si="232">IF(J567=0,"",J567)</f>
        <v/>
      </c>
    </row>
    <row r="568" spans="3:25" ht="0.95" hidden="1" customHeight="1" x14ac:dyDescent="0.25">
      <c r="C568" s="142"/>
      <c r="D568" s="99">
        <f t="shared" si="225"/>
        <v>0</v>
      </c>
      <c r="E568" s="210"/>
      <c r="F568" s="211"/>
      <c r="G568" s="211"/>
      <c r="H568" s="211"/>
      <c r="I568" s="211"/>
      <c r="J568" s="211"/>
      <c r="O568" s="564"/>
      <c r="P568" s="545" t="str">
        <f t="shared" si="226"/>
        <v/>
      </c>
      <c r="Q568" s="545" t="str">
        <f t="shared" si="227"/>
        <v/>
      </c>
      <c r="R568" s="545" t="str">
        <f t="shared" si="228"/>
        <v/>
      </c>
      <c r="S568" s="545" t="str">
        <f t="shared" si="229"/>
        <v/>
      </c>
      <c r="T568" s="545" t="str">
        <f t="shared" si="230"/>
        <v/>
      </c>
      <c r="U568" s="545" t="str">
        <f t="shared" si="231"/>
        <v/>
      </c>
      <c r="V568" s="545" t="str">
        <f t="shared" si="232"/>
        <v/>
      </c>
    </row>
    <row r="569" spans="3:25" ht="0.95" hidden="1" customHeight="1" x14ac:dyDescent="0.25">
      <c r="C569" s="142"/>
      <c r="D569" s="99">
        <f t="shared" si="225"/>
        <v>0</v>
      </c>
      <c r="E569" s="210"/>
      <c r="F569" s="211"/>
      <c r="G569" s="211"/>
      <c r="H569" s="211"/>
      <c r="I569" s="211"/>
      <c r="J569" s="211"/>
      <c r="O569" s="564"/>
      <c r="P569" s="545" t="str">
        <f t="shared" si="226"/>
        <v/>
      </c>
      <c r="Q569" s="545" t="str">
        <f t="shared" si="227"/>
        <v/>
      </c>
      <c r="R569" s="545" t="str">
        <f t="shared" si="228"/>
        <v/>
      </c>
      <c r="S569" s="545" t="str">
        <f t="shared" si="229"/>
        <v/>
      </c>
      <c r="T569" s="545" t="str">
        <f t="shared" si="230"/>
        <v/>
      </c>
      <c r="U569" s="545" t="str">
        <f t="shared" si="231"/>
        <v/>
      </c>
      <c r="V569" s="545" t="str">
        <f t="shared" si="232"/>
        <v/>
      </c>
    </row>
    <row r="570" spans="3:25" ht="0.95" hidden="1" customHeight="1" x14ac:dyDescent="0.25">
      <c r="C570" s="142"/>
      <c r="D570" s="99">
        <f t="shared" si="225"/>
        <v>0</v>
      </c>
      <c r="E570" s="210"/>
      <c r="F570" s="211"/>
      <c r="G570" s="211"/>
      <c r="H570" s="211"/>
      <c r="I570" s="211"/>
      <c r="J570" s="211"/>
      <c r="O570" s="564"/>
      <c r="P570" s="545" t="str">
        <f t="shared" si="226"/>
        <v/>
      </c>
      <c r="Q570" s="545" t="str">
        <f t="shared" si="227"/>
        <v/>
      </c>
      <c r="R570" s="545" t="str">
        <f t="shared" si="228"/>
        <v/>
      </c>
      <c r="S570" s="545" t="str">
        <f t="shared" si="229"/>
        <v/>
      </c>
      <c r="T570" s="545" t="str">
        <f t="shared" si="230"/>
        <v/>
      </c>
      <c r="U570" s="545" t="str">
        <f t="shared" si="231"/>
        <v/>
      </c>
      <c r="V570" s="545" t="str">
        <f t="shared" si="232"/>
        <v/>
      </c>
    </row>
    <row r="571" spans="3:25" ht="0.95" hidden="1" customHeight="1" x14ac:dyDescent="0.25">
      <c r="C571" s="142"/>
      <c r="D571" s="99">
        <f t="shared" si="225"/>
        <v>0</v>
      </c>
      <c r="E571" s="210"/>
      <c r="F571" s="211"/>
      <c r="G571" s="211"/>
      <c r="H571" s="211"/>
      <c r="I571" s="211"/>
      <c r="J571" s="211"/>
      <c r="O571" s="564"/>
      <c r="P571" s="545" t="str">
        <f t="shared" si="226"/>
        <v/>
      </c>
      <c r="Q571" s="545" t="str">
        <f t="shared" si="227"/>
        <v/>
      </c>
      <c r="R571" s="545" t="str">
        <f t="shared" si="228"/>
        <v/>
      </c>
      <c r="S571" s="545" t="str">
        <f t="shared" si="229"/>
        <v/>
      </c>
      <c r="T571" s="545" t="str">
        <f t="shared" si="230"/>
        <v/>
      </c>
      <c r="U571" s="545" t="str">
        <f t="shared" si="231"/>
        <v/>
      </c>
      <c r="V571" s="545" t="str">
        <f t="shared" si="232"/>
        <v/>
      </c>
    </row>
    <row r="572" spans="3:25" ht="0.95" hidden="1" customHeight="1" x14ac:dyDescent="0.25">
      <c r="C572" s="144"/>
      <c r="D572" s="99">
        <f t="shared" si="225"/>
        <v>0</v>
      </c>
      <c r="E572" s="212"/>
      <c r="F572" s="211"/>
      <c r="G572" s="211"/>
      <c r="H572" s="211"/>
      <c r="I572" s="211"/>
      <c r="J572" s="211"/>
      <c r="O572" s="565"/>
      <c r="P572" s="545" t="str">
        <f t="shared" si="226"/>
        <v/>
      </c>
      <c r="Q572" s="545" t="str">
        <f t="shared" si="227"/>
        <v/>
      </c>
      <c r="R572" s="545" t="str">
        <f t="shared" si="228"/>
        <v/>
      </c>
      <c r="S572" s="545" t="str">
        <f t="shared" si="229"/>
        <v/>
      </c>
      <c r="T572" s="545" t="str">
        <f t="shared" si="230"/>
        <v/>
      </c>
      <c r="U572" s="545" t="str">
        <f t="shared" si="231"/>
        <v/>
      </c>
      <c r="V572" s="545" t="str">
        <f t="shared" si="232"/>
        <v/>
      </c>
    </row>
    <row r="573" spans="3:25" ht="36" hidden="1" x14ac:dyDescent="0.25">
      <c r="C573" s="145"/>
      <c r="D573" s="146" t="str">
        <f>P573</f>
        <v>Descripción</v>
      </c>
      <c r="E573" s="146" t="str">
        <f>Q573</f>
        <v>Cant.</v>
      </c>
      <c r="F573" s="161" t="str">
        <f t="shared" ref="F573:I574" si="233">R573</f>
        <v>PLR relevantes a este riesgo</v>
      </c>
      <c r="G573" s="161" t="str">
        <f t="shared" si="233"/>
        <v>¿Cómo cubren las PLR este riesgo?</v>
      </c>
      <c r="H573" s="161" t="str">
        <f t="shared" si="233"/>
        <v>¿Con qué efectividad se están implementando las PLR?</v>
      </c>
      <c r="I573" s="161" t="str">
        <f t="shared" si="233"/>
        <v>¿PLR incompatibles?</v>
      </c>
      <c r="J573" s="161" t="str">
        <f>V573</f>
        <v>Vacíos identificados</v>
      </c>
      <c r="O573" s="559"/>
      <c r="P573" s="560" t="str">
        <f t="shared" ref="P573:U573" si="234">P$77</f>
        <v>Descripción</v>
      </c>
      <c r="Q573" s="560" t="str">
        <f t="shared" si="234"/>
        <v>Cant.</v>
      </c>
      <c r="R573" s="560" t="str">
        <f t="shared" si="234"/>
        <v>PLR relevantes a este riesgo</v>
      </c>
      <c r="S573" s="560" t="str">
        <f t="shared" si="234"/>
        <v>¿Cómo cubren las PLR este riesgo?</v>
      </c>
      <c r="T573" s="560" t="str">
        <f t="shared" si="234"/>
        <v>¿Con qué efectividad se están implementando las PLR?</v>
      </c>
      <c r="U573" s="560" t="str">
        <f t="shared" si="234"/>
        <v>¿PLR incompatibles?</v>
      </c>
      <c r="V573" s="560" t="str">
        <f>V$77</f>
        <v>Vacíos identificados</v>
      </c>
    </row>
    <row r="574" spans="3:25" ht="102" hidden="1" x14ac:dyDescent="0.25">
      <c r="C574" s="235" t="str">
        <f>O574</f>
        <v>EJEMPLO</v>
      </c>
      <c r="D574" s="235" t="str">
        <f>P574</f>
        <v>El fuego utilizado para las quemas en las actividades agrícolas se extiende a nuevos bosques, con la regresión del secuestro de carbono, además de poner en riesgo el potencial de secuestro futuro.</v>
      </c>
      <c r="E574" s="235">
        <f>Q574</f>
        <v>1</v>
      </c>
      <c r="F574" s="235" t="str">
        <f t="shared" si="233"/>
        <v>Reglamento que regule las quemas controladas.</v>
      </c>
      <c r="G574" s="235" t="str">
        <f t="shared" si="233"/>
        <v>Identifica las condiciones en las cuales se permiten las quemas, p.ej. meteorológicas.</v>
      </c>
      <c r="H574" s="235" t="str">
        <f t="shared" si="233"/>
        <v>Implementación poco efectiva por la falta de vigilancia o incentivos.</v>
      </c>
      <c r="I574" s="235" t="str">
        <f t="shared" si="233"/>
        <v>No.</v>
      </c>
      <c r="J574" s="235" t="str">
        <f>V574</f>
        <v>Vacíos en la implementación.</v>
      </c>
      <c r="O574" s="561" t="str">
        <f>$O$78</f>
        <v>EJEMPLO</v>
      </c>
      <c r="P574" s="562" t="s">
        <v>545</v>
      </c>
      <c r="Q574" s="562">
        <v>1</v>
      </c>
      <c r="R574" s="562" t="s">
        <v>546</v>
      </c>
      <c r="S574" s="562" t="s">
        <v>547</v>
      </c>
      <c r="T574" s="562" t="s">
        <v>548</v>
      </c>
      <c r="U574" s="562" t="s">
        <v>443</v>
      </c>
      <c r="V574" s="562" t="s">
        <v>549</v>
      </c>
    </row>
    <row r="575" spans="3:25" hidden="1" x14ac:dyDescent="0.25">
      <c r="C575" s="217" t="str">
        <f>O575</f>
        <v>Riesgos</v>
      </c>
      <c r="D575" s="573"/>
      <c r="E575" s="230"/>
      <c r="F575" s="230"/>
      <c r="G575" s="230"/>
      <c r="H575" s="230"/>
      <c r="I575" s="230"/>
      <c r="J575" s="230"/>
      <c r="O575" s="563" t="str">
        <f>$O$79</f>
        <v>Riesgos</v>
      </c>
      <c r="P575" s="545" t="str">
        <f t="shared" ref="P575:P580" si="235">IF(D575=0,"",D575)</f>
        <v/>
      </c>
      <c r="Q575" s="545" t="str">
        <f t="shared" ref="Q575:Q580" si="236">IF(E575=0,"",E575)</f>
        <v/>
      </c>
      <c r="R575" s="545" t="str">
        <f t="shared" ref="R575:R580" si="237">IF(F575=0,"",F575)</f>
        <v/>
      </c>
      <c r="S575" s="545" t="str">
        <f t="shared" ref="S575:S580" si="238">IF(G575=0,"",G575)</f>
        <v/>
      </c>
      <c r="T575" s="545" t="str">
        <f t="shared" ref="T575:T580" si="239">IF(H575=0,"",H575)</f>
        <v/>
      </c>
      <c r="U575" s="545" t="str">
        <f t="shared" ref="U575:U580" si="240">IF(I575=0,"",I575)</f>
        <v/>
      </c>
      <c r="V575" s="545" t="str">
        <f t="shared" ref="V575:V584" si="241">IF(J575=0,"",J575)</f>
        <v/>
      </c>
    </row>
    <row r="576" spans="3:25" hidden="1" x14ac:dyDescent="0.25">
      <c r="C576" s="142"/>
      <c r="D576" s="573"/>
      <c r="E576" s="230"/>
      <c r="F576" s="230"/>
      <c r="G576" s="230"/>
      <c r="H576" s="230"/>
      <c r="I576" s="230"/>
      <c r="J576" s="230"/>
      <c r="O576" s="564"/>
      <c r="P576" s="545" t="str">
        <f t="shared" si="235"/>
        <v/>
      </c>
      <c r="Q576" s="545" t="str">
        <f t="shared" si="236"/>
        <v/>
      </c>
      <c r="R576" s="545" t="str">
        <f t="shared" si="237"/>
        <v/>
      </c>
      <c r="S576" s="545" t="str">
        <f t="shared" si="238"/>
        <v/>
      </c>
      <c r="T576" s="545" t="str">
        <f t="shared" si="239"/>
        <v/>
      </c>
      <c r="U576" s="545" t="str">
        <f t="shared" si="240"/>
        <v/>
      </c>
      <c r="V576" s="545" t="str">
        <f t="shared" si="241"/>
        <v/>
      </c>
    </row>
    <row r="577" spans="3:25" hidden="1" x14ac:dyDescent="0.25">
      <c r="C577" s="142"/>
      <c r="D577" s="573"/>
      <c r="E577" s="230"/>
      <c r="F577" s="230"/>
      <c r="G577" s="230"/>
      <c r="H577" s="230"/>
      <c r="I577" s="230"/>
      <c r="J577" s="230"/>
      <c r="O577" s="564"/>
      <c r="P577" s="545" t="str">
        <f t="shared" si="235"/>
        <v/>
      </c>
      <c r="Q577" s="545" t="str">
        <f t="shared" si="236"/>
        <v/>
      </c>
      <c r="R577" s="545" t="str">
        <f t="shared" si="237"/>
        <v/>
      </c>
      <c r="S577" s="545" t="str">
        <f t="shared" si="238"/>
        <v/>
      </c>
      <c r="T577" s="545" t="str">
        <f t="shared" si="239"/>
        <v/>
      </c>
      <c r="U577" s="545" t="str">
        <f t="shared" si="240"/>
        <v/>
      </c>
      <c r="V577" s="545" t="str">
        <f t="shared" si="241"/>
        <v/>
      </c>
    </row>
    <row r="578" spans="3:25" hidden="1" x14ac:dyDescent="0.25">
      <c r="C578" s="142"/>
      <c r="D578" s="573"/>
      <c r="E578" s="230"/>
      <c r="F578" s="230"/>
      <c r="G578" s="230"/>
      <c r="H578" s="230"/>
      <c r="I578" s="230"/>
      <c r="J578" s="230"/>
      <c r="O578" s="564"/>
      <c r="P578" s="545" t="str">
        <f t="shared" si="235"/>
        <v/>
      </c>
      <c r="Q578" s="545" t="str">
        <f t="shared" si="236"/>
        <v/>
      </c>
      <c r="R578" s="545" t="str">
        <f t="shared" si="237"/>
        <v/>
      </c>
      <c r="S578" s="545" t="str">
        <f t="shared" si="238"/>
        <v/>
      </c>
      <c r="T578" s="545" t="str">
        <f t="shared" si="239"/>
        <v/>
      </c>
      <c r="U578" s="545" t="str">
        <f t="shared" si="240"/>
        <v/>
      </c>
      <c r="V578" s="545" t="str">
        <f t="shared" si="241"/>
        <v/>
      </c>
    </row>
    <row r="579" spans="3:25" hidden="1" x14ac:dyDescent="0.25">
      <c r="C579" s="142"/>
      <c r="D579" s="573"/>
      <c r="E579" s="230"/>
      <c r="F579" s="230"/>
      <c r="G579" s="230"/>
      <c r="H579" s="230"/>
      <c r="I579" s="230"/>
      <c r="J579" s="230"/>
      <c r="O579" s="564"/>
      <c r="P579" s="545" t="str">
        <f t="shared" si="235"/>
        <v/>
      </c>
      <c r="Q579" s="545" t="str">
        <f t="shared" si="236"/>
        <v/>
      </c>
      <c r="R579" s="545" t="str">
        <f t="shared" si="237"/>
        <v/>
      </c>
      <c r="S579" s="545" t="str">
        <f t="shared" si="238"/>
        <v/>
      </c>
      <c r="T579" s="545" t="str">
        <f t="shared" si="239"/>
        <v/>
      </c>
      <c r="U579" s="545" t="str">
        <f t="shared" si="240"/>
        <v/>
      </c>
      <c r="V579" s="545" t="str">
        <f t="shared" si="241"/>
        <v/>
      </c>
    </row>
    <row r="580" spans="3:25" hidden="1" x14ac:dyDescent="0.25">
      <c r="C580" s="142"/>
      <c r="D580" s="573"/>
      <c r="E580" s="230"/>
      <c r="F580" s="230"/>
      <c r="G580" s="230"/>
      <c r="H580" s="230"/>
      <c r="I580" s="230"/>
      <c r="J580" s="230"/>
      <c r="O580" s="564"/>
      <c r="P580" s="545" t="str">
        <f t="shared" si="235"/>
        <v/>
      </c>
      <c r="Q580" s="545" t="str">
        <f t="shared" si="236"/>
        <v/>
      </c>
      <c r="R580" s="545" t="str">
        <f t="shared" si="237"/>
        <v/>
      </c>
      <c r="S580" s="545" t="str">
        <f t="shared" si="238"/>
        <v/>
      </c>
      <c r="T580" s="545" t="str">
        <f t="shared" si="239"/>
        <v/>
      </c>
      <c r="U580" s="545" t="str">
        <f t="shared" si="240"/>
        <v/>
      </c>
      <c r="V580" s="545" t="str">
        <f t="shared" si="241"/>
        <v/>
      </c>
    </row>
    <row r="581" spans="3:25" hidden="1" x14ac:dyDescent="0.25">
      <c r="C581" s="142"/>
      <c r="D581" s="573"/>
      <c r="E581" s="230"/>
      <c r="F581" s="230"/>
      <c r="G581" s="230"/>
      <c r="H581" s="230"/>
      <c r="I581" s="230"/>
      <c r="J581" s="230"/>
      <c r="O581" s="564"/>
      <c r="P581" s="545" t="str">
        <f t="shared" ref="P581:U584" si="242">IF(D581=0,"",D581)</f>
        <v/>
      </c>
      <c r="Q581" s="545" t="str">
        <f t="shared" si="242"/>
        <v/>
      </c>
      <c r="R581" s="545" t="str">
        <f t="shared" si="242"/>
        <v/>
      </c>
      <c r="S581" s="545" t="str">
        <f t="shared" si="242"/>
        <v/>
      </c>
      <c r="T581" s="545" t="str">
        <f t="shared" si="242"/>
        <v/>
      </c>
      <c r="U581" s="545" t="str">
        <f t="shared" si="242"/>
        <v/>
      </c>
      <c r="V581" s="545" t="str">
        <f t="shared" si="241"/>
        <v/>
      </c>
    </row>
    <row r="582" spans="3:25" hidden="1" x14ac:dyDescent="0.25">
      <c r="C582" s="142"/>
      <c r="D582" s="573"/>
      <c r="E582" s="230"/>
      <c r="F582" s="230"/>
      <c r="G582" s="230"/>
      <c r="H582" s="230"/>
      <c r="I582" s="230"/>
      <c r="J582" s="230"/>
      <c r="O582" s="564"/>
      <c r="P582" s="545" t="str">
        <f t="shared" si="242"/>
        <v/>
      </c>
      <c r="Q582" s="545" t="str">
        <f t="shared" si="242"/>
        <v/>
      </c>
      <c r="R582" s="545" t="str">
        <f t="shared" si="242"/>
        <v/>
      </c>
      <c r="S582" s="545" t="str">
        <f t="shared" si="242"/>
        <v/>
      </c>
      <c r="T582" s="545" t="str">
        <f t="shared" si="242"/>
        <v/>
      </c>
      <c r="U582" s="545" t="str">
        <f t="shared" si="242"/>
        <v/>
      </c>
      <c r="V582" s="545" t="str">
        <f t="shared" si="241"/>
        <v/>
      </c>
    </row>
    <row r="583" spans="3:25" hidden="1" x14ac:dyDescent="0.25">
      <c r="C583" s="142"/>
      <c r="D583" s="573"/>
      <c r="E583" s="230"/>
      <c r="F583" s="230"/>
      <c r="G583" s="230"/>
      <c r="H583" s="230"/>
      <c r="I583" s="230"/>
      <c r="J583" s="230"/>
      <c r="O583" s="564"/>
      <c r="P583" s="545" t="str">
        <f t="shared" si="242"/>
        <v/>
      </c>
      <c r="Q583" s="545" t="str">
        <f t="shared" si="242"/>
        <v/>
      </c>
      <c r="R583" s="545" t="str">
        <f t="shared" si="242"/>
        <v/>
      </c>
      <c r="S583" s="545" t="str">
        <f t="shared" si="242"/>
        <v/>
      </c>
      <c r="T583" s="545" t="str">
        <f t="shared" si="242"/>
        <v/>
      </c>
      <c r="U583" s="545" t="str">
        <f t="shared" si="242"/>
        <v/>
      </c>
      <c r="V583" s="545" t="str">
        <f t="shared" si="241"/>
        <v/>
      </c>
    </row>
    <row r="584" spans="3:25" ht="15.75" hidden="1" thickBot="1" x14ac:dyDescent="0.3">
      <c r="C584" s="218"/>
      <c r="D584" s="574"/>
      <c r="E584" s="140"/>
      <c r="F584" s="230"/>
      <c r="G584" s="230"/>
      <c r="H584" s="230"/>
      <c r="I584" s="230"/>
      <c r="J584" s="230"/>
      <c r="O584" s="565"/>
      <c r="P584" s="545" t="str">
        <f t="shared" si="242"/>
        <v/>
      </c>
      <c r="Q584" s="545" t="str">
        <f t="shared" si="242"/>
        <v/>
      </c>
      <c r="R584" s="545" t="str">
        <f t="shared" si="242"/>
        <v/>
      </c>
      <c r="S584" s="545" t="str">
        <f t="shared" si="242"/>
        <v/>
      </c>
      <c r="T584" s="545" t="str">
        <f t="shared" si="242"/>
        <v/>
      </c>
      <c r="U584" s="545" t="str">
        <f t="shared" si="242"/>
        <v/>
      </c>
      <c r="V584" s="545" t="str">
        <f t="shared" si="241"/>
        <v/>
      </c>
    </row>
    <row r="585" spans="3:25" ht="99.95" hidden="1" customHeight="1" thickTop="1" x14ac:dyDescent="0.25">
      <c r="C585" s="837" t="str">
        <f>O585</f>
        <v>Cobertura general de las PLR/ de la salvaguarda:</v>
      </c>
      <c r="D585" s="838"/>
      <c r="E585" s="838"/>
      <c r="F585" s="810"/>
      <c r="G585" s="810"/>
      <c r="H585" s="810"/>
      <c r="I585" s="810"/>
      <c r="J585" s="811"/>
      <c r="O585" s="792" t="str">
        <f>$O$89</f>
        <v>Cobertura general de las PLR/ de la salvaguarda:</v>
      </c>
      <c r="P585" s="792"/>
      <c r="Q585" s="788" t="str">
        <f>IF(F585=0," ",F585)</f>
        <v xml:space="preserve"> </v>
      </c>
      <c r="R585" s="789"/>
      <c r="S585" s="789"/>
      <c r="T585" s="789"/>
      <c r="U585" s="789"/>
      <c r="V585" s="790"/>
    </row>
    <row r="586" spans="3:25" hidden="1" x14ac:dyDescent="0.25"/>
    <row r="587" spans="3:25" ht="39.75" hidden="1" customHeight="1" x14ac:dyDescent="0.25"/>
    <row r="588" spans="3:25" hidden="1" x14ac:dyDescent="0.25"/>
    <row r="589" spans="3:25" ht="0.95" hidden="1" customHeight="1" x14ac:dyDescent="0.25">
      <c r="P589" s="566" t="str">
        <f>P$93</f>
        <v>From Module 2</v>
      </c>
      <c r="Q589" s="566" t="str">
        <f>Q$93</f>
        <v>From Module 2</v>
      </c>
    </row>
    <row r="590" spans="3:25" ht="0.95" hidden="1" customHeight="1" x14ac:dyDescent="0.25">
      <c r="C590" s="58"/>
      <c r="D590" s="58"/>
      <c r="E590" s="58"/>
      <c r="F590" s="59"/>
      <c r="G590" s="59"/>
      <c r="H590" s="59"/>
      <c r="I590" s="59"/>
      <c r="J590" s="59"/>
      <c r="O590" s="550"/>
      <c r="P590" s="441" t="str">
        <f>P$94</f>
        <v>All Beneficios</v>
      </c>
      <c r="Q590" s="441" t="str">
        <f>Q$94</f>
        <v>Potential Prioritized Beneficios</v>
      </c>
      <c r="S590" s="552"/>
      <c r="T590" s="552"/>
      <c r="U590" s="552"/>
      <c r="V590" s="552"/>
      <c r="W590" s="59"/>
      <c r="X590" s="59"/>
    </row>
    <row r="591" spans="3:25" ht="0.95" hidden="1" customHeight="1" x14ac:dyDescent="0.25">
      <c r="C591" s="67"/>
      <c r="D591" s="67"/>
      <c r="E591" s="67"/>
      <c r="L591"/>
      <c r="O591" s="53"/>
      <c r="P591" s="553" t="str">
        <f>'Módulo 2'!$AM565</f>
        <v/>
      </c>
      <c r="Q591" s="553" t="str">
        <f>'Módulo 2'!$AV565</f>
        <v/>
      </c>
    </row>
    <row r="592" spans="3:25" s="48" customFormat="1" ht="0.95" hidden="1" customHeight="1" x14ac:dyDescent="0.25">
      <c r="O592" s="53"/>
      <c r="P592" s="553" t="str">
        <f>'Módulo 2'!$AM566</f>
        <v/>
      </c>
      <c r="Q592" s="553" t="str">
        <f>'Módulo 2'!$AV566</f>
        <v/>
      </c>
      <c r="R592" s="52"/>
      <c r="S592" s="52"/>
      <c r="T592" s="52"/>
      <c r="U592" s="52"/>
      <c r="V592" s="52"/>
      <c r="W592"/>
      <c r="X592" s="112"/>
      <c r="Y592"/>
    </row>
    <row r="593" spans="3:25" s="48" customFormat="1" ht="0.95" hidden="1" customHeight="1" x14ac:dyDescent="0.25">
      <c r="I593" s="49"/>
      <c r="J593" s="49"/>
      <c r="O593" s="53"/>
      <c r="P593" s="553" t="str">
        <f>'Módulo 2'!$AM567</f>
        <v/>
      </c>
      <c r="Q593" s="553" t="str">
        <f>'Módulo 2'!$AV567</f>
        <v/>
      </c>
      <c r="R593" s="52"/>
      <c r="S593" s="52"/>
      <c r="T593" s="52"/>
      <c r="U593" s="52"/>
      <c r="V593" s="52"/>
      <c r="W593"/>
      <c r="X593" s="112"/>
      <c r="Y593"/>
    </row>
    <row r="594" spans="3:25" s="48" customFormat="1" ht="0.95" hidden="1" customHeight="1" x14ac:dyDescent="0.25">
      <c r="O594" s="53"/>
      <c r="P594" s="553" t="str">
        <f>'Módulo 2'!$AM568</f>
        <v/>
      </c>
      <c r="Q594" s="553" t="str">
        <f>'Módulo 2'!$AV568</f>
        <v/>
      </c>
      <c r="R594" s="52"/>
      <c r="S594" s="52"/>
      <c r="T594" s="52"/>
      <c r="U594" s="52"/>
      <c r="V594" s="52"/>
      <c r="W594"/>
      <c r="X594" s="112"/>
      <c r="Y594"/>
    </row>
    <row r="595" spans="3:25" ht="0.95" hidden="1" customHeight="1" x14ac:dyDescent="0.25">
      <c r="N595" s="48"/>
      <c r="O595" s="53"/>
      <c r="P595" s="553" t="str">
        <f>'Módulo 2'!$AM569</f>
        <v/>
      </c>
      <c r="Q595" s="553" t="str">
        <f>'Módulo 2'!$AV569</f>
        <v/>
      </c>
    </row>
    <row r="596" spans="3:25" ht="0.95" hidden="1" customHeight="1" x14ac:dyDescent="0.25">
      <c r="C596" s="67"/>
      <c r="D596" s="67"/>
      <c r="E596" s="67"/>
      <c r="N596" s="48"/>
      <c r="O596" s="53"/>
      <c r="P596" s="553" t="str">
        <f>'Módulo 2'!$AM570</f>
        <v/>
      </c>
      <c r="Q596" s="553" t="str">
        <f>'Módulo 2'!$AV570</f>
        <v/>
      </c>
    </row>
    <row r="597" spans="3:25" hidden="1" x14ac:dyDescent="0.25">
      <c r="C597" s="48"/>
      <c r="D597" s="48"/>
      <c r="E597" s="48"/>
      <c r="F597" s="48"/>
      <c r="G597" s="48"/>
      <c r="H597" s="48"/>
      <c r="M597" s="105"/>
      <c r="N597" s="48"/>
      <c r="O597" s="53"/>
      <c r="P597" s="566" t="str">
        <f>P$104</f>
        <v>From Module 2</v>
      </c>
      <c r="Q597" s="566" t="str">
        <f>Q$104</f>
        <v>From Module 2</v>
      </c>
    </row>
    <row r="598" spans="3:25" hidden="1" x14ac:dyDescent="0.25">
      <c r="C598" s="48"/>
      <c r="D598" s="48"/>
      <c r="E598" s="48"/>
      <c r="F598" s="48"/>
      <c r="G598" s="48"/>
      <c r="H598" s="48"/>
      <c r="I598" s="48"/>
      <c r="J598" s="36"/>
      <c r="N598" s="48"/>
      <c r="O598" s="53"/>
      <c r="P598" s="441" t="str">
        <f>P$105</f>
        <v>All Riesgos</v>
      </c>
      <c r="Q598" s="441" t="str">
        <f>Q$105</f>
        <v>Potential Prioritized Riesgos</v>
      </c>
    </row>
    <row r="599" spans="3:25" hidden="1" x14ac:dyDescent="0.25">
      <c r="C599" s="48"/>
      <c r="D599" s="48"/>
      <c r="E599" s="48"/>
      <c r="F599" s="48"/>
      <c r="G599" s="48"/>
      <c r="H599" s="48"/>
      <c r="N599" s="48"/>
      <c r="O599" s="53">
        <f t="shared" ref="O599:O608" si="243">O598+1</f>
        <v>1</v>
      </c>
      <c r="P599" s="553" t="str">
        <f>'Módulo 2'!$AM573</f>
        <v/>
      </c>
      <c r="Q599" s="553" t="str">
        <f>'Módulo 2'!$AV573</f>
        <v/>
      </c>
    </row>
    <row r="600" spans="3:25" hidden="1" x14ac:dyDescent="0.25">
      <c r="N600" s="48"/>
      <c r="O600" s="53">
        <f t="shared" si="243"/>
        <v>2</v>
      </c>
      <c r="P600" s="553" t="str">
        <f>'Módulo 2'!$AM574</f>
        <v/>
      </c>
      <c r="Q600" s="553" t="str">
        <f>'Módulo 2'!$AV574</f>
        <v/>
      </c>
    </row>
    <row r="601" spans="3:25" hidden="1" x14ac:dyDescent="0.25">
      <c r="G601" s="67"/>
      <c r="H601" s="67"/>
      <c r="N601" s="48"/>
      <c r="O601" s="53">
        <f t="shared" si="243"/>
        <v>3</v>
      </c>
      <c r="P601" s="553" t="str">
        <f>'Módulo 2'!$AM575</f>
        <v/>
      </c>
      <c r="Q601" s="553" t="str">
        <f>'Módulo 2'!$AV575</f>
        <v/>
      </c>
    </row>
    <row r="602" spans="3:25" hidden="1" x14ac:dyDescent="0.25">
      <c r="C602" s="66"/>
      <c r="D602" s="66"/>
      <c r="E602" s="66"/>
      <c r="N602" s="48"/>
      <c r="O602" s="53">
        <f t="shared" si="243"/>
        <v>4</v>
      </c>
      <c r="P602" s="553" t="str">
        <f>'Módulo 2'!$AM576</f>
        <v/>
      </c>
      <c r="Q602" s="553" t="str">
        <f>'Módulo 2'!$AV576</f>
        <v/>
      </c>
    </row>
    <row r="603" spans="3:25" hidden="1" x14ac:dyDescent="0.25">
      <c r="C603" s="66"/>
      <c r="E603" s="67"/>
      <c r="N603" s="48"/>
      <c r="O603" s="53">
        <f t="shared" si="243"/>
        <v>5</v>
      </c>
      <c r="P603" s="553" t="str">
        <f>'Módulo 2'!$AM577</f>
        <v/>
      </c>
      <c r="Q603" s="553" t="str">
        <f>'Módulo 2'!$AV577</f>
        <v/>
      </c>
    </row>
    <row r="604" spans="3:25" hidden="1" x14ac:dyDescent="0.25">
      <c r="C604" s="66"/>
      <c r="E604" s="103"/>
      <c r="N604" s="48"/>
      <c r="O604" s="53">
        <f t="shared" si="243"/>
        <v>6</v>
      </c>
      <c r="P604" s="553" t="str">
        <f>'Módulo 2'!$AM578</f>
        <v/>
      </c>
      <c r="Q604" s="553" t="str">
        <f>'Módulo 2'!$AV578</f>
        <v/>
      </c>
    </row>
    <row r="605" spans="3:25" hidden="1" x14ac:dyDescent="0.25">
      <c r="C605" s="66"/>
      <c r="E605" s="103"/>
      <c r="N605" s="48"/>
      <c r="O605" s="53">
        <f t="shared" si="243"/>
        <v>7</v>
      </c>
      <c r="P605" s="553" t="str">
        <f>'Módulo 2'!$AM579</f>
        <v/>
      </c>
      <c r="Q605" s="553" t="str">
        <f>'Módulo 2'!$AV579</f>
        <v/>
      </c>
    </row>
    <row r="606" spans="3:25" hidden="1" x14ac:dyDescent="0.25">
      <c r="C606" s="66"/>
      <c r="E606" s="103"/>
      <c r="N606" s="48"/>
      <c r="O606" s="53">
        <f t="shared" si="243"/>
        <v>8</v>
      </c>
      <c r="P606" s="553" t="str">
        <f>'Módulo 2'!$AM580</f>
        <v/>
      </c>
      <c r="Q606" s="553" t="str">
        <f>'Módulo 2'!$AV580</f>
        <v/>
      </c>
    </row>
    <row r="607" spans="3:25" hidden="1" x14ac:dyDescent="0.25">
      <c r="C607" s="66"/>
      <c r="E607" s="103"/>
      <c r="N607" s="48"/>
      <c r="O607" s="53">
        <f t="shared" si="243"/>
        <v>9</v>
      </c>
      <c r="P607" s="553" t="str">
        <f>'Módulo 2'!$AM581</f>
        <v/>
      </c>
      <c r="Q607" s="553" t="str">
        <f>'Módulo 2'!$AV581</f>
        <v/>
      </c>
    </row>
    <row r="608" spans="3:25" hidden="1" x14ac:dyDescent="0.25">
      <c r="C608" s="66"/>
      <c r="E608" s="103"/>
      <c r="N608" s="48"/>
      <c r="O608" s="53">
        <f t="shared" si="243"/>
        <v>10</v>
      </c>
      <c r="P608" s="553" t="str">
        <f>'Módulo 2'!$AM582</f>
        <v/>
      </c>
      <c r="Q608" s="553" t="str">
        <f>'Módulo 2'!$AV582</f>
        <v/>
      </c>
    </row>
    <row r="609" spans="3:25" hidden="1" x14ac:dyDescent="0.25">
      <c r="C609" s="66"/>
      <c r="E609" s="103"/>
    </row>
    <row r="610" spans="3:25" hidden="1" x14ac:dyDescent="0.25"/>
    <row r="611" spans="3:25" hidden="1" x14ac:dyDescent="0.25"/>
    <row r="612" spans="3:25" hidden="1" x14ac:dyDescent="0.25"/>
    <row r="613" spans="3:25" hidden="1" x14ac:dyDescent="0.25"/>
    <row r="614" spans="3:25" hidden="1" x14ac:dyDescent="0.25"/>
    <row r="615" spans="3:25" hidden="1" x14ac:dyDescent="0.25"/>
    <row r="616" spans="3:25" hidden="1" x14ac:dyDescent="0.25"/>
    <row r="617" spans="3:25" hidden="1" x14ac:dyDescent="0.25"/>
    <row r="618" spans="3:25" hidden="1" x14ac:dyDescent="0.25">
      <c r="C618" s="66"/>
      <c r="D618" s="66"/>
      <c r="E618" s="66"/>
      <c r="F618" s="56"/>
      <c r="G618" s="56"/>
      <c r="H618" s="56"/>
    </row>
    <row r="619" spans="3:25" ht="50.1" hidden="1" customHeight="1" x14ac:dyDescent="0.35">
      <c r="C619" s="793" t="str">
        <f>O619</f>
        <v>Salvaguarda (g) - La adopción de medidas para reducir el desplazamiento de las emisiones.</v>
      </c>
      <c r="D619" s="793"/>
      <c r="E619" s="793"/>
      <c r="F619" s="793"/>
      <c r="G619" s="793"/>
      <c r="H619" s="793"/>
      <c r="I619" s="793"/>
      <c r="J619" s="793"/>
      <c r="L619"/>
      <c r="N619" s="86" t="s">
        <v>20</v>
      </c>
      <c r="O619" s="787" t="str">
        <f>CONCATENATE($P$19," - ",$Q$19)</f>
        <v>Salvaguarda (g) - La adopción de medidas para reducir el desplazamiento de las emisiones.</v>
      </c>
      <c r="P619" s="787"/>
      <c r="Q619" s="787"/>
      <c r="R619" s="787"/>
      <c r="S619" s="787"/>
      <c r="T619" s="787"/>
      <c r="U619" s="787"/>
      <c r="V619" s="787"/>
      <c r="W619" s="322"/>
      <c r="X619" s="322"/>
      <c r="Y619" s="322"/>
    </row>
    <row r="620" spans="3:25" hidden="1" x14ac:dyDescent="0.25"/>
    <row r="621" spans="3:25" ht="0.95" hidden="1" customHeight="1" x14ac:dyDescent="0.3">
      <c r="C621" s="7"/>
      <c r="D621" s="7"/>
      <c r="E621" s="7"/>
      <c r="F621" s="159"/>
      <c r="G621" s="159"/>
      <c r="H621" s="159"/>
      <c r="I621" s="159"/>
      <c r="J621" s="159"/>
      <c r="N621" s="7"/>
      <c r="O621" s="555" t="str">
        <f>$O$32</f>
        <v>How to use</v>
      </c>
      <c r="P621" s="521"/>
      <c r="Q621" s="521"/>
      <c r="R621" s="521"/>
      <c r="S621" s="521"/>
      <c r="T621" s="521"/>
    </row>
    <row r="622" spans="3:25" ht="0.95" hidden="1" customHeight="1" x14ac:dyDescent="0.3">
      <c r="C622" s="606"/>
      <c r="D622" s="606"/>
      <c r="E622" s="606"/>
      <c r="F622" s="606"/>
      <c r="G622" s="606"/>
      <c r="H622" s="606"/>
      <c r="I622" s="606"/>
      <c r="J622" s="606"/>
      <c r="N622" s="7"/>
      <c r="O622" s="526" t="s">
        <v>85</v>
      </c>
      <c r="P622" s="527"/>
      <c r="Q622" s="527"/>
      <c r="R622" s="527"/>
      <c r="S622" s="527"/>
      <c r="T622" s="527"/>
      <c r="Y622" s="7"/>
    </row>
    <row r="623" spans="3:25" ht="18.75" hidden="1" x14ac:dyDescent="0.3">
      <c r="L623"/>
      <c r="N623" s="7"/>
      <c r="O623" s="528"/>
      <c r="P623" s="527"/>
      <c r="Q623" s="527"/>
      <c r="R623" s="527"/>
      <c r="S623" s="527"/>
      <c r="T623" s="527"/>
      <c r="Y623" s="7"/>
    </row>
    <row r="624" spans="3:25" ht="18.75" hidden="1" x14ac:dyDescent="0.3">
      <c r="C624" s="7" t="str">
        <f>O624</f>
        <v>Preguntas guía:</v>
      </c>
      <c r="D624" s="7"/>
      <c r="E624" s="7"/>
      <c r="F624" s="160"/>
      <c r="G624" s="160"/>
      <c r="H624" s="160"/>
      <c r="I624" s="160"/>
      <c r="J624" s="160"/>
      <c r="K624" s="160"/>
      <c r="L624" s="57"/>
      <c r="M624" s="12"/>
      <c r="N624" s="7"/>
      <c r="O624" s="555" t="str">
        <f>$O$35</f>
        <v>Preguntas guía:</v>
      </c>
      <c r="P624" s="527"/>
      <c r="Q624" s="527"/>
      <c r="R624" s="527"/>
      <c r="S624" s="527"/>
      <c r="T624" s="527"/>
      <c r="Y624" s="7"/>
    </row>
    <row r="625" spans="3:25" ht="15.75" hidden="1" thickBot="1" x14ac:dyDescent="0.3">
      <c r="O625" s="523"/>
      <c r="P625" s="556" t="str">
        <f>$P$36</f>
        <v>ID</v>
      </c>
      <c r="Q625" s="556" t="str">
        <f>$Q$36</f>
        <v>G. QUESTIONS</v>
      </c>
      <c r="R625" s="556" t="str">
        <f>$R$36</f>
        <v>NOTES</v>
      </c>
      <c r="S625" s="556" t="str">
        <f>$S$36</f>
        <v>IF, AUTO Q</v>
      </c>
      <c r="T625" s="556" t="str">
        <f>$T$36</f>
        <v>IF, AUTO NOTES</v>
      </c>
      <c r="U625" s="556" t="str">
        <f>$U$36</f>
        <v>AUTO TEXT</v>
      </c>
      <c r="V625" s="556" t="str">
        <f>$V$36</f>
        <v>SORTED TEXT</v>
      </c>
    </row>
    <row r="626" spans="3:25" ht="19.5" hidden="1" thickBot="1" x14ac:dyDescent="0.3">
      <c r="C626" s="207"/>
      <c r="D626" s="207"/>
      <c r="E626" s="207"/>
      <c r="F626" s="207"/>
      <c r="G626" s="207"/>
      <c r="H626" s="872" t="str">
        <f>$H$37</f>
        <v>Notas  (si las hubiera)</v>
      </c>
      <c r="I626" s="873"/>
      <c r="J626" s="874"/>
      <c r="K626" s="26"/>
      <c r="L626" s="26"/>
      <c r="N626" s="87" t="s">
        <v>20</v>
      </c>
      <c r="O626" s="523"/>
      <c r="P626" s="567">
        <v>0</v>
      </c>
      <c r="Q626" s="532" t="s">
        <v>20</v>
      </c>
      <c r="R626" s="532" t="s">
        <v>20</v>
      </c>
      <c r="S626" s="532" t="s">
        <v>20</v>
      </c>
      <c r="T626" s="532" t="s">
        <v>20</v>
      </c>
      <c r="U626" s="532" t="s">
        <v>20</v>
      </c>
      <c r="V626" s="568" t="str">
        <f t="array" ref="V626">IFERROR((IF(ROWS(V$626:V626)&gt;COUNTA(U:U),"",INDEX(U:U,SMALL(IF(U$626:U$634&lt;&gt;"",ROW(U$626:U$634)),ROWS(V$626:V626))))),"")</f>
        <v/>
      </c>
      <c r="W626" s="36" t="s">
        <v>20</v>
      </c>
    </row>
    <row r="627" spans="3:25" ht="30" hidden="1" customHeight="1" x14ac:dyDescent="0.25">
      <c r="C627" s="859" t="str">
        <f>O627</f>
        <v>1.       ¿Existen (o se han planificado) reglamentos u otras medidas cuya finalidad sea:</v>
      </c>
      <c r="D627" s="860"/>
      <c r="E627" s="860"/>
      <c r="F627" s="860"/>
      <c r="G627" s="861"/>
      <c r="H627" s="796"/>
      <c r="I627" s="796"/>
      <c r="J627" s="797"/>
      <c r="K627" s="26"/>
      <c r="L627" s="26"/>
      <c r="N627" s="87" t="s">
        <v>20</v>
      </c>
      <c r="O627" s="387" t="s">
        <v>551</v>
      </c>
      <c r="P627" s="567">
        <v>1</v>
      </c>
      <c r="Q627" s="534" t="str">
        <f t="shared" ref="Q627:Q634" si="244">O627</f>
        <v>1.       ¿Existen (o se han planificado) reglamentos u otras medidas cuya finalidad sea:</v>
      </c>
      <c r="R627" s="534" t="str">
        <f t="shared" ref="R627:R634" si="245">IF(H627=0,"",H627)</f>
        <v/>
      </c>
      <c r="S627" s="536" t="str">
        <f>IF(((COUNTIF(H628:H632,"*"))&gt;0),Q627,"")</f>
        <v/>
      </c>
      <c r="T627" s="534" t="str">
        <f>IF(S627="*","",R627)</f>
        <v/>
      </c>
      <c r="U627" s="537" t="str">
        <f>IF(S627="","",(S627))</f>
        <v/>
      </c>
      <c r="V627" s="568" t="str">
        <f t="array" ref="V627">IFERROR((IF(ROWS(V$626:V627)&gt;COUNTA(U:U),"",INDEX(U:U,SMALL(IF(U$626:U$634&lt;&gt;"",ROW(U$626:U$634)),ROWS(V$626:V627))))),"")</f>
        <v/>
      </c>
      <c r="W627" s="36" t="s">
        <v>20</v>
      </c>
    </row>
    <row r="628" spans="3:25" ht="30" hidden="1" customHeight="1" x14ac:dyDescent="0.25">
      <c r="C628" s="803" t="str">
        <f t="shared" ref="C628:C634" si="246">O628</f>
        <v>1.1.    Identificar posibles desplazamientos de cambios en el uso de la tierra y/o degradación forestal dentro y fuera de las fronteras nacionales?</v>
      </c>
      <c r="D628" s="804"/>
      <c r="E628" s="804"/>
      <c r="F628" s="804"/>
      <c r="G628" s="805"/>
      <c r="H628" s="815"/>
      <c r="I628" s="816"/>
      <c r="J628" s="817"/>
      <c r="K628" s="26"/>
      <c r="L628" s="26"/>
      <c r="N628" s="87"/>
      <c r="O628" s="387" t="s">
        <v>552</v>
      </c>
      <c r="P628" s="567">
        <v>2</v>
      </c>
      <c r="Q628" s="534" t="str">
        <f t="shared" si="244"/>
        <v>1.1.    Identificar posibles desplazamientos de cambios en el uso de la tierra y/o degradación forestal dentro y fuera de las fronteras nacionales?</v>
      </c>
      <c r="R628" s="534" t="str">
        <f t="shared" si="245"/>
        <v/>
      </c>
      <c r="S628" s="535" t="str">
        <f t="shared" ref="S628:S634" si="247">IF(H628=0,"",Q628)</f>
        <v/>
      </c>
      <c r="T628" s="534" t="str">
        <f t="shared" ref="T628:T634" si="248">IF(S628="*","",R628)</f>
        <v/>
      </c>
      <c r="U628" s="532" t="str">
        <f t="shared" ref="U628:U634" si="249">IF(S628="","",(S628&amp;" - NOTES:  "&amp;T628))</f>
        <v/>
      </c>
      <c r="V628" s="568" t="str">
        <f t="array" ref="V628">IFERROR((IF(ROWS(V$626:V628)&gt;COUNTA(U:U),"",INDEX(U:U,SMALL(IF(U$626:U$634&lt;&gt;"",ROW(U$626:U$634)),ROWS(V$626:V628))))),"")</f>
        <v/>
      </c>
      <c r="W628" s="36" t="s">
        <v>20</v>
      </c>
    </row>
    <row r="629" spans="3:25" ht="30" hidden="1" customHeight="1" x14ac:dyDescent="0.25">
      <c r="C629" s="803" t="str">
        <f t="shared" si="246"/>
        <v>1.2.    Realizar un seguimiento de los desplazamientos como parte de un Sistema Nacional de Monitoreo Forestal (SNMF)?</v>
      </c>
      <c r="D629" s="804"/>
      <c r="E629" s="804"/>
      <c r="F629" s="804"/>
      <c r="G629" s="805"/>
      <c r="H629" s="815"/>
      <c r="I629" s="816"/>
      <c r="J629" s="817"/>
      <c r="K629" s="26"/>
      <c r="L629" s="26"/>
      <c r="N629" s="87"/>
      <c r="O629" s="387" t="s">
        <v>550</v>
      </c>
      <c r="P629" s="567">
        <v>3</v>
      </c>
      <c r="Q629" s="534" t="str">
        <f t="shared" si="244"/>
        <v>1.2.    Realizar un seguimiento de los desplazamientos como parte de un Sistema Nacional de Monitoreo Forestal (SNMF)?</v>
      </c>
      <c r="R629" s="534" t="str">
        <f t="shared" si="245"/>
        <v/>
      </c>
      <c r="S629" s="535" t="str">
        <f t="shared" si="247"/>
        <v/>
      </c>
      <c r="T629" s="534" t="str">
        <f t="shared" si="248"/>
        <v/>
      </c>
      <c r="U629" s="532" t="str">
        <f t="shared" si="249"/>
        <v/>
      </c>
      <c r="V629" s="568" t="str">
        <f t="array" ref="V629">IFERROR((IF(ROWS(V$626:V629)&gt;COUNTA(U:U),"",INDEX(U:U,SMALL(IF(U$626:U$634&lt;&gt;"",ROW(U$626:U$634)),ROWS(V$626:V629))))),"")</f>
        <v/>
      </c>
      <c r="W629" s="36" t="s">
        <v>20</v>
      </c>
    </row>
    <row r="630" spans="3:25" ht="45" hidden="1" customHeight="1" x14ac:dyDescent="0.25">
      <c r="C630" s="803" t="str">
        <f t="shared" si="246"/>
        <v>1.3.    Evitar o minimizar el desplazamiento de emisiones mediante la mejora de los terrenos de cultivo o las zonas de pastoreo (p.ej. plantación de árboles, intensificación de la agricultura, fertilización, producción de forraje)?</v>
      </c>
      <c r="D630" s="804"/>
      <c r="E630" s="804"/>
      <c r="F630" s="804"/>
      <c r="G630" s="805"/>
      <c r="H630" s="815"/>
      <c r="I630" s="816"/>
      <c r="J630" s="817"/>
      <c r="K630" s="26"/>
      <c r="L630" s="26"/>
      <c r="N630" s="87"/>
      <c r="O630" s="387" t="s">
        <v>553</v>
      </c>
      <c r="P630" s="567">
        <v>4</v>
      </c>
      <c r="Q630" s="534" t="str">
        <f t="shared" si="244"/>
        <v>1.3.    Evitar o minimizar el desplazamiento de emisiones mediante la mejora de los terrenos de cultivo o las zonas de pastoreo (p.ej. plantación de árboles, intensificación de la agricultura, fertilización, producción de forraje)?</v>
      </c>
      <c r="R630" s="534" t="str">
        <f t="shared" si="245"/>
        <v/>
      </c>
      <c r="S630" s="535" t="str">
        <f t="shared" si="247"/>
        <v/>
      </c>
      <c r="T630" s="534" t="str">
        <f t="shared" si="248"/>
        <v/>
      </c>
      <c r="U630" s="532" t="str">
        <f t="shared" si="249"/>
        <v/>
      </c>
      <c r="V630" s="568" t="str">
        <f t="array" ref="V630">IFERROR((IF(ROWS(V$626:V630)&gt;COUNTA(U:U),"",INDEX(U:U,SMALL(IF(U$626:U$634&lt;&gt;"",ROW(U$626:U$634)),ROWS(V$626:V630))))),"")</f>
        <v/>
      </c>
      <c r="W630" s="36" t="s">
        <v>20</v>
      </c>
    </row>
    <row r="631" spans="3:25" ht="45" hidden="1" customHeight="1" x14ac:dyDescent="0.25">
      <c r="C631" s="803" t="str">
        <f t="shared" si="246"/>
        <v>1.4.    Evitar o minimizar el desplazamiento al nivel local mediante el desarrollo de medios de vida alternativos (p.ej. pagos por servicios ecosistémicos (PSE) y proyectos integrados de conservación y desarrollo))?</v>
      </c>
      <c r="D631" s="804"/>
      <c r="E631" s="804"/>
      <c r="F631" s="804"/>
      <c r="G631" s="805"/>
      <c r="H631" s="815"/>
      <c r="I631" s="816"/>
      <c r="J631" s="817"/>
      <c r="K631" s="26"/>
      <c r="L631" s="26"/>
      <c r="N631" s="87"/>
      <c r="O631" s="387" t="s">
        <v>554</v>
      </c>
      <c r="P631" s="567">
        <v>5</v>
      </c>
      <c r="Q631" s="534" t="str">
        <f t="shared" si="244"/>
        <v>1.4.    Evitar o minimizar el desplazamiento al nivel local mediante el desarrollo de medios de vida alternativos (p.ej. pagos por servicios ecosistémicos (PSE) y proyectos integrados de conservación y desarrollo))?</v>
      </c>
      <c r="R631" s="534" t="str">
        <f t="shared" si="245"/>
        <v/>
      </c>
      <c r="S631" s="535" t="str">
        <f t="shared" si="247"/>
        <v/>
      </c>
      <c r="T631" s="534" t="str">
        <f t="shared" si="248"/>
        <v/>
      </c>
      <c r="U631" s="532" t="str">
        <f t="shared" si="249"/>
        <v/>
      </c>
      <c r="V631" s="568" t="str">
        <f t="array" ref="V631">IFERROR((IF(ROWS(V$626:V631)&gt;COUNTA(U:U),"",INDEX(U:U,SMALL(IF(U$626:U$634&lt;&gt;"",ROW(U$626:U$634)),ROWS(V$626:V631))))),"")</f>
        <v/>
      </c>
      <c r="W631" s="36" t="s">
        <v>20</v>
      </c>
    </row>
    <row r="632" spans="3:25" ht="30" hidden="1" customHeight="1" thickBot="1" x14ac:dyDescent="0.3">
      <c r="C632" s="812" t="str">
        <f t="shared" si="246"/>
        <v>1.5.    Facilitar la cooperación bilateral o multilateral para hacer frente a los cambios en el uso de la tierra fuera de las fronteras nacionales?</v>
      </c>
      <c r="D632" s="813"/>
      <c r="E632" s="813"/>
      <c r="F632" s="813"/>
      <c r="G632" s="814"/>
      <c r="H632" s="865"/>
      <c r="I632" s="866"/>
      <c r="J632" s="867"/>
      <c r="K632" s="26"/>
      <c r="L632" s="26"/>
      <c r="N632" s="87"/>
      <c r="O632" s="387" t="s">
        <v>555</v>
      </c>
      <c r="P632" s="567">
        <v>6</v>
      </c>
      <c r="Q632" s="534" t="str">
        <f t="shared" si="244"/>
        <v>1.5.    Facilitar la cooperación bilateral o multilateral para hacer frente a los cambios en el uso de la tierra fuera de las fronteras nacionales?</v>
      </c>
      <c r="R632" s="534" t="str">
        <f t="shared" si="245"/>
        <v/>
      </c>
      <c r="S632" s="535" t="str">
        <f t="shared" si="247"/>
        <v/>
      </c>
      <c r="T632" s="534" t="str">
        <f t="shared" si="248"/>
        <v/>
      </c>
      <c r="U632" s="532" t="str">
        <f t="shared" si="249"/>
        <v/>
      </c>
      <c r="V632" s="568" t="str">
        <f t="array" ref="V632">IFERROR((IF(ROWS(V$626:V632)&gt;COUNTA(U:U),"",INDEX(U:U,SMALL(IF(U$626:U$634&lt;&gt;"",ROW(U$626:U$634)),ROWS(V$626:V632))))),"")</f>
        <v/>
      </c>
      <c r="W632" s="36" t="s">
        <v>20</v>
      </c>
    </row>
    <row r="633" spans="3:25" ht="30" hidden="1" customHeight="1" thickBot="1" x14ac:dyDescent="0.3">
      <c r="C633" s="824" t="str">
        <f t="shared" si="246"/>
        <v>2.       ¿Qué tan accesibles, predecibles y equitativas son cada una de estas políticas?</v>
      </c>
      <c r="D633" s="825"/>
      <c r="E633" s="825"/>
      <c r="F633" s="825"/>
      <c r="G633" s="826"/>
      <c r="H633" s="818"/>
      <c r="I633" s="819"/>
      <c r="J633" s="820"/>
      <c r="K633" s="26"/>
      <c r="L633" s="26"/>
      <c r="N633" s="87"/>
      <c r="O633" s="387" t="s">
        <v>495</v>
      </c>
      <c r="P633" s="567">
        <v>7</v>
      </c>
      <c r="Q633" s="534" t="str">
        <f t="shared" si="244"/>
        <v>2.       ¿Qué tan accesibles, predecibles y equitativas son cada una de estas políticas?</v>
      </c>
      <c r="R633" s="534" t="str">
        <f t="shared" si="245"/>
        <v/>
      </c>
      <c r="S633" s="535" t="str">
        <f t="shared" si="247"/>
        <v/>
      </c>
      <c r="T633" s="534" t="str">
        <f t="shared" si="248"/>
        <v/>
      </c>
      <c r="U633" s="532" t="str">
        <f t="shared" si="249"/>
        <v/>
      </c>
      <c r="V633" s="568" t="str">
        <f t="array" ref="V633">IFERROR((IF(ROWS(V$626:V633)&gt;COUNTA(U:U),"",INDEX(U:U,SMALL(IF(U$626:U$634&lt;&gt;"",ROW(U$626:U$634)),ROWS(V$626:V633))))),"")</f>
        <v/>
      </c>
      <c r="W633" s="36" t="s">
        <v>20</v>
      </c>
    </row>
    <row r="634" spans="3:25" ht="20.100000000000001" hidden="1" customHeight="1" thickBot="1" x14ac:dyDescent="0.3">
      <c r="C634" s="824" t="str">
        <f t="shared" si="246"/>
        <v>3.       ¿Existen planes para realizar un seguimiento de su aplicación efectiva?</v>
      </c>
      <c r="D634" s="825"/>
      <c r="E634" s="825"/>
      <c r="F634" s="825"/>
      <c r="G634" s="826"/>
      <c r="H634" s="818"/>
      <c r="I634" s="819"/>
      <c r="J634" s="820"/>
      <c r="K634" s="26"/>
      <c r="L634" s="26"/>
      <c r="N634" s="87"/>
      <c r="O634" s="387" t="s">
        <v>544</v>
      </c>
      <c r="P634" s="567">
        <v>8</v>
      </c>
      <c r="Q634" s="534" t="str">
        <f t="shared" si="244"/>
        <v>3.       ¿Existen planes para realizar un seguimiento de su aplicación efectiva?</v>
      </c>
      <c r="R634" s="534" t="str">
        <f t="shared" si="245"/>
        <v/>
      </c>
      <c r="S634" s="535" t="str">
        <f t="shared" si="247"/>
        <v/>
      </c>
      <c r="T634" s="534" t="str">
        <f t="shared" si="248"/>
        <v/>
      </c>
      <c r="U634" s="532" t="str">
        <f t="shared" si="249"/>
        <v/>
      </c>
      <c r="V634" s="568" t="str">
        <f t="array" ref="V634">IFERROR((IF(ROWS(V$626:V634)&gt;COUNTA(U:U),"",INDEX(U:U,SMALL(IF(U$626:U$634&lt;&gt;"",ROW(U$626:U$634)),ROWS(V$626:V634))))),"")</f>
        <v/>
      </c>
      <c r="W634" s="36" t="s">
        <v>20</v>
      </c>
    </row>
    <row r="635" spans="3:25" ht="39.950000000000003" hidden="1" customHeight="1" x14ac:dyDescent="0.25">
      <c r="C635" s="295"/>
      <c r="D635" s="240"/>
      <c r="E635" s="240"/>
      <c r="F635" s="240"/>
      <c r="G635" s="240"/>
      <c r="H635" s="240"/>
      <c r="I635" s="240"/>
      <c r="J635" s="240"/>
      <c r="K635" s="240"/>
      <c r="L635" s="240"/>
      <c r="O635" s="557" t="str">
        <f>$O$58</f>
        <v>Pulsar en el icono "-" a la izquierda para minimizar el texto.</v>
      </c>
      <c r="T635" s="558"/>
    </row>
    <row r="636" spans="3:25" ht="15" hidden="1" customHeight="1" x14ac:dyDescent="0.25">
      <c r="C636" s="294"/>
      <c r="D636" s="130"/>
      <c r="E636" s="130"/>
      <c r="F636" s="130"/>
      <c r="G636" s="130"/>
      <c r="H636" s="130"/>
      <c r="I636" s="130"/>
      <c r="J636" s="130"/>
      <c r="K636" s="130"/>
      <c r="L636" s="130"/>
      <c r="O636" s="557" t="str">
        <f>$O$59</f>
        <v>Pulsar en el icono "+" a la izquierda para ampliar el texto y repasar las preguntas guía.</v>
      </c>
    </row>
    <row r="637" spans="3:25" hidden="1" x14ac:dyDescent="0.25">
      <c r="C637" s="64"/>
      <c r="D637" s="64"/>
      <c r="E637" s="64"/>
      <c r="F637" s="64"/>
      <c r="G637" s="64"/>
      <c r="H637" s="64"/>
      <c r="I637" s="64"/>
      <c r="J637" s="64"/>
      <c r="K637" s="64"/>
      <c r="L637" s="64"/>
    </row>
    <row r="638" spans="3:25" hidden="1" x14ac:dyDescent="0.25">
      <c r="C638" s="159"/>
      <c r="D638" s="159"/>
      <c r="E638" s="159"/>
      <c r="F638" s="160"/>
      <c r="G638" s="160"/>
      <c r="H638" s="160"/>
      <c r="I638" s="160"/>
      <c r="J638" s="160"/>
      <c r="K638" s="160"/>
      <c r="L638" s="57"/>
      <c r="O638" s="470"/>
      <c r="P638" s="521"/>
      <c r="Q638" s="538"/>
      <c r="R638" s="538"/>
      <c r="S638" s="538"/>
      <c r="T638" s="538"/>
      <c r="U638" s="538"/>
      <c r="V638" s="538"/>
      <c r="W638" s="309"/>
      <c r="X638" s="325"/>
      <c r="Y638" s="34"/>
    </row>
    <row r="639" spans="3:25" ht="30" hidden="1" customHeight="1" x14ac:dyDescent="0.25">
      <c r="C639" s="839" t="str">
        <f>O639</f>
        <v>Tabla 3:  PLR relevantes para la Salvaguarda (g) - Reducir el desplazamiento de emisiones.</v>
      </c>
      <c r="D639" s="839"/>
      <c r="E639" s="839"/>
      <c r="F639" s="839"/>
      <c r="G639" s="839"/>
      <c r="H639" s="839"/>
      <c r="I639" s="839"/>
      <c r="J639" s="839"/>
      <c r="O639" s="539" t="str">
        <f>CONCATENATE($O$26,$P$26,$S$19)</f>
        <v>Tabla 3:  PLR relevantes para la Salvaguarda (g) - Reducir el desplazamiento de emisiones.</v>
      </c>
      <c r="P639" s="540"/>
      <c r="Y639" s="34"/>
    </row>
    <row r="640" spans="3:25" hidden="1" x14ac:dyDescent="0.25">
      <c r="L640"/>
    </row>
    <row r="641" spans="3:22" ht="72.75" hidden="1" customHeight="1" x14ac:dyDescent="0.25">
      <c r="O641" s="340">
        <v>0</v>
      </c>
    </row>
    <row r="642" spans="3:22" hidden="1" x14ac:dyDescent="0.25"/>
    <row r="643" spans="3:22" ht="0.95" hidden="1" customHeight="1" x14ac:dyDescent="0.25">
      <c r="C643" s="145"/>
      <c r="D643" s="146" t="str">
        <f>P643</f>
        <v>Descripción</v>
      </c>
      <c r="E643" s="879" t="str">
        <f>R643</f>
        <v>PLR relevantes para este beneficio</v>
      </c>
      <c r="F643" s="879"/>
      <c r="G643" s="161" t="str">
        <f t="shared" ref="G643:I644" si="250">S643</f>
        <v>¿Cómo cubren las PLR este beneficio?</v>
      </c>
      <c r="H643" s="161" t="str">
        <f t="shared" si="250"/>
        <v>¿Con qué efectividad se están implementando las PLR?</v>
      </c>
      <c r="I643" s="161" t="str">
        <f t="shared" si="250"/>
        <v>¿PLR incompatibles?</v>
      </c>
      <c r="J643" s="161" t="str">
        <f>V643</f>
        <v>Vacíos identificados</v>
      </c>
      <c r="O643" s="559"/>
      <c r="P643" s="560" t="str">
        <f>P$66</f>
        <v>Descripción</v>
      </c>
      <c r="Q643" s="560" t="str">
        <f t="shared" ref="Q643:U643" si="251">Q$66</f>
        <v>Cant.</v>
      </c>
      <c r="R643" s="560" t="str">
        <f t="shared" si="251"/>
        <v>PLR relevantes para este beneficio</v>
      </c>
      <c r="S643" s="560" t="str">
        <f t="shared" si="251"/>
        <v>¿Cómo cubren las PLR este beneficio?</v>
      </c>
      <c r="T643" s="560" t="str">
        <f t="shared" si="251"/>
        <v>¿Con qué efectividad se están implementando las PLR?</v>
      </c>
      <c r="U643" s="560" t="str">
        <f t="shared" si="251"/>
        <v>¿PLR incompatibles?</v>
      </c>
      <c r="V643" s="560" t="str">
        <f>V$66</f>
        <v>Vacíos identificados</v>
      </c>
    </row>
    <row r="644" spans="3:22" ht="0.95" hidden="1" customHeight="1" x14ac:dyDescent="0.25">
      <c r="C644" s="147" t="str">
        <f>O644</f>
        <v>EJEMPLO</v>
      </c>
      <c r="D644" s="147" t="str">
        <f>P644</f>
        <v/>
      </c>
      <c r="E644" s="147" t="str">
        <f>Q644</f>
        <v/>
      </c>
      <c r="F644" s="147" t="str">
        <f>R644</f>
        <v/>
      </c>
      <c r="G644" s="147" t="str">
        <f t="shared" si="250"/>
        <v/>
      </c>
      <c r="H644" s="147" t="str">
        <f t="shared" si="250"/>
        <v/>
      </c>
      <c r="I644" s="147" t="str">
        <f t="shared" si="250"/>
        <v/>
      </c>
      <c r="J644" s="147" t="str">
        <f>V644</f>
        <v/>
      </c>
      <c r="O644" s="561" t="str">
        <f>$O$67</f>
        <v>EJEMPLO</v>
      </c>
      <c r="P644" s="562" t="s">
        <v>20</v>
      </c>
      <c r="Q644" s="562" t="s">
        <v>20</v>
      </c>
      <c r="R644" s="562" t="s">
        <v>20</v>
      </c>
      <c r="S644" s="562" t="s">
        <v>20</v>
      </c>
      <c r="T644" s="562" t="s">
        <v>20</v>
      </c>
      <c r="U644" s="562" t="s">
        <v>20</v>
      </c>
      <c r="V644" s="562" t="s">
        <v>20</v>
      </c>
    </row>
    <row r="645" spans="3:22" ht="0.95" hidden="1" customHeight="1" x14ac:dyDescent="0.25">
      <c r="C645" s="143" t="str">
        <f>O645</f>
        <v>Beneficios</v>
      </c>
      <c r="D645" s="99">
        <f t="shared" ref="D645:D650" si="252">$R671</f>
        <v>0</v>
      </c>
      <c r="E645" s="210"/>
      <c r="F645" s="211"/>
      <c r="G645" s="211"/>
      <c r="H645" s="211"/>
      <c r="I645" s="211"/>
      <c r="J645" s="211"/>
      <c r="O645" s="563" t="str">
        <f>$O$68</f>
        <v>Beneficios</v>
      </c>
      <c r="P645" s="545" t="str">
        <f t="shared" ref="P645:P650" si="253">IF(D645=0,"",D645)</f>
        <v/>
      </c>
      <c r="Q645" s="545" t="str">
        <f t="shared" ref="Q645:Q650" si="254">IF(E645=0,"",E645)</f>
        <v/>
      </c>
      <c r="R645" s="545" t="str">
        <f t="shared" ref="R645:R650" si="255">IF(F645=0,"",F645)</f>
        <v/>
      </c>
      <c r="S645" s="545" t="str">
        <f t="shared" ref="S645:S650" si="256">IF(G645=0,"",G645)</f>
        <v/>
      </c>
      <c r="T645" s="545" t="str">
        <f t="shared" ref="T645:T650" si="257">IF(H645=0,"",H645)</f>
        <v/>
      </c>
      <c r="U645" s="545" t="str">
        <f t="shared" ref="U645:U650" si="258">IF(I645=0,"",I645)</f>
        <v/>
      </c>
      <c r="V645" s="545" t="str">
        <f t="shared" ref="V645:V650" si="259">IF(J645=0,"",J645)</f>
        <v/>
      </c>
    </row>
    <row r="646" spans="3:22" ht="0.95" hidden="1" customHeight="1" x14ac:dyDescent="0.25">
      <c r="C646" s="142"/>
      <c r="D646" s="99">
        <f t="shared" si="252"/>
        <v>0</v>
      </c>
      <c r="E646" s="210"/>
      <c r="F646" s="211"/>
      <c r="G646" s="211"/>
      <c r="H646" s="211"/>
      <c r="I646" s="211"/>
      <c r="J646" s="211"/>
      <c r="O646" s="564"/>
      <c r="P646" s="545" t="str">
        <f t="shared" si="253"/>
        <v/>
      </c>
      <c r="Q646" s="545" t="str">
        <f t="shared" si="254"/>
        <v/>
      </c>
      <c r="R646" s="545" t="str">
        <f t="shared" si="255"/>
        <v/>
      </c>
      <c r="S646" s="545" t="str">
        <f t="shared" si="256"/>
        <v/>
      </c>
      <c r="T646" s="545" t="str">
        <f t="shared" si="257"/>
        <v/>
      </c>
      <c r="U646" s="545" t="str">
        <f t="shared" si="258"/>
        <v/>
      </c>
      <c r="V646" s="545" t="str">
        <f t="shared" si="259"/>
        <v/>
      </c>
    </row>
    <row r="647" spans="3:22" ht="0.95" hidden="1" customHeight="1" x14ac:dyDescent="0.25">
      <c r="C647" s="142"/>
      <c r="D647" s="99">
        <f t="shared" si="252"/>
        <v>0</v>
      </c>
      <c r="E647" s="210"/>
      <c r="F647" s="211"/>
      <c r="G647" s="211"/>
      <c r="H647" s="211"/>
      <c r="I647" s="211"/>
      <c r="J647" s="211"/>
      <c r="O647" s="564"/>
      <c r="P647" s="545" t="str">
        <f t="shared" si="253"/>
        <v/>
      </c>
      <c r="Q647" s="545" t="str">
        <f t="shared" si="254"/>
        <v/>
      </c>
      <c r="R647" s="545" t="str">
        <f t="shared" si="255"/>
        <v/>
      </c>
      <c r="S647" s="545" t="str">
        <f t="shared" si="256"/>
        <v/>
      </c>
      <c r="T647" s="545" t="str">
        <f t="shared" si="257"/>
        <v/>
      </c>
      <c r="U647" s="545" t="str">
        <f t="shared" si="258"/>
        <v/>
      </c>
      <c r="V647" s="545" t="str">
        <f t="shared" si="259"/>
        <v/>
      </c>
    </row>
    <row r="648" spans="3:22" ht="0.95" hidden="1" customHeight="1" x14ac:dyDescent="0.25">
      <c r="C648" s="142"/>
      <c r="D648" s="99">
        <f t="shared" si="252"/>
        <v>0</v>
      </c>
      <c r="E648" s="210"/>
      <c r="F648" s="211"/>
      <c r="G648" s="211"/>
      <c r="H648" s="211"/>
      <c r="I648" s="211"/>
      <c r="J648" s="211"/>
      <c r="O648" s="564"/>
      <c r="P648" s="545" t="str">
        <f t="shared" si="253"/>
        <v/>
      </c>
      <c r="Q648" s="545" t="str">
        <f t="shared" si="254"/>
        <v/>
      </c>
      <c r="R648" s="545" t="str">
        <f t="shared" si="255"/>
        <v/>
      </c>
      <c r="S648" s="545" t="str">
        <f t="shared" si="256"/>
        <v/>
      </c>
      <c r="T648" s="545" t="str">
        <f t="shared" si="257"/>
        <v/>
      </c>
      <c r="U648" s="545" t="str">
        <f t="shared" si="258"/>
        <v/>
      </c>
      <c r="V648" s="545" t="str">
        <f t="shared" si="259"/>
        <v/>
      </c>
    </row>
    <row r="649" spans="3:22" ht="0.95" hidden="1" customHeight="1" x14ac:dyDescent="0.25">
      <c r="C649" s="142"/>
      <c r="D649" s="99">
        <f t="shared" si="252"/>
        <v>0</v>
      </c>
      <c r="E649" s="210"/>
      <c r="F649" s="211"/>
      <c r="G649" s="211"/>
      <c r="H649" s="211"/>
      <c r="I649" s="211"/>
      <c r="J649" s="211"/>
      <c r="O649" s="564"/>
      <c r="P649" s="545" t="str">
        <f t="shared" si="253"/>
        <v/>
      </c>
      <c r="Q649" s="545" t="str">
        <f t="shared" si="254"/>
        <v/>
      </c>
      <c r="R649" s="545" t="str">
        <f t="shared" si="255"/>
        <v/>
      </c>
      <c r="S649" s="545" t="str">
        <f t="shared" si="256"/>
        <v/>
      </c>
      <c r="T649" s="545" t="str">
        <f t="shared" si="257"/>
        <v/>
      </c>
      <c r="U649" s="545" t="str">
        <f t="shared" si="258"/>
        <v/>
      </c>
      <c r="V649" s="545" t="str">
        <f t="shared" si="259"/>
        <v/>
      </c>
    </row>
    <row r="650" spans="3:22" ht="0.95" hidden="1" customHeight="1" x14ac:dyDescent="0.25">
      <c r="C650" s="144"/>
      <c r="D650" s="99">
        <f t="shared" si="252"/>
        <v>0</v>
      </c>
      <c r="E650" s="212"/>
      <c r="F650" s="211"/>
      <c r="G650" s="211"/>
      <c r="H650" s="211"/>
      <c r="I650" s="211"/>
      <c r="J650" s="211"/>
      <c r="O650" s="565"/>
      <c r="P650" s="545" t="str">
        <f t="shared" si="253"/>
        <v/>
      </c>
      <c r="Q650" s="545" t="str">
        <f t="shared" si="254"/>
        <v/>
      </c>
      <c r="R650" s="545" t="str">
        <f t="shared" si="255"/>
        <v/>
      </c>
      <c r="S650" s="545" t="str">
        <f t="shared" si="256"/>
        <v/>
      </c>
      <c r="T650" s="545" t="str">
        <f t="shared" si="257"/>
        <v/>
      </c>
      <c r="U650" s="545" t="str">
        <f t="shared" si="258"/>
        <v/>
      </c>
      <c r="V650" s="545" t="str">
        <f t="shared" si="259"/>
        <v/>
      </c>
    </row>
    <row r="651" spans="3:22" ht="36" hidden="1" x14ac:dyDescent="0.25">
      <c r="C651" s="145"/>
      <c r="D651" s="146" t="str">
        <f>P651</f>
        <v>Descripción</v>
      </c>
      <c r="E651" s="146" t="str">
        <f>Q651</f>
        <v>Cant.</v>
      </c>
      <c r="F651" s="161" t="str">
        <f t="shared" ref="F651:I652" si="260">R651</f>
        <v>PLR relevantes a este riesgo</v>
      </c>
      <c r="G651" s="161" t="str">
        <f t="shared" si="260"/>
        <v>¿Cómo cubren las PLR este riesgo?</v>
      </c>
      <c r="H651" s="161" t="str">
        <f t="shared" si="260"/>
        <v>¿Con qué efectividad se están implementando las PLR?</v>
      </c>
      <c r="I651" s="161" t="str">
        <f t="shared" si="260"/>
        <v>¿PLR incompatibles?</v>
      </c>
      <c r="J651" s="161" t="str">
        <f>V651</f>
        <v>Vacíos identificados</v>
      </c>
      <c r="O651" s="559"/>
      <c r="P651" s="560" t="str">
        <f t="shared" ref="P651:U651" si="261">P$77</f>
        <v>Descripción</v>
      </c>
      <c r="Q651" s="560" t="str">
        <f t="shared" si="261"/>
        <v>Cant.</v>
      </c>
      <c r="R651" s="560" t="str">
        <f t="shared" si="261"/>
        <v>PLR relevantes a este riesgo</v>
      </c>
      <c r="S651" s="560" t="str">
        <f t="shared" si="261"/>
        <v>¿Cómo cubren las PLR este riesgo?</v>
      </c>
      <c r="T651" s="560" t="str">
        <f t="shared" si="261"/>
        <v>¿Con qué efectividad se están implementando las PLR?</v>
      </c>
      <c r="U651" s="560" t="str">
        <f t="shared" si="261"/>
        <v>¿PLR incompatibles?</v>
      </c>
      <c r="V651" s="560" t="str">
        <f>V$77</f>
        <v>Vacíos identificados</v>
      </c>
    </row>
    <row r="652" spans="3:22" ht="140.25" hidden="1" customHeight="1" x14ac:dyDescent="0.25">
      <c r="C652" s="235" t="str">
        <f>O652</f>
        <v>EJEMPLO</v>
      </c>
      <c r="D652" s="235" t="str">
        <f>P652</f>
        <v>La caída en la producción nacional de madera como consecuencia de las actividades REDD+ hace aumentar la explotación no sostenible en un país vecino.</v>
      </c>
      <c r="E652" s="235">
        <f>Q652</f>
        <v>1</v>
      </c>
      <c r="F652" s="235" t="str">
        <f t="shared" si="260"/>
        <v>Acuerdo de cooperación forestal internacional.</v>
      </c>
      <c r="G652" s="235" t="str">
        <f t="shared" si="260"/>
        <v>Pensadas para combatir la explotación maderera ilegal.</v>
      </c>
      <c r="H652" s="235" t="str">
        <f t="shared" si="260"/>
        <v>Abarcan una unidad conjunta para vigilar la aplicación de la ley, intercambio de información y controles en las zonas fronterizas. Se realiza un seguimiento de la efectividad.</v>
      </c>
      <c r="I652" s="235" t="str">
        <f t="shared" si="260"/>
        <v>No.</v>
      </c>
      <c r="J652" s="235" t="str">
        <f>V652</f>
        <v>No toda la explotación maderera insostenible es ilegal. Puede que se necesiten medidas adicionales para fomentar el uso de madera sostenible.</v>
      </c>
      <c r="O652" s="561" t="str">
        <f>$O$78</f>
        <v>EJEMPLO</v>
      </c>
      <c r="P652" s="562" t="s">
        <v>401</v>
      </c>
      <c r="Q652" s="562">
        <v>1</v>
      </c>
      <c r="R652" s="562" t="s">
        <v>556</v>
      </c>
      <c r="S652" s="562" t="s">
        <v>557</v>
      </c>
      <c r="T652" s="562" t="s">
        <v>558</v>
      </c>
      <c r="U652" s="562" t="s">
        <v>443</v>
      </c>
      <c r="V652" s="562" t="s">
        <v>559</v>
      </c>
    </row>
    <row r="653" spans="3:22" hidden="1" x14ac:dyDescent="0.25">
      <c r="C653" s="217" t="str">
        <f>O653</f>
        <v>Riesgos</v>
      </c>
      <c r="D653" s="573"/>
      <c r="E653" s="231"/>
      <c r="F653" s="231"/>
      <c r="G653" s="231"/>
      <c r="H653" s="231"/>
      <c r="I653" s="231"/>
      <c r="J653" s="231"/>
      <c r="O653" s="563" t="str">
        <f>$O$79</f>
        <v>Riesgos</v>
      </c>
      <c r="P653" s="545" t="str">
        <f t="shared" ref="P653:P658" si="262">IF(D653=0,"",D653)</f>
        <v/>
      </c>
      <c r="Q653" s="545" t="str">
        <f t="shared" ref="Q653:Q658" si="263">IF(E653=0,"",E653)</f>
        <v/>
      </c>
      <c r="R653" s="545" t="str">
        <f t="shared" ref="R653:R658" si="264">IF(F653=0,"",F653)</f>
        <v/>
      </c>
      <c r="S653" s="545" t="str">
        <f t="shared" ref="S653:S658" si="265">IF(G653=0,"",G653)</f>
        <v/>
      </c>
      <c r="T653" s="545" t="str">
        <f t="shared" ref="T653:T658" si="266">IF(H653=0,"",H653)</f>
        <v/>
      </c>
      <c r="U653" s="545" t="str">
        <f t="shared" ref="U653:U658" si="267">IF(I653=0,"",I653)</f>
        <v/>
      </c>
      <c r="V653" s="545" t="str">
        <f t="shared" ref="V653:V664" si="268">IF(J653=0,"",J653)</f>
        <v/>
      </c>
    </row>
    <row r="654" spans="3:22" hidden="1" x14ac:dyDescent="0.25">
      <c r="C654" s="142"/>
      <c r="D654" s="573"/>
      <c r="E654" s="231"/>
      <c r="F654" s="231"/>
      <c r="G654" s="231"/>
      <c r="H654" s="231"/>
      <c r="I654" s="231"/>
      <c r="J654" s="231"/>
      <c r="O654" s="564"/>
      <c r="P654" s="545" t="str">
        <f t="shared" si="262"/>
        <v/>
      </c>
      <c r="Q654" s="545" t="str">
        <f t="shared" si="263"/>
        <v/>
      </c>
      <c r="R654" s="545" t="str">
        <f t="shared" si="264"/>
        <v/>
      </c>
      <c r="S654" s="545" t="str">
        <f t="shared" si="265"/>
        <v/>
      </c>
      <c r="T654" s="545" t="str">
        <f t="shared" si="266"/>
        <v/>
      </c>
      <c r="U654" s="545" t="str">
        <f t="shared" si="267"/>
        <v/>
      </c>
      <c r="V654" s="545" t="str">
        <f t="shared" si="268"/>
        <v/>
      </c>
    </row>
    <row r="655" spans="3:22" hidden="1" x14ac:dyDescent="0.25">
      <c r="C655" s="142"/>
      <c r="D655" s="573"/>
      <c r="E655" s="231"/>
      <c r="F655" s="231"/>
      <c r="G655" s="231"/>
      <c r="H655" s="231"/>
      <c r="I655" s="231"/>
      <c r="J655" s="231"/>
      <c r="O655" s="564"/>
      <c r="P655" s="545" t="str">
        <f t="shared" si="262"/>
        <v/>
      </c>
      <c r="Q655" s="545" t="str">
        <f t="shared" si="263"/>
        <v/>
      </c>
      <c r="R655" s="545" t="str">
        <f t="shared" si="264"/>
        <v/>
      </c>
      <c r="S655" s="545" t="str">
        <f t="shared" si="265"/>
        <v/>
      </c>
      <c r="T655" s="545" t="str">
        <f t="shared" si="266"/>
        <v/>
      </c>
      <c r="U655" s="545" t="str">
        <f t="shared" si="267"/>
        <v/>
      </c>
      <c r="V655" s="545" t="str">
        <f t="shared" si="268"/>
        <v/>
      </c>
    </row>
    <row r="656" spans="3:22" hidden="1" x14ac:dyDescent="0.25">
      <c r="C656" s="142"/>
      <c r="D656" s="573"/>
      <c r="E656" s="231"/>
      <c r="F656" s="231"/>
      <c r="G656" s="231"/>
      <c r="H656" s="231"/>
      <c r="I656" s="231"/>
      <c r="J656" s="231"/>
      <c r="O656" s="564"/>
      <c r="P656" s="545" t="str">
        <f t="shared" si="262"/>
        <v/>
      </c>
      <c r="Q656" s="545" t="str">
        <f t="shared" si="263"/>
        <v/>
      </c>
      <c r="R656" s="545" t="str">
        <f t="shared" si="264"/>
        <v/>
      </c>
      <c r="S656" s="545" t="str">
        <f t="shared" si="265"/>
        <v/>
      </c>
      <c r="T656" s="545" t="str">
        <f t="shared" si="266"/>
        <v/>
      </c>
      <c r="U656" s="545" t="str">
        <f t="shared" si="267"/>
        <v/>
      </c>
      <c r="V656" s="545" t="str">
        <f t="shared" si="268"/>
        <v/>
      </c>
    </row>
    <row r="657" spans="3:25" hidden="1" x14ac:dyDescent="0.25">
      <c r="C657" s="142"/>
      <c r="D657" s="573"/>
      <c r="E657" s="231"/>
      <c r="F657" s="231"/>
      <c r="G657" s="231"/>
      <c r="H657" s="231"/>
      <c r="I657" s="231"/>
      <c r="J657" s="231"/>
      <c r="O657" s="564"/>
      <c r="P657" s="545" t="str">
        <f t="shared" si="262"/>
        <v/>
      </c>
      <c r="Q657" s="545" t="str">
        <f t="shared" si="263"/>
        <v/>
      </c>
      <c r="R657" s="545" t="str">
        <f t="shared" si="264"/>
        <v/>
      </c>
      <c r="S657" s="545" t="str">
        <f t="shared" si="265"/>
        <v/>
      </c>
      <c r="T657" s="545" t="str">
        <f t="shared" si="266"/>
        <v/>
      </c>
      <c r="U657" s="545" t="str">
        <f t="shared" si="267"/>
        <v/>
      </c>
      <c r="V657" s="545" t="str">
        <f t="shared" si="268"/>
        <v/>
      </c>
    </row>
    <row r="658" spans="3:25" hidden="1" x14ac:dyDescent="0.25">
      <c r="C658" s="142"/>
      <c r="D658" s="573"/>
      <c r="E658" s="231"/>
      <c r="F658" s="231"/>
      <c r="G658" s="231"/>
      <c r="H658" s="231"/>
      <c r="I658" s="231"/>
      <c r="J658" s="231"/>
      <c r="O658" s="564"/>
      <c r="P658" s="545" t="str">
        <f t="shared" si="262"/>
        <v/>
      </c>
      <c r="Q658" s="545" t="str">
        <f t="shared" si="263"/>
        <v/>
      </c>
      <c r="R658" s="545" t="str">
        <f t="shared" si="264"/>
        <v/>
      </c>
      <c r="S658" s="545" t="str">
        <f t="shared" si="265"/>
        <v/>
      </c>
      <c r="T658" s="545" t="str">
        <f t="shared" si="266"/>
        <v/>
      </c>
      <c r="U658" s="545" t="str">
        <f t="shared" si="267"/>
        <v/>
      </c>
      <c r="V658" s="545" t="str">
        <f t="shared" si="268"/>
        <v/>
      </c>
    </row>
    <row r="659" spans="3:25" hidden="1" x14ac:dyDescent="0.25">
      <c r="C659" s="142"/>
      <c r="D659" s="573"/>
      <c r="E659" s="231"/>
      <c r="F659" s="231"/>
      <c r="G659" s="231"/>
      <c r="H659" s="231"/>
      <c r="I659" s="231"/>
      <c r="J659" s="231"/>
      <c r="O659" s="564"/>
      <c r="P659" s="545" t="str">
        <f t="shared" ref="P659:U664" si="269">IF(D659=0,"",D659)</f>
        <v/>
      </c>
      <c r="Q659" s="545" t="str">
        <f t="shared" si="269"/>
        <v/>
      </c>
      <c r="R659" s="545" t="str">
        <f t="shared" si="269"/>
        <v/>
      </c>
      <c r="S659" s="545" t="str">
        <f t="shared" si="269"/>
        <v/>
      </c>
      <c r="T659" s="545" t="str">
        <f t="shared" si="269"/>
        <v/>
      </c>
      <c r="U659" s="545" t="str">
        <f t="shared" si="269"/>
        <v/>
      </c>
      <c r="V659" s="545" t="str">
        <f t="shared" si="268"/>
        <v/>
      </c>
    </row>
    <row r="660" spans="3:25" hidden="1" x14ac:dyDescent="0.25">
      <c r="C660" s="142"/>
      <c r="D660" s="573"/>
      <c r="E660" s="231"/>
      <c r="F660" s="231"/>
      <c r="G660" s="231"/>
      <c r="H660" s="231"/>
      <c r="I660" s="231"/>
      <c r="J660" s="231"/>
      <c r="O660" s="564"/>
      <c r="P660" s="545" t="str">
        <f t="shared" si="269"/>
        <v/>
      </c>
      <c r="Q660" s="545" t="str">
        <f t="shared" si="269"/>
        <v/>
      </c>
      <c r="R660" s="545" t="str">
        <f t="shared" si="269"/>
        <v/>
      </c>
      <c r="S660" s="545" t="str">
        <f t="shared" si="269"/>
        <v/>
      </c>
      <c r="T660" s="545" t="str">
        <f t="shared" si="269"/>
        <v/>
      </c>
      <c r="U660" s="545" t="str">
        <f t="shared" si="269"/>
        <v/>
      </c>
      <c r="V660" s="545" t="str">
        <f t="shared" si="268"/>
        <v/>
      </c>
    </row>
    <row r="661" spans="3:25" hidden="1" x14ac:dyDescent="0.25">
      <c r="C661" s="142"/>
      <c r="D661" s="573"/>
      <c r="E661" s="231"/>
      <c r="F661" s="231"/>
      <c r="G661" s="231"/>
      <c r="H661" s="231"/>
      <c r="I661" s="231"/>
      <c r="J661" s="231"/>
      <c r="O661" s="564"/>
      <c r="P661" s="545" t="str">
        <f t="shared" si="269"/>
        <v/>
      </c>
      <c r="Q661" s="545" t="str">
        <f t="shared" si="269"/>
        <v/>
      </c>
      <c r="R661" s="545" t="str">
        <f t="shared" si="269"/>
        <v/>
      </c>
      <c r="S661" s="545" t="str">
        <f t="shared" si="269"/>
        <v/>
      </c>
      <c r="T661" s="545" t="str">
        <f t="shared" si="269"/>
        <v/>
      </c>
      <c r="U661" s="545" t="str">
        <f t="shared" si="269"/>
        <v/>
      </c>
      <c r="V661" s="545" t="str">
        <f t="shared" si="268"/>
        <v/>
      </c>
    </row>
    <row r="662" spans="3:25" hidden="1" x14ac:dyDescent="0.25">
      <c r="C662" s="142"/>
      <c r="D662" s="573"/>
      <c r="E662" s="231"/>
      <c r="F662" s="231"/>
      <c r="G662" s="231"/>
      <c r="H662" s="231"/>
      <c r="I662" s="231"/>
      <c r="J662" s="231"/>
      <c r="O662" s="564"/>
      <c r="P662" s="545" t="str">
        <f t="shared" si="269"/>
        <v/>
      </c>
      <c r="Q662" s="545" t="str">
        <f t="shared" si="269"/>
        <v/>
      </c>
      <c r="R662" s="545" t="str">
        <f t="shared" si="269"/>
        <v/>
      </c>
      <c r="S662" s="545" t="str">
        <f t="shared" si="269"/>
        <v/>
      </c>
      <c r="T662" s="545" t="str">
        <f t="shared" si="269"/>
        <v/>
      </c>
      <c r="U662" s="545" t="str">
        <f t="shared" si="269"/>
        <v/>
      </c>
      <c r="V662" s="545" t="str">
        <f t="shared" si="268"/>
        <v/>
      </c>
    </row>
    <row r="663" spans="3:25" hidden="1" x14ac:dyDescent="0.25">
      <c r="C663" s="142"/>
      <c r="D663" s="573"/>
      <c r="E663" s="231"/>
      <c r="F663" s="231"/>
      <c r="G663" s="231"/>
      <c r="H663" s="231"/>
      <c r="I663" s="231"/>
      <c r="J663" s="231"/>
      <c r="O663" s="564"/>
      <c r="P663" s="545" t="str">
        <f t="shared" si="269"/>
        <v/>
      </c>
      <c r="Q663" s="545" t="str">
        <f t="shared" si="269"/>
        <v/>
      </c>
      <c r="R663" s="545" t="str">
        <f t="shared" si="269"/>
        <v/>
      </c>
      <c r="S663" s="545" t="str">
        <f t="shared" si="269"/>
        <v/>
      </c>
      <c r="T663" s="545" t="str">
        <f t="shared" si="269"/>
        <v/>
      </c>
      <c r="U663" s="545" t="str">
        <f t="shared" si="269"/>
        <v/>
      </c>
      <c r="V663" s="545" t="str">
        <f t="shared" si="268"/>
        <v/>
      </c>
    </row>
    <row r="664" spans="3:25" ht="15.75" hidden="1" thickBot="1" x14ac:dyDescent="0.3">
      <c r="C664" s="218"/>
      <c r="D664" s="574"/>
      <c r="E664" s="233"/>
      <c r="F664" s="231"/>
      <c r="G664" s="231"/>
      <c r="H664" s="231"/>
      <c r="I664" s="231"/>
      <c r="J664" s="231"/>
      <c r="O664" s="565"/>
      <c r="P664" s="545" t="str">
        <f t="shared" si="269"/>
        <v/>
      </c>
      <c r="Q664" s="545" t="str">
        <f t="shared" si="269"/>
        <v/>
      </c>
      <c r="R664" s="545" t="str">
        <f t="shared" si="269"/>
        <v/>
      </c>
      <c r="S664" s="545" t="str">
        <f t="shared" si="269"/>
        <v/>
      </c>
      <c r="T664" s="545" t="str">
        <f t="shared" si="269"/>
        <v/>
      </c>
      <c r="U664" s="545" t="str">
        <f t="shared" si="269"/>
        <v/>
      </c>
      <c r="V664" s="545" t="str">
        <f t="shared" si="268"/>
        <v/>
      </c>
    </row>
    <row r="665" spans="3:25" ht="99.95" hidden="1" customHeight="1" thickTop="1" x14ac:dyDescent="0.25">
      <c r="C665" s="837" t="str">
        <f>O665</f>
        <v>Cobertura general de las PLR/ de la salvaguarda:</v>
      </c>
      <c r="D665" s="838"/>
      <c r="E665" s="838"/>
      <c r="F665" s="810"/>
      <c r="G665" s="810"/>
      <c r="H665" s="810"/>
      <c r="I665" s="810"/>
      <c r="J665" s="811"/>
      <c r="O665" s="792" t="str">
        <f>$O$89</f>
        <v>Cobertura general de las PLR/ de la salvaguarda:</v>
      </c>
      <c r="P665" s="792"/>
      <c r="Q665" s="788" t="str">
        <f>IF(F665=0," ",F665)</f>
        <v xml:space="preserve"> </v>
      </c>
      <c r="R665" s="789"/>
      <c r="S665" s="789"/>
      <c r="T665" s="789"/>
      <c r="U665" s="789"/>
      <c r="V665" s="790"/>
    </row>
    <row r="666" spans="3:25" hidden="1" x14ac:dyDescent="0.25"/>
    <row r="667" spans="3:25" ht="39.75" hidden="1" customHeight="1" x14ac:dyDescent="0.25"/>
    <row r="668" spans="3:25" hidden="1" x14ac:dyDescent="0.25"/>
    <row r="669" spans="3:25" ht="0.95" hidden="1" customHeight="1" x14ac:dyDescent="0.25">
      <c r="P669" s="566" t="str">
        <f>P$93</f>
        <v>From Module 2</v>
      </c>
      <c r="Q669" s="566" t="str">
        <f>Q$93</f>
        <v>From Module 2</v>
      </c>
    </row>
    <row r="670" spans="3:25" ht="0.95" hidden="1" customHeight="1" x14ac:dyDescent="0.25">
      <c r="C670" s="58"/>
      <c r="D670" s="58"/>
      <c r="E670" s="58"/>
      <c r="F670" s="59"/>
      <c r="G670" s="59"/>
      <c r="H670" s="59"/>
      <c r="I670" s="59"/>
      <c r="J670" s="59"/>
      <c r="O670" s="550"/>
      <c r="P670" s="441" t="str">
        <f>P$94</f>
        <v>All Beneficios</v>
      </c>
      <c r="Q670" s="441" t="str">
        <f>Q$94</f>
        <v>Potential Prioritized Beneficios</v>
      </c>
      <c r="S670" s="552"/>
      <c r="T670" s="552"/>
      <c r="U670" s="552"/>
      <c r="V670" s="552"/>
      <c r="W670" s="59"/>
      <c r="X670" s="59"/>
    </row>
    <row r="671" spans="3:25" ht="0.95" hidden="1" customHeight="1" x14ac:dyDescent="0.25">
      <c r="C671" s="67"/>
      <c r="D671" s="67"/>
      <c r="E671" s="67"/>
      <c r="L671"/>
      <c r="O671" s="53"/>
      <c r="P671" s="553" t="str">
        <f>'Módulo 2'!$AM645</f>
        <v/>
      </c>
      <c r="Q671" s="553" t="str">
        <f>'Módulo 2'!$AV645</f>
        <v/>
      </c>
    </row>
    <row r="672" spans="3:25" s="48" customFormat="1" ht="0.95" hidden="1" customHeight="1" x14ac:dyDescent="0.25">
      <c r="O672" s="53"/>
      <c r="P672" s="553" t="str">
        <f>'Módulo 2'!$AM646</f>
        <v/>
      </c>
      <c r="Q672" s="553" t="str">
        <f>'Módulo 2'!$AV646</f>
        <v/>
      </c>
      <c r="R672" s="52"/>
      <c r="S672" s="52"/>
      <c r="T672" s="52"/>
      <c r="U672" s="52"/>
      <c r="V672" s="52"/>
      <c r="W672"/>
      <c r="X672" s="112"/>
      <c r="Y672"/>
    </row>
    <row r="673" spans="3:25" s="48" customFormat="1" ht="0.95" hidden="1" customHeight="1" x14ac:dyDescent="0.25">
      <c r="I673" s="49"/>
      <c r="J673" s="49"/>
      <c r="O673" s="53"/>
      <c r="P673" s="553" t="str">
        <f>'Módulo 2'!$AM647</f>
        <v/>
      </c>
      <c r="Q673" s="553" t="str">
        <f>'Módulo 2'!$AV647</f>
        <v/>
      </c>
      <c r="R673" s="52"/>
      <c r="S673" s="52"/>
      <c r="T673" s="52"/>
      <c r="U673" s="52"/>
      <c r="V673" s="52"/>
      <c r="W673"/>
      <c r="X673" s="112"/>
      <c r="Y673"/>
    </row>
    <row r="674" spans="3:25" s="48" customFormat="1" ht="0.95" hidden="1" customHeight="1" x14ac:dyDescent="0.25">
      <c r="O674" s="53"/>
      <c r="P674" s="553" t="str">
        <f>'Módulo 2'!$AM648</f>
        <v/>
      </c>
      <c r="Q674" s="553" t="str">
        <f>'Módulo 2'!$AV648</f>
        <v/>
      </c>
      <c r="R674" s="52"/>
      <c r="S674" s="52"/>
      <c r="T674" s="52"/>
      <c r="U674" s="52"/>
      <c r="V674" s="52"/>
      <c r="W674"/>
      <c r="X674" s="112"/>
      <c r="Y674"/>
    </row>
    <row r="675" spans="3:25" ht="0.95" hidden="1" customHeight="1" x14ac:dyDescent="0.25">
      <c r="N675" s="48"/>
      <c r="O675" s="53"/>
      <c r="P675" s="553" t="str">
        <f>'Módulo 2'!$AM649</f>
        <v/>
      </c>
      <c r="Q675" s="553" t="str">
        <f>'Módulo 2'!$AV649</f>
        <v/>
      </c>
    </row>
    <row r="676" spans="3:25" ht="0.95" hidden="1" customHeight="1" x14ac:dyDescent="0.25">
      <c r="C676" s="67"/>
      <c r="D676" s="67"/>
      <c r="E676" s="67"/>
      <c r="N676" s="48"/>
      <c r="O676" s="53"/>
      <c r="P676" s="553" t="str">
        <f>'Módulo 2'!$AM650</f>
        <v/>
      </c>
      <c r="Q676" s="553" t="str">
        <f>'Módulo 2'!$AV650</f>
        <v/>
      </c>
    </row>
    <row r="677" spans="3:25" hidden="1" x14ac:dyDescent="0.25">
      <c r="C677" s="48"/>
      <c r="D677" s="48"/>
      <c r="E677" s="48"/>
      <c r="F677" s="48"/>
      <c r="G677" s="48"/>
      <c r="H677" s="48"/>
      <c r="M677" s="105"/>
      <c r="N677" s="48"/>
      <c r="O677" s="53"/>
      <c r="P677" s="566" t="str">
        <f>P$104</f>
        <v>From Module 2</v>
      </c>
      <c r="Q677" s="566" t="str">
        <f>Q$104</f>
        <v>From Module 2</v>
      </c>
    </row>
    <row r="678" spans="3:25" hidden="1" x14ac:dyDescent="0.25">
      <c r="C678" s="48"/>
      <c r="D678" s="48"/>
      <c r="E678" s="48"/>
      <c r="F678" s="48"/>
      <c r="G678" s="48"/>
      <c r="H678" s="48"/>
      <c r="I678" s="48"/>
      <c r="J678" s="36"/>
      <c r="N678" s="48"/>
      <c r="O678" s="53"/>
      <c r="P678" s="441" t="str">
        <f>P$105</f>
        <v>All Riesgos</v>
      </c>
      <c r="Q678" s="441" t="str">
        <f>Q$105</f>
        <v>Potential Prioritized Riesgos</v>
      </c>
    </row>
    <row r="679" spans="3:25" hidden="1" x14ac:dyDescent="0.25">
      <c r="C679" s="48"/>
      <c r="D679" s="48"/>
      <c r="E679" s="48"/>
      <c r="F679" s="48"/>
      <c r="G679" s="48"/>
      <c r="H679" s="48"/>
      <c r="N679" s="48"/>
      <c r="O679" s="53">
        <f t="shared" ref="O679:O690" si="270">O678+1</f>
        <v>1</v>
      </c>
      <c r="P679" s="553" t="str">
        <f>'Módulo 2'!$AM653</f>
        <v/>
      </c>
      <c r="Q679" s="553" t="str">
        <f>'Módulo 2'!$AV653</f>
        <v/>
      </c>
    </row>
    <row r="680" spans="3:25" hidden="1" x14ac:dyDescent="0.25">
      <c r="N680" s="48"/>
      <c r="O680" s="53">
        <f t="shared" si="270"/>
        <v>2</v>
      </c>
      <c r="P680" s="553" t="str">
        <f>'Módulo 2'!$AM654</f>
        <v/>
      </c>
      <c r="Q680" s="553" t="str">
        <f>'Módulo 2'!$AV654</f>
        <v/>
      </c>
    </row>
    <row r="681" spans="3:25" hidden="1" x14ac:dyDescent="0.25">
      <c r="G681" s="67"/>
      <c r="H681" s="67"/>
      <c r="N681" s="48"/>
      <c r="O681" s="53">
        <f t="shared" si="270"/>
        <v>3</v>
      </c>
      <c r="P681" s="553" t="str">
        <f>'Módulo 2'!$AM655</f>
        <v/>
      </c>
      <c r="Q681" s="553" t="str">
        <f>'Módulo 2'!$AV655</f>
        <v/>
      </c>
    </row>
    <row r="682" spans="3:25" hidden="1" x14ac:dyDescent="0.25">
      <c r="C682" s="66"/>
      <c r="D682" s="66"/>
      <c r="E682" s="66"/>
      <c r="N682" s="48"/>
      <c r="O682" s="53">
        <f t="shared" si="270"/>
        <v>4</v>
      </c>
      <c r="P682" s="553" t="str">
        <f>'Módulo 2'!$AM656</f>
        <v/>
      </c>
      <c r="Q682" s="553" t="str">
        <f>'Módulo 2'!$AV656</f>
        <v/>
      </c>
    </row>
    <row r="683" spans="3:25" hidden="1" x14ac:dyDescent="0.25">
      <c r="C683" s="66"/>
      <c r="E683" s="67"/>
      <c r="N683" s="48"/>
      <c r="O683" s="53">
        <f t="shared" si="270"/>
        <v>5</v>
      </c>
      <c r="P683" s="553" t="str">
        <f>'Módulo 2'!$AM657</f>
        <v/>
      </c>
      <c r="Q683" s="553" t="str">
        <f>'Módulo 2'!$AV657</f>
        <v/>
      </c>
    </row>
    <row r="684" spans="3:25" hidden="1" x14ac:dyDescent="0.25">
      <c r="C684" s="66"/>
      <c r="E684" s="103"/>
      <c r="N684" s="48"/>
      <c r="O684" s="53">
        <f t="shared" si="270"/>
        <v>6</v>
      </c>
      <c r="P684" s="553" t="str">
        <f>'Módulo 2'!$AM658</f>
        <v/>
      </c>
      <c r="Q684" s="553" t="str">
        <f>'Módulo 2'!$AV658</f>
        <v/>
      </c>
    </row>
    <row r="685" spans="3:25" hidden="1" x14ac:dyDescent="0.25">
      <c r="C685" s="66"/>
      <c r="E685" s="103"/>
      <c r="N685" s="48"/>
      <c r="O685" s="53">
        <f t="shared" si="270"/>
        <v>7</v>
      </c>
      <c r="P685" s="553" t="str">
        <f>'Módulo 2'!$AM659</f>
        <v/>
      </c>
      <c r="Q685" s="553" t="str">
        <f>'Módulo 2'!$AV659</f>
        <v/>
      </c>
    </row>
    <row r="686" spans="3:25" hidden="1" x14ac:dyDescent="0.25">
      <c r="C686" s="66"/>
      <c r="E686" s="103"/>
      <c r="N686" s="48"/>
      <c r="O686" s="53">
        <f t="shared" si="270"/>
        <v>8</v>
      </c>
      <c r="P686" s="553" t="str">
        <f>'Módulo 2'!$AM660</f>
        <v/>
      </c>
      <c r="Q686" s="553" t="str">
        <f>'Módulo 2'!$AV660</f>
        <v/>
      </c>
    </row>
    <row r="687" spans="3:25" hidden="1" x14ac:dyDescent="0.25">
      <c r="C687" s="66"/>
      <c r="E687" s="103"/>
      <c r="N687" s="48"/>
      <c r="O687" s="53">
        <f t="shared" si="270"/>
        <v>9</v>
      </c>
      <c r="P687" s="553" t="str">
        <f>'Módulo 2'!$AM661</f>
        <v/>
      </c>
      <c r="Q687" s="553" t="str">
        <f>'Módulo 2'!$AV661</f>
        <v/>
      </c>
    </row>
    <row r="688" spans="3:25" hidden="1" x14ac:dyDescent="0.25">
      <c r="C688" s="66"/>
      <c r="E688" s="103"/>
      <c r="N688" s="48"/>
      <c r="O688" s="53">
        <f t="shared" si="270"/>
        <v>10</v>
      </c>
      <c r="P688" s="553" t="str">
        <f>'Módulo 2'!$AM662</f>
        <v/>
      </c>
      <c r="Q688" s="553" t="str">
        <f>'Módulo 2'!$AV662</f>
        <v/>
      </c>
    </row>
    <row r="689" spans="3:17" hidden="1" x14ac:dyDescent="0.25">
      <c r="C689" s="66"/>
      <c r="E689" s="103"/>
      <c r="N689" s="48"/>
      <c r="O689" s="53">
        <f t="shared" si="270"/>
        <v>11</v>
      </c>
      <c r="P689" s="553" t="str">
        <f>'Módulo 2'!$AM663</f>
        <v/>
      </c>
      <c r="Q689" s="553" t="str">
        <f>'Módulo 2'!$AV663</f>
        <v/>
      </c>
    </row>
    <row r="690" spans="3:17" hidden="1" x14ac:dyDescent="0.25">
      <c r="C690" s="66"/>
      <c r="E690" s="103"/>
      <c r="N690" s="48"/>
      <c r="O690" s="53">
        <f t="shared" si="270"/>
        <v>12</v>
      </c>
      <c r="P690" s="553" t="str">
        <f>'Módulo 2'!$AM664</f>
        <v/>
      </c>
      <c r="Q690" s="553" t="str">
        <f>'Módulo 2'!$AV664</f>
        <v/>
      </c>
    </row>
    <row r="691" spans="3:17" hidden="1" x14ac:dyDescent="0.25">
      <c r="C691" s="66"/>
      <c r="E691" s="103"/>
    </row>
    <row r="692" spans="3:17" hidden="1" x14ac:dyDescent="0.25"/>
    <row r="693" spans="3:17" hidden="1" x14ac:dyDescent="0.25"/>
    <row r="694" spans="3:17" hidden="1" x14ac:dyDescent="0.25"/>
    <row r="695" spans="3:17" hidden="1" x14ac:dyDescent="0.25"/>
    <row r="696" spans="3:17" hidden="1" x14ac:dyDescent="0.25"/>
    <row r="697" spans="3:17" hidden="1" x14ac:dyDescent="0.25"/>
    <row r="698" spans="3:17" hidden="1" x14ac:dyDescent="0.25"/>
    <row r="699" spans="3:17" hidden="1" x14ac:dyDescent="0.25"/>
    <row r="700" spans="3:17" hidden="1" x14ac:dyDescent="0.25"/>
  </sheetData>
  <sheetProtection algorithmName="SHA-512" hashValue="JBuDeejr9JN3mqNLJcUHaYFC9RpteGulRZL75wntVKmbgLNP1d7kSMqlnxHyID226+BTHgOboBTbzsyt69v1bQ==" saltValue="72KcJekh0edFJ0aEW4sslw==" spinCount="100000" sheet="1" objects="1" scenarios="1"/>
  <customSheetViews>
    <customSheetView guid="{C4C3192A-9920-49E5-94B5-454F08D391BF}" showPageBreaks="1" showGridLines="0" showRowCol="0" fitToPage="1" hiddenRows="1" hiddenColumns="1">
      <selection activeCell="C3" sqref="C3:J3"/>
      <pageMargins left="0.7" right="0.7" top="0.75" bottom="0.75" header="0.3" footer="0.3"/>
      <pageSetup paperSize="9" scale="56" fitToHeight="0" orientation="portrait" r:id="rId1"/>
    </customSheetView>
    <customSheetView guid="{565C0F64-F4BA-4FBC-9547-A8DF7B5A2EFF}" showPageBreaks="1" showGridLines="0" showRowCol="0" fitToPage="1" hiddenRows="1" hiddenColumns="1">
      <selection activeCell="C3" sqref="C3:J3"/>
      <pageMargins left="0.7" right="0.7" top="0.75" bottom="0.75" header="0.3" footer="0.3"/>
      <pageSetup paperSize="9" scale="56" fitToHeight="0" orientation="portrait" r:id="rId2"/>
    </customSheetView>
    <customSheetView guid="{14B7E1D9-F05B-44BE-A36D-1131D48DE55A}" showPageBreaks="1" showGridLines="0" showRowCol="0" fitToPage="1" hiddenRows="1" hiddenColumns="1">
      <selection activeCell="C3" sqref="C3:J3"/>
      <pageMargins left="0.7" right="0.7" top="0.75" bottom="0.75" header="0.3" footer="0.3"/>
      <pageSetup paperSize="9" scale="56" fitToHeight="0" orientation="portrait" r:id="rId3"/>
    </customSheetView>
    <customSheetView guid="{5C446074-E11E-4485-BA91-433CA3BA4995}" showPageBreaks="1" showGridLines="0" showRowCol="0" fitToPage="1" hiddenRows="1" hiddenColumns="1">
      <selection activeCell="C3" sqref="C3:J3"/>
      <pageMargins left="0.7" right="0.7" top="0.75" bottom="0.75" header="0.3" footer="0.3"/>
      <pageSetup paperSize="9" scale="56" fitToHeight="0" orientation="portrait" r:id="rId4"/>
    </customSheetView>
    <customSheetView guid="{7F73AAA6-ACFF-46F7-ACED-1A539712A986}" showPageBreaks="1" showGridLines="0" showRowCol="0" fitToPage="1" hiddenRows="1" hiddenColumns="1">
      <selection activeCell="C3" sqref="C3:J3"/>
      <pageMargins left="0.7" right="0.7" top="0.75" bottom="0.75" header="0.3" footer="0.3"/>
      <pageSetup paperSize="9" scale="56" fitToHeight="0" orientation="portrait" r:id="rId5"/>
    </customSheetView>
    <customSheetView guid="{2D881BC0-D8D0-4107-9850-1E783069C556}" showPageBreaks="1" showGridLines="0" showRowCol="0" fitToPage="1" hiddenRows="1" hiddenColumns="1">
      <selection activeCell="C3" sqref="C3:J3"/>
      <pageMargins left="0.7" right="0.7" top="0.75" bottom="0.75" header="0.3" footer="0.3"/>
      <pageSetup paperSize="9" scale="56" fitToHeight="0" orientation="portrait" r:id="rId6"/>
    </customSheetView>
    <customSheetView guid="{F3D952D1-9DBF-4F3D-9E14-469C4AA258E1}" showPageBreaks="1" showGridLines="0" showRowCol="0" fitToPage="1" hiddenRows="1" hiddenColumns="1">
      <selection activeCell="C3" sqref="C3:J3"/>
      <pageMargins left="0.7" right="0.7" top="0.75" bottom="0.75" header="0.3" footer="0.3"/>
      <pageSetup paperSize="9" scale="56" fitToHeight="0" orientation="portrait" r:id="rId7"/>
    </customSheetView>
    <customSheetView guid="{75491233-9507-4EFC-A26E-AFD0CFFFCCCF}" showPageBreaks="1" showGridLines="0" showRowCol="0" fitToPage="1" hiddenRows="1" hiddenColumns="1">
      <selection activeCell="C3" sqref="C3:J3"/>
      <pageMargins left="0.7" right="0.7" top="0.75" bottom="0.75" header="0.3" footer="0.3"/>
      <pageSetup paperSize="9" scale="56" fitToHeight="0" orientation="portrait" r:id="rId8"/>
    </customSheetView>
    <customSheetView guid="{7120350E-2AAD-4BA0-9512-C8C1B63F3C29}" showPageBreaks="1" showGridLines="0" showRowCol="0" fitToPage="1" hiddenRows="1" hiddenColumns="1">
      <selection activeCell="C3" sqref="C3:J3"/>
      <pageMargins left="0.7" right="0.7" top="0.75" bottom="0.75" header="0.3" footer="0.3"/>
      <pageSetup paperSize="9" scale="56" fitToHeight="0" orientation="portrait" r:id="rId9"/>
    </customSheetView>
    <customSheetView guid="{AEAF0160-A16F-4E8E-8794-9EAE35B78BBB}" showPageBreaks="1" showGridLines="0" showRowCol="0" fitToPage="1" hiddenRows="1" hiddenColumns="1">
      <selection activeCell="C3" sqref="C3:J3"/>
      <pageMargins left="0.7" right="0.7" top="0.75" bottom="0.75" header="0.3" footer="0.3"/>
      <pageSetup paperSize="9" scale="56" fitToHeight="0" orientation="portrait" r:id="rId10"/>
    </customSheetView>
    <customSheetView guid="{0398F8AF-BB01-4F41-911B-6BEB5C23013B}" showPageBreaks="1" showGridLines="0" showRowCol="0" fitToPage="1" hiddenRows="1" hiddenColumns="1">
      <selection activeCell="C3" sqref="C3:J3"/>
      <pageMargins left="0.7" right="0.7" top="0.75" bottom="0.75" header="0.3" footer="0.3"/>
      <pageSetup paperSize="9" scale="56" fitToHeight="0" orientation="portrait" r:id="rId11"/>
    </customSheetView>
    <customSheetView guid="{AFAAF24B-41FA-469A-856B-F916DB51D4C2}" showPageBreaks="1" showGridLines="0" showRowCol="0" fitToPage="1" hiddenRows="1" hiddenColumns="1">
      <selection activeCell="C3" sqref="C3:J3"/>
      <pageMargins left="0.7" right="0.7" top="0.75" bottom="0.75" header="0.3" footer="0.3"/>
      <pageSetup paperSize="9" scale="56" fitToHeight="0" orientation="portrait" r:id="rId12"/>
    </customSheetView>
    <customSheetView guid="{B968A94D-A4FB-4C1A-A9A2-04B42F46DC3F}" showPageBreaks="1" showGridLines="0" showRowCol="0" fitToPage="1" hiddenRows="1" hiddenColumns="1">
      <selection activeCell="C3" sqref="C3:J3"/>
      <pageMargins left="0.7" right="0.7" top="0.75" bottom="0.75" header="0.3" footer="0.3"/>
      <pageSetup paperSize="9" scale="56" fitToHeight="0" orientation="portrait" r:id="rId13"/>
    </customSheetView>
    <customSheetView guid="{A3B878C9-DF82-401D-A77D-F7EF64906AFE}" showPageBreaks="1" showGridLines="0" showRowCol="0" fitToPage="1" hiddenRows="1" hiddenColumns="1">
      <selection activeCell="C3" sqref="C3:J3"/>
      <pageMargins left="0.7" right="0.7" top="0.75" bottom="0.75" header="0.3" footer="0.3"/>
      <pageSetup paperSize="9" scale="56" fitToHeight="0" orientation="portrait" r:id="rId14"/>
    </customSheetView>
    <customSheetView guid="{BCFE97EC-F949-4576-ACBE-551B1DAF3C91}" showPageBreaks="1" showGridLines="0" showRowCol="0" fitToPage="1" hiddenRows="1" hiddenColumns="1">
      <selection activeCell="C3" sqref="C3:J3"/>
      <pageMargins left="0.7" right="0.7" top="0.75" bottom="0.75" header="0.3" footer="0.3"/>
      <pageSetup paperSize="9" scale="56" fitToHeight="0" orientation="portrait" r:id="rId15"/>
    </customSheetView>
    <customSheetView guid="{9297575B-FD39-4E98-918C-2EBB68924E97}" showPageBreaks="1" showGridLines="0" showRowCol="0" fitToPage="1" hiddenRows="1" hiddenColumns="1">
      <selection activeCell="C3" sqref="C3:J3"/>
      <pageMargins left="0.7" right="0.7" top="0.75" bottom="0.75" header="0.3" footer="0.3"/>
      <pageSetup paperSize="9" scale="56" fitToHeight="0" orientation="portrait" r:id="rId16"/>
    </customSheetView>
    <customSheetView guid="{D787939E-5F01-4F8F-8C48-7DC8E5F22DE5}" showPageBreaks="1" showGridLines="0" showRowCol="0" fitToPage="1" hiddenRows="1" hiddenColumns="1">
      <selection activeCell="C3" sqref="C3:J3"/>
      <pageMargins left="0.7" right="0.7" top="0.75" bottom="0.75" header="0.3" footer="0.3"/>
      <pageSetup paperSize="9" scale="56" fitToHeight="0" orientation="portrait" r:id="rId17"/>
    </customSheetView>
    <customSheetView guid="{AB0B9CFE-DCC2-486B-9AE7-3C737113C1FB}" showPageBreaks="1" showGridLines="0" showRowCol="0" fitToPage="1" hiddenRows="1" hiddenColumns="1">
      <selection activeCell="C3" sqref="C3:J3"/>
      <pageMargins left="0.7" right="0.7" top="0.75" bottom="0.75" header="0.3" footer="0.3"/>
      <pageSetup paperSize="9" scale="56" fitToHeight="0" orientation="portrait" r:id="rId18"/>
    </customSheetView>
    <customSheetView guid="{C81FC029-D9D0-4B23-8994-EFF13144DDC6}" showPageBreaks="1" showGridLines="0" showRowCol="0" fitToPage="1" hiddenRows="1" hiddenColumns="1">
      <selection activeCell="C3" sqref="C3:J3"/>
      <pageMargins left="0.7" right="0.7" top="0.75" bottom="0.75" header="0.3" footer="0.3"/>
      <pageSetup paperSize="9" scale="56" fitToHeight="0" orientation="portrait" r:id="rId19"/>
    </customSheetView>
    <customSheetView guid="{83923105-D3EF-4935-AFC9-6FBD0874636C}" showPageBreaks="1" showGridLines="0" showRowCol="0" fitToPage="1" hiddenRows="1" hiddenColumns="1">
      <selection activeCell="C3" sqref="C3:J3"/>
      <pageMargins left="0.7" right="0.7" top="0.75" bottom="0.75" header="0.3" footer="0.3"/>
      <pageSetup paperSize="9" scale="56" fitToHeight="0" orientation="portrait" r:id="rId20"/>
    </customSheetView>
    <customSheetView guid="{F18B5B93-8D1C-46BF-A46F-39AC34039376}" showPageBreaks="1" showGridLines="0" showRowCol="0" fitToPage="1" hiddenRows="1" hiddenColumns="1">
      <selection activeCell="C3" sqref="C3:J3"/>
      <pageMargins left="0.7" right="0.7" top="0.75" bottom="0.75" header="0.3" footer="0.3"/>
      <pageSetup paperSize="9" scale="56" fitToHeight="0" orientation="portrait" r:id="rId21"/>
    </customSheetView>
    <customSheetView guid="{7CBE2DA3-08E4-4F49-B633-91ACF566CC50}" showPageBreaks="1" showGridLines="0" showRowCol="0" fitToPage="1" hiddenRows="1" hiddenColumns="1">
      <selection activeCell="C3" sqref="C3:J3"/>
      <pageMargins left="0.7" right="0.7" top="0.75" bottom="0.75" header="0.3" footer="0.3"/>
      <pageSetup paperSize="9" scale="56" fitToHeight="0" orientation="portrait" r:id="rId22"/>
    </customSheetView>
    <customSheetView guid="{127CF244-40F7-4382-B5F4-6FE7DC055927}" showPageBreaks="1" showGridLines="0" showRowCol="0" fitToPage="1" hiddenRows="1" hiddenColumns="1">
      <selection activeCell="C3" sqref="C3:J3"/>
      <pageMargins left="0.7" right="0.7" top="0.75" bottom="0.75" header="0.3" footer="0.3"/>
      <pageSetup paperSize="9" scale="56" fitToHeight="0" orientation="portrait" r:id="rId23"/>
    </customSheetView>
    <customSheetView guid="{E5934065-3B24-4BDA-9F1A-CE354801B9A9}" showPageBreaks="1" showGridLines="0" showRowCol="0" fitToPage="1" hiddenRows="1" hiddenColumns="1">
      <selection activeCell="C3" sqref="C3:J3"/>
      <pageMargins left="0.7" right="0.7" top="0.75" bottom="0.75" header="0.3" footer="0.3"/>
      <pageSetup paperSize="9" scale="56" fitToHeight="0" orientation="portrait" r:id="rId24"/>
    </customSheetView>
    <customSheetView guid="{1730E845-78B9-4800-8016-B034C4011192}" showPageBreaks="1" showGridLines="0" showRowCol="0" fitToPage="1" hiddenRows="1" hiddenColumns="1">
      <selection activeCell="C3" sqref="C3:J3"/>
      <pageMargins left="0.7" right="0.7" top="0.75" bottom="0.75" header="0.3" footer="0.3"/>
      <pageSetup paperSize="9" scale="56" fitToHeight="0" orientation="portrait" r:id="rId25"/>
    </customSheetView>
    <customSheetView guid="{0596A31D-1135-4C04-B235-4F7AEFBF56EB}" showPageBreaks="1" showGridLines="0" showRowCol="0" fitToPage="1" hiddenRows="1" hiddenColumns="1">
      <selection activeCell="C3" sqref="C3:J3"/>
      <pageMargins left="0.7" right="0.7" top="0.75" bottom="0.75" header="0.3" footer="0.3"/>
      <pageSetup paperSize="9" scale="56" fitToHeight="0" orientation="portrait" r:id="rId26"/>
    </customSheetView>
    <customSheetView guid="{58172CF4-0A99-4348-8485-AC6CB3743B28}" showPageBreaks="1" showGridLines="0" showRowCol="0" fitToPage="1" hiddenRows="1" hiddenColumns="1">
      <selection activeCell="C3" sqref="C3:J3"/>
      <pageMargins left="0.7" right="0.7" top="0.75" bottom="0.75" header="0.3" footer="0.3"/>
      <pageSetup paperSize="9" scale="56" fitToHeight="0" orientation="portrait" r:id="rId27"/>
    </customSheetView>
    <customSheetView guid="{C35CD7D2-C5FB-4E4E-BE2C-DB3B3CB5DEE1}" showPageBreaks="1" showGridLines="0" showRowCol="0" fitToPage="1" hiddenRows="1" hiddenColumns="1">
      <selection activeCell="C3" sqref="C3:J3"/>
      <pageMargins left="0.7" right="0.7" top="0.75" bottom="0.75" header="0.3" footer="0.3"/>
      <pageSetup paperSize="9" scale="56" fitToHeight="0" orientation="portrait" r:id="rId28"/>
    </customSheetView>
    <customSheetView guid="{FCC6B465-B403-4A38-833A-8F01BFC1F83D}" showPageBreaks="1" showGridLines="0" showRowCol="0" fitToPage="1" hiddenRows="1" hiddenColumns="1" topLeftCell="A4">
      <selection activeCell="C619" sqref="C619:J619"/>
      <pageMargins left="0.7" right="0.7" top="0.75" bottom="0.75" header="0.3" footer="0.3"/>
      <pageSetup paperSize="9" scale="56" fitToHeight="0" orientation="portrait" r:id="rId29"/>
    </customSheetView>
    <customSheetView guid="{CBD23793-6C36-4ECF-99D3-B6DB83BA0330}" showPageBreaks="1" showGridLines="0" showRowCol="0" fitToPage="1" hiddenRows="1" hiddenColumns="1" topLeftCell="A4">
      <selection activeCell="C539" sqref="C539:J539"/>
      <pageMargins left="0.7" right="0.7" top="0.75" bottom="0.75" header="0.3" footer="0.3"/>
      <pageSetup paperSize="9" scale="64" fitToHeight="0" orientation="portrait" r:id="rId30"/>
    </customSheetView>
    <customSheetView guid="{8C7AA061-2774-4648-9080-649D8E7084B6}" showPageBreaks="1" showGridLines="0" showRowCol="0" fitToPage="1" hiddenRows="1" hiddenColumns="1" topLeftCell="A4">
      <selection activeCell="C418" sqref="C418:J418"/>
      <pageMargins left="0.7" right="0.7" top="0.75" bottom="0.75" header="0.3" footer="0.3"/>
      <pageSetup paperSize="9" scale="56" fitToHeight="0" orientation="portrait" r:id="rId31"/>
    </customSheetView>
    <customSheetView guid="{E1E93C14-89C0-47E9-80E7-72B4C8D846A8}" showPageBreaks="1" showGridLines="0" showRowCol="0" fitToPage="1" hiddenRows="1" hiddenColumns="1" topLeftCell="A4">
      <selection activeCell="C324" sqref="C324:J324"/>
      <pageMargins left="0.7" right="0.7" top="0.75" bottom="0.75" header="0.3" footer="0.3"/>
      <pageSetup paperSize="9" scale="56" fitToHeight="0" orientation="portrait" r:id="rId32"/>
    </customSheetView>
    <customSheetView guid="{C35FE66B-7525-44A0-AF95-74B09883E972}" showPageBreaks="1" showGridLines="0" showRowCol="0" fitToPage="1" hiddenRows="1" hiddenColumns="1" topLeftCell="A4">
      <selection activeCell="C233" sqref="C233:J233"/>
      <pageMargins left="0.7" right="0.7" top="0.75" bottom="0.75" header="0.3" footer="0.3"/>
      <pageSetup paperSize="9" scale="56" fitToHeight="0" orientation="portrait" r:id="rId33"/>
    </customSheetView>
    <customSheetView guid="{14701618-057F-44B9-A80D-6571C2675A43}" showPageBreaks="1" showGridLines="0" showRowCol="0" fitToPage="1" hiddenRows="1" hiddenColumns="1" topLeftCell="A4">
      <selection activeCell="C126" sqref="C126:J126"/>
      <pageMargins left="0.7" right="0.7" top="0.75" bottom="0.75" header="0.3" footer="0.3"/>
      <pageSetup paperSize="9" scale="56" fitToHeight="0" orientation="portrait" r:id="rId34"/>
    </customSheetView>
    <customSheetView guid="{B1713CB1-717E-4290-A550-B5C8687D1DCD}" showPageBreaks="1" showGridLines="0" showRowCol="0" fitToPage="1" hiddenRows="1" hiddenColumns="1" topLeftCell="A4">
      <selection activeCell="C30" sqref="C30:J30"/>
      <pageMargins left="0.7" right="0.7" top="0.75" bottom="0.75" header="0.3" footer="0.3"/>
      <pageSetup paperSize="9" scale="56" fitToHeight="0" orientation="portrait" r:id="rId35"/>
    </customSheetView>
    <customSheetView guid="{193C6D79-1DD6-46B2-B287-29B305333ABD}" showPageBreaks="1" showGridLines="0" showRowCol="0" fitToPage="1" hiddenRows="1" hiddenColumns="1">
      <selection activeCell="C3" sqref="C3:J3"/>
      <pageMargins left="0.7" right="0.7" top="0.75" bottom="0.75" header="0.3" footer="0.3"/>
      <pageSetup paperSize="9" scale="56" fitToHeight="0" orientation="portrait" r:id="rId36"/>
    </customSheetView>
    <customSheetView guid="{3DF84044-4F18-4693-9BC0-6F1E3BB79687}" showPageBreaks="1" showGridLines="0" showRowCol="0" fitToPage="1" hiddenRows="1" hiddenColumns="1">
      <selection activeCell="C3" sqref="C3:J3"/>
      <pageMargins left="0.7" right="0.7" top="0.75" bottom="0.75" header="0.3" footer="0.3"/>
      <pageSetup paperSize="9" scale="56" fitToHeight="0" orientation="portrait" r:id="rId37"/>
    </customSheetView>
    <customSheetView guid="{3783CD60-BBDD-4DC9-8238-7D85CC9CCE38}" showPageBreaks="1" showGridLines="0" showRowCol="0" fitToPage="1" hiddenRows="1" hiddenColumns="1">
      <selection activeCell="C3" sqref="C3:J3"/>
      <pageMargins left="0.7" right="0.7" top="0.75" bottom="0.75" header="0.3" footer="0.3"/>
      <pageSetup paperSize="9" scale="56" fitToHeight="0" orientation="portrait" r:id="rId38"/>
    </customSheetView>
    <customSheetView guid="{1164E0A0-71A8-4DF7-935D-99E79791952A}" showPageBreaks="1" showGridLines="0" showRowCol="0" fitToPage="1" hiddenRows="1" hiddenColumns="1">
      <selection activeCell="C3" sqref="C3:J3"/>
      <pageMargins left="0.7" right="0.7" top="0.75" bottom="0.75" header="0.3" footer="0.3"/>
      <pageSetup paperSize="9" scale="56" fitToHeight="0" orientation="portrait" r:id="rId39"/>
    </customSheetView>
    <customSheetView guid="{58809AAB-6EBE-4F93-BC39-20A189034220}" showPageBreaks="1" showGridLines="0" showRowCol="0" fitToPage="1" hiddenRows="1" hiddenColumns="1">
      <selection activeCell="C3" sqref="C3:J3"/>
      <pageMargins left="0.7" right="0.7" top="0.75" bottom="0.75" header="0.3" footer="0.3"/>
      <pageSetup paperSize="9" scale="56" fitToHeight="0" orientation="portrait" r:id="rId40"/>
    </customSheetView>
    <customSheetView guid="{99E9AA65-9CEE-4B26-BA46-307BEC772AA0}" showPageBreaks="1" showGridLines="0" showRowCol="0" fitToPage="1" hiddenRows="1" hiddenColumns="1">
      <selection activeCell="C3" sqref="C3:J3"/>
      <pageMargins left="0.7" right="0.7" top="0.75" bottom="0.75" header="0.3" footer="0.3"/>
      <pageSetup paperSize="9" scale="56" fitToHeight="0" orientation="portrait" r:id="rId41"/>
    </customSheetView>
    <customSheetView guid="{44126E2B-CD5D-4F43-AA3C-BFC7C80D88FD}" showPageBreaks="1" showGridLines="0" showRowCol="0" fitToPage="1" hiddenRows="1" hiddenColumns="1">
      <selection activeCell="C3" sqref="C3:J3"/>
      <pageMargins left="0.7" right="0.7" top="0.75" bottom="0.75" header="0.3" footer="0.3"/>
      <pageSetup paperSize="9" scale="56" fitToHeight="0" orientation="portrait" r:id="rId42"/>
    </customSheetView>
    <customSheetView guid="{D2518DB8-B560-4A78-B692-B87A07E4F79E}" showPageBreaks="1" showGridLines="0" showRowCol="0" fitToPage="1" hiddenRows="1" hiddenColumns="1">
      <selection activeCell="C3" sqref="C3:J3"/>
      <pageMargins left="0.7" right="0.7" top="0.75" bottom="0.75" header="0.3" footer="0.3"/>
      <pageSetup paperSize="9" scale="56" fitToHeight="0" orientation="portrait" r:id="rId43"/>
    </customSheetView>
    <customSheetView guid="{5903D69A-5754-456F-9596-4F981E1004F3}" showPageBreaks="1" showGridLines="0" showRowCol="0" fitToPage="1" hiddenRows="1" hiddenColumns="1">
      <selection activeCell="C3" sqref="C3:J3"/>
      <pageMargins left="0.7" right="0.7" top="0.75" bottom="0.75" header="0.3" footer="0.3"/>
      <pageSetup paperSize="9" scale="56" fitToHeight="0" orientation="portrait" r:id="rId44"/>
    </customSheetView>
    <customSheetView guid="{C92837A6-C2DE-484E-8C7F-A006AA3E512A}" showPageBreaks="1" showGridLines="0" showRowCol="0" fitToPage="1" hiddenRows="1" hiddenColumns="1">
      <selection activeCell="C3" sqref="C3:J3"/>
      <pageMargins left="0.7" right="0.7" top="0.75" bottom="0.75" header="0.3" footer="0.3"/>
      <pageSetup paperSize="9" scale="56" fitToHeight="0" orientation="portrait" r:id="rId45"/>
    </customSheetView>
    <customSheetView guid="{CFA82244-C6A8-4157-813A-DCED4C197819}" showPageBreaks="1" showGridLines="0" showRowCol="0" fitToPage="1" hiddenColumns="1">
      <selection activeCell="C3" sqref="C3:J3"/>
      <pageMargins left="0.7" right="0.7" top="0.75" bottom="0.75" header="0.3" footer="0.3"/>
      <pageSetup paperSize="9" scale="56" fitToHeight="0" orientation="portrait" r:id="rId46"/>
    </customSheetView>
    <customSheetView guid="{CA4A34C0-1123-4790-AF7E-BC7091ACA0A0}" showPageBreaks="1" showGridLines="0" showRowCol="0" fitToPage="1" hiddenColumns="1">
      <selection activeCell="C3" sqref="C3:J3"/>
      <pageMargins left="0.7" right="0.7" top="0.75" bottom="0.75" header="0.3" footer="0.3"/>
      <pageSetup paperSize="9" scale="56" fitToHeight="0" orientation="portrait" r:id="rId47"/>
    </customSheetView>
    <customSheetView guid="{0F44F22A-7810-43A9-8241-E43689B541F4}" showPageBreaks="1" showGridLines="0" fitToPage="1" hiddenColumns="1" topLeftCell="O1">
      <selection activeCell="O5" sqref="O5"/>
      <pageMargins left="0.7" right="0.7" top="0.75" bottom="0.75" header="0.3" footer="0.3"/>
      <pageSetup paperSize="9" scale="27" fitToHeight="0" orientation="portrait" r:id="rId48"/>
    </customSheetView>
    <customSheetView guid="{8F5229F8-400B-4437-A582-E9B2FF99E882}" showPageBreaks="1" showGridLines="0" showRowCol="0" fitToPage="1" hiddenRows="1" hiddenColumns="1">
      <selection activeCell="C3" sqref="C3:J3"/>
      <pageMargins left="0.7" right="0.7" top="0.75" bottom="0.75" header="0.3" footer="0.3"/>
      <pageSetup paperSize="9" scale="56" fitToHeight="0" orientation="portrait" r:id="rId49"/>
    </customSheetView>
    <customSheetView guid="{E0F85C5C-2180-4684-9778-FC6F760CC5FD}" showPageBreaks="1" showGridLines="0" showRowCol="0" fitToPage="1" hiddenRows="1" hiddenColumns="1" topLeftCell="A11">
      <selection activeCell="C12" sqref="C12:I27"/>
      <pageMargins left="0.7" right="0.7" top="0.75" bottom="0.75" header="0.3" footer="0.3"/>
      <pageSetup paperSize="9" scale="56" fitToHeight="0" orientation="portrait" r:id="rId50"/>
    </customSheetView>
  </customSheetViews>
  <mergeCells count="269">
    <mergeCell ref="C8:I8"/>
    <mergeCell ref="C3:J3"/>
    <mergeCell ref="C12:I27"/>
    <mergeCell ref="C6:I6"/>
    <mergeCell ref="C10:I10"/>
    <mergeCell ref="C539:J539"/>
    <mergeCell ref="O665:P665"/>
    <mergeCell ref="C639:J639"/>
    <mergeCell ref="E643:F643"/>
    <mergeCell ref="C665:E665"/>
    <mergeCell ref="F665:J665"/>
    <mergeCell ref="C634:G634"/>
    <mergeCell ref="C622:H622"/>
    <mergeCell ref="I622:J622"/>
    <mergeCell ref="C627:G627"/>
    <mergeCell ref="C633:G633"/>
    <mergeCell ref="C628:G628"/>
    <mergeCell ref="C629:G629"/>
    <mergeCell ref="C630:G630"/>
    <mergeCell ref="C631:G631"/>
    <mergeCell ref="C632:G632"/>
    <mergeCell ref="H627:J627"/>
    <mergeCell ref="H630:J630"/>
    <mergeCell ref="H631:J631"/>
    <mergeCell ref="H632:J632"/>
    <mergeCell ref="H634:J634"/>
    <mergeCell ref="O585:P585"/>
    <mergeCell ref="C561:J561"/>
    <mergeCell ref="C542:H542"/>
    <mergeCell ref="I542:J542"/>
    <mergeCell ref="C547:G547"/>
    <mergeCell ref="C555:G555"/>
    <mergeCell ref="C556:G556"/>
    <mergeCell ref="C548:G548"/>
    <mergeCell ref="C549:G549"/>
    <mergeCell ref="C550:G550"/>
    <mergeCell ref="C551:G551"/>
    <mergeCell ref="H549:J549"/>
    <mergeCell ref="H633:J633"/>
    <mergeCell ref="H550:J550"/>
    <mergeCell ref="H551:J551"/>
    <mergeCell ref="H552:J552"/>
    <mergeCell ref="H553:J553"/>
    <mergeCell ref="H554:J554"/>
    <mergeCell ref="H556:J556"/>
    <mergeCell ref="H547:J547"/>
    <mergeCell ref="H548:J548"/>
    <mergeCell ref="H629:J629"/>
    <mergeCell ref="C490:E490"/>
    <mergeCell ref="F490:J490"/>
    <mergeCell ref="O490:P490"/>
    <mergeCell ref="C452:J452"/>
    <mergeCell ref="H555:J555"/>
    <mergeCell ref="H628:J628"/>
    <mergeCell ref="H441:J441"/>
    <mergeCell ref="C619:J619"/>
    <mergeCell ref="H626:J626"/>
    <mergeCell ref="C552:G552"/>
    <mergeCell ref="C553:G553"/>
    <mergeCell ref="C554:G554"/>
    <mergeCell ref="E565:F565"/>
    <mergeCell ref="C585:E585"/>
    <mergeCell ref="F585:J585"/>
    <mergeCell ref="H442:J442"/>
    <mergeCell ref="H443:J443"/>
    <mergeCell ref="H444:J444"/>
    <mergeCell ref="H445:J445"/>
    <mergeCell ref="H446:J446"/>
    <mergeCell ref="H447:J447"/>
    <mergeCell ref="H546:J546"/>
    <mergeCell ref="C446:G446"/>
    <mergeCell ref="C447:G447"/>
    <mergeCell ref="C442:G442"/>
    <mergeCell ref="C443:G443"/>
    <mergeCell ref="C444:G444"/>
    <mergeCell ref="C445:G445"/>
    <mergeCell ref="C421:H421"/>
    <mergeCell ref="I421:J421"/>
    <mergeCell ref="H436:J436"/>
    <mergeCell ref="H437:J437"/>
    <mergeCell ref="H438:J438"/>
    <mergeCell ref="H439:J439"/>
    <mergeCell ref="H440:J440"/>
    <mergeCell ref="H430:J430"/>
    <mergeCell ref="H431:J431"/>
    <mergeCell ref="H432:J432"/>
    <mergeCell ref="H433:J433"/>
    <mergeCell ref="H434:J434"/>
    <mergeCell ref="C435:G435"/>
    <mergeCell ref="C436:G436"/>
    <mergeCell ref="C437:G437"/>
    <mergeCell ref="H435:J435"/>
    <mergeCell ref="C440:G440"/>
    <mergeCell ref="H426:J426"/>
    <mergeCell ref="H427:J427"/>
    <mergeCell ref="H252:J252"/>
    <mergeCell ref="I327:J327"/>
    <mergeCell ref="C252:G252"/>
    <mergeCell ref="H332:J332"/>
    <mergeCell ref="H333:J333"/>
    <mergeCell ref="H334:J334"/>
    <mergeCell ref="H335:J335"/>
    <mergeCell ref="H336:J336"/>
    <mergeCell ref="H337:J337"/>
    <mergeCell ref="C332:G332"/>
    <mergeCell ref="C333:G333"/>
    <mergeCell ref="C334:G334"/>
    <mergeCell ref="C241:G241"/>
    <mergeCell ref="C233:J233"/>
    <mergeCell ref="H240:J240"/>
    <mergeCell ref="H253:J253"/>
    <mergeCell ref="C324:J324"/>
    <mergeCell ref="H331:J331"/>
    <mergeCell ref="C253:G253"/>
    <mergeCell ref="C242:G242"/>
    <mergeCell ref="C243:G243"/>
    <mergeCell ref="C244:G244"/>
    <mergeCell ref="C245:G245"/>
    <mergeCell ref="C246:G246"/>
    <mergeCell ref="C247:G247"/>
    <mergeCell ref="C248:G248"/>
    <mergeCell ref="C249:G249"/>
    <mergeCell ref="H242:J242"/>
    <mergeCell ref="H243:J243"/>
    <mergeCell ref="H244:J244"/>
    <mergeCell ref="H245:J245"/>
    <mergeCell ref="H246:J246"/>
    <mergeCell ref="H247:J247"/>
    <mergeCell ref="C327:H327"/>
    <mergeCell ref="H250:J250"/>
    <mergeCell ref="H251:J251"/>
    <mergeCell ref="C45:G45"/>
    <mergeCell ref="C46:G46"/>
    <mergeCell ref="C47:G47"/>
    <mergeCell ref="C144:G144"/>
    <mergeCell ref="C146:G146"/>
    <mergeCell ref="C188:E188"/>
    <mergeCell ref="F188:J188"/>
    <mergeCell ref="O188:P188"/>
    <mergeCell ref="C136:G136"/>
    <mergeCell ref="C139:G139"/>
    <mergeCell ref="C140:G140"/>
    <mergeCell ref="C134:G134"/>
    <mergeCell ref="C141:G141"/>
    <mergeCell ref="C148:G148"/>
    <mergeCell ref="H147:J147"/>
    <mergeCell ref="H148:J148"/>
    <mergeCell ref="C153:J153"/>
    <mergeCell ref="C143:G143"/>
    <mergeCell ref="C30:J30"/>
    <mergeCell ref="H37:J37"/>
    <mergeCell ref="H38:J38"/>
    <mergeCell ref="H39:J39"/>
    <mergeCell ref="H40:J40"/>
    <mergeCell ref="H41:J41"/>
    <mergeCell ref="H42:J42"/>
    <mergeCell ref="H43:J43"/>
    <mergeCell ref="H44:J44"/>
    <mergeCell ref="H45:J45"/>
    <mergeCell ref="H46:J46"/>
    <mergeCell ref="H47:J47"/>
    <mergeCell ref="H48:J48"/>
    <mergeCell ref="C33:H33"/>
    <mergeCell ref="I33:J33"/>
    <mergeCell ref="C39:G39"/>
    <mergeCell ref="C38:G38"/>
    <mergeCell ref="C40:G40"/>
    <mergeCell ref="C41:G41"/>
    <mergeCell ref="C42:G42"/>
    <mergeCell ref="C43:G43"/>
    <mergeCell ref="C44:G44"/>
    <mergeCell ref="C48:G48"/>
    <mergeCell ref="C49:G49"/>
    <mergeCell ref="C50:G50"/>
    <mergeCell ref="H49:J49"/>
    <mergeCell ref="H50:J50"/>
    <mergeCell ref="H51:J51"/>
    <mergeCell ref="H52:J52"/>
    <mergeCell ref="H53:J53"/>
    <mergeCell ref="H54:J54"/>
    <mergeCell ref="C51:G51"/>
    <mergeCell ref="C52:G52"/>
    <mergeCell ref="C258:J258"/>
    <mergeCell ref="C286:E286"/>
    <mergeCell ref="F286:J286"/>
    <mergeCell ref="F376:J376"/>
    <mergeCell ref="C344:J344"/>
    <mergeCell ref="H428:J428"/>
    <mergeCell ref="H429:J429"/>
    <mergeCell ref="C427:G427"/>
    <mergeCell ref="C426:G426"/>
    <mergeCell ref="H338:J338"/>
    <mergeCell ref="H339:J339"/>
    <mergeCell ref="C441:G441"/>
    <mergeCell ref="C439:G439"/>
    <mergeCell ref="C335:G335"/>
    <mergeCell ref="C336:G336"/>
    <mergeCell ref="C337:G337"/>
    <mergeCell ref="C338:G338"/>
    <mergeCell ref="C339:G339"/>
    <mergeCell ref="C438:G438"/>
    <mergeCell ref="C428:G428"/>
    <mergeCell ref="C429:G429"/>
    <mergeCell ref="C430:G430"/>
    <mergeCell ref="C431:G431"/>
    <mergeCell ref="C432:G432"/>
    <mergeCell ref="C433:G433"/>
    <mergeCell ref="C434:G434"/>
    <mergeCell ref="C418:J418"/>
    <mergeCell ref="H425:J425"/>
    <mergeCell ref="C376:E376"/>
    <mergeCell ref="C250:G250"/>
    <mergeCell ref="C251:G251"/>
    <mergeCell ref="C137:G137"/>
    <mergeCell ref="C138:G138"/>
    <mergeCell ref="C142:G142"/>
    <mergeCell ref="H135:J135"/>
    <mergeCell ref="H136:J136"/>
    <mergeCell ref="H137:J137"/>
    <mergeCell ref="H138:J138"/>
    <mergeCell ref="H139:J139"/>
    <mergeCell ref="H146:J146"/>
    <mergeCell ref="H140:J140"/>
    <mergeCell ref="H141:J141"/>
    <mergeCell ref="H142:J142"/>
    <mergeCell ref="H143:J143"/>
    <mergeCell ref="H144:J144"/>
    <mergeCell ref="H145:J145"/>
    <mergeCell ref="C236:H236"/>
    <mergeCell ref="I236:J236"/>
    <mergeCell ref="C145:G145"/>
    <mergeCell ref="C147:G147"/>
    <mergeCell ref="H248:J248"/>
    <mergeCell ref="H249:J249"/>
    <mergeCell ref="H241:J241"/>
    <mergeCell ref="C126:J126"/>
    <mergeCell ref="H133:J133"/>
    <mergeCell ref="H134:J134"/>
    <mergeCell ref="C53:G53"/>
    <mergeCell ref="C54:G54"/>
    <mergeCell ref="C55:G55"/>
    <mergeCell ref="C135:G135"/>
    <mergeCell ref="C129:H129"/>
    <mergeCell ref="C56:G56"/>
    <mergeCell ref="C57:G57"/>
    <mergeCell ref="F89:J89"/>
    <mergeCell ref="I129:J129"/>
    <mergeCell ref="H55:J55"/>
    <mergeCell ref="H56:J56"/>
    <mergeCell ref="H57:J57"/>
    <mergeCell ref="C62:J62"/>
    <mergeCell ref="C89:E89"/>
    <mergeCell ref="O30:V30"/>
    <mergeCell ref="O126:V126"/>
    <mergeCell ref="O233:V233"/>
    <mergeCell ref="O539:V539"/>
    <mergeCell ref="O619:V619"/>
    <mergeCell ref="Q665:V665"/>
    <mergeCell ref="Q585:V585"/>
    <mergeCell ref="Q490:V490"/>
    <mergeCell ref="Q376:V376"/>
    <mergeCell ref="Q286:V286"/>
    <mergeCell ref="Q188:V188"/>
    <mergeCell ref="Q89:V89"/>
    <mergeCell ref="O418:V418"/>
    <mergeCell ref="O324:V324"/>
    <mergeCell ref="O89:P89"/>
    <mergeCell ref="O376:P376"/>
    <mergeCell ref="O286:P286"/>
  </mergeCells>
  <conditionalFormatting sqref="D79:E83 D68:E68 E69:E73 D69:D76">
    <cfRule type="cellIs" dxfId="1219" priority="1419" operator="equal">
      <formula>#REF!</formula>
    </cfRule>
    <cfRule type="cellIs" dxfId="1218" priority="1420" operator="equal">
      <formula>#REF!</formula>
    </cfRule>
    <cfRule type="cellIs" dxfId="1217" priority="1421" operator="equal">
      <formula>#REF!</formula>
    </cfRule>
    <cfRule type="cellIs" dxfId="1216" priority="1422" operator="equal">
      <formula>#REF!</formula>
    </cfRule>
    <cfRule type="cellIs" dxfId="1215" priority="1423" operator="equal">
      <formula>#REF!</formula>
    </cfRule>
    <cfRule type="cellIs" dxfId="1214" priority="1424" operator="equal">
      <formula>#REF!</formula>
    </cfRule>
    <cfRule type="cellIs" dxfId="1213" priority="1425" operator="equal">
      <formula>#REF!</formula>
    </cfRule>
    <cfRule type="cellIs" dxfId="1212" priority="1426" operator="equal">
      <formula>#REF!</formula>
    </cfRule>
  </conditionalFormatting>
  <conditionalFormatting sqref="D79:E83 D68:E68 E69:E73 D69:D76 D165:D170">
    <cfRule type="cellIs" dxfId="1211" priority="1435" operator="equal">
      <formula>#REF!</formula>
    </cfRule>
    <cfRule type="cellIs" dxfId="1210" priority="1436" operator="equal">
      <formula>#REF!</formula>
    </cfRule>
    <cfRule type="cellIs" dxfId="1209" priority="1437" operator="equal">
      <formula>#REF!</formula>
    </cfRule>
    <cfRule type="cellIs" dxfId="1208" priority="1438" operator="equal">
      <formula>#REF!</formula>
    </cfRule>
    <cfRule type="cellIs" dxfId="1207" priority="1439" operator="equal">
      <formula>#REF!</formula>
    </cfRule>
    <cfRule type="cellIs" dxfId="1206" priority="1440" operator="equal">
      <formula>#REF!</formula>
    </cfRule>
  </conditionalFormatting>
  <conditionalFormatting sqref="D173:E177 D159:E164 D165:D170 D179:D187">
    <cfRule type="cellIs" dxfId="1205" priority="1345" operator="equal">
      <formula>#REF!</formula>
    </cfRule>
    <cfRule type="cellIs" dxfId="1204" priority="1346" operator="equal">
      <formula>#REF!</formula>
    </cfRule>
    <cfRule type="cellIs" dxfId="1203" priority="1347" operator="equal">
      <formula>#REF!</formula>
    </cfRule>
    <cfRule type="cellIs" dxfId="1202" priority="1348" operator="equal">
      <formula>#REF!</formula>
    </cfRule>
    <cfRule type="cellIs" dxfId="1201" priority="1349" operator="equal">
      <formula>#REF!</formula>
    </cfRule>
    <cfRule type="cellIs" dxfId="1200" priority="1350" operator="equal">
      <formula>#REF!</formula>
    </cfRule>
    <cfRule type="cellIs" dxfId="1199" priority="1351" operator="equal">
      <formula>#REF!</formula>
    </cfRule>
    <cfRule type="cellIs" dxfId="1198" priority="1352" operator="equal">
      <formula>#REF!</formula>
    </cfRule>
  </conditionalFormatting>
  <conditionalFormatting sqref="D173:E177 D159:E164 D179:D187">
    <cfRule type="cellIs" dxfId="1197" priority="1353" operator="equal">
      <formula>#REF!</formula>
    </cfRule>
    <cfRule type="cellIs" dxfId="1196" priority="1354" operator="equal">
      <formula>#REF!</formula>
    </cfRule>
    <cfRule type="cellIs" dxfId="1195" priority="1355" operator="equal">
      <formula>#REF!</formula>
    </cfRule>
    <cfRule type="cellIs" dxfId="1194" priority="1356" operator="equal">
      <formula>#REF!</formula>
    </cfRule>
    <cfRule type="cellIs" dxfId="1193" priority="1357" operator="equal">
      <formula>#REF!</formula>
    </cfRule>
    <cfRule type="cellIs" dxfId="1192" priority="1358" operator="equal">
      <formula>#REF!</formula>
    </cfRule>
  </conditionalFormatting>
  <conditionalFormatting sqref="D271:E275 D264:E267">
    <cfRule type="cellIs" dxfId="1191" priority="1331" operator="equal">
      <formula>#REF!</formula>
    </cfRule>
    <cfRule type="cellIs" dxfId="1190" priority="1332" operator="equal">
      <formula>#REF!</formula>
    </cfRule>
    <cfRule type="cellIs" dxfId="1189" priority="1333" operator="equal">
      <formula>#REF!</formula>
    </cfRule>
    <cfRule type="cellIs" dxfId="1188" priority="1334" operator="equal">
      <formula>#REF!</formula>
    </cfRule>
    <cfRule type="cellIs" dxfId="1187" priority="1335" operator="equal">
      <formula>#REF!</formula>
    </cfRule>
    <cfRule type="cellIs" dxfId="1186" priority="1336" operator="equal">
      <formula>#REF!</formula>
    </cfRule>
    <cfRule type="cellIs" dxfId="1185" priority="1337" operator="equal">
      <formula>#REF!</formula>
    </cfRule>
    <cfRule type="cellIs" dxfId="1184" priority="1338" operator="equal">
      <formula>#REF!</formula>
    </cfRule>
  </conditionalFormatting>
  <conditionalFormatting sqref="D271:E275 D264:E267">
    <cfRule type="cellIs" dxfId="1183" priority="1339" operator="equal">
      <formula>#REF!</formula>
    </cfRule>
    <cfRule type="cellIs" dxfId="1182" priority="1340" operator="equal">
      <formula>#REF!</formula>
    </cfRule>
    <cfRule type="cellIs" dxfId="1181" priority="1341" operator="equal">
      <formula>#REF!</formula>
    </cfRule>
    <cfRule type="cellIs" dxfId="1180" priority="1342" operator="equal">
      <formula>#REF!</formula>
    </cfRule>
    <cfRule type="cellIs" dxfId="1179" priority="1343" operator="equal">
      <formula>#REF!</formula>
    </cfRule>
    <cfRule type="cellIs" dxfId="1178" priority="1344" operator="equal">
      <formula>#REF!</formula>
    </cfRule>
  </conditionalFormatting>
  <conditionalFormatting sqref="D363:E367 D350:E355">
    <cfRule type="cellIs" dxfId="1177" priority="1317" operator="equal">
      <formula>#REF!</formula>
    </cfRule>
    <cfRule type="cellIs" dxfId="1176" priority="1318" operator="equal">
      <formula>#REF!</formula>
    </cfRule>
    <cfRule type="cellIs" dxfId="1175" priority="1319" operator="equal">
      <formula>#REF!</formula>
    </cfRule>
    <cfRule type="cellIs" dxfId="1174" priority="1320" operator="equal">
      <formula>#REF!</formula>
    </cfRule>
    <cfRule type="cellIs" dxfId="1173" priority="1321" operator="equal">
      <formula>#REF!</formula>
    </cfRule>
    <cfRule type="cellIs" dxfId="1172" priority="1322" operator="equal">
      <formula>#REF!</formula>
    </cfRule>
    <cfRule type="cellIs" dxfId="1171" priority="1323" operator="equal">
      <formula>#REF!</formula>
    </cfRule>
    <cfRule type="cellIs" dxfId="1170" priority="1324" operator="equal">
      <formula>#REF!</formula>
    </cfRule>
  </conditionalFormatting>
  <conditionalFormatting sqref="D363:E367 D350:E355">
    <cfRule type="cellIs" dxfId="1169" priority="1325" operator="equal">
      <formula>#REF!</formula>
    </cfRule>
    <cfRule type="cellIs" dxfId="1168" priority="1326" operator="equal">
      <formula>#REF!</formula>
    </cfRule>
    <cfRule type="cellIs" dxfId="1167" priority="1327" operator="equal">
      <formula>#REF!</formula>
    </cfRule>
    <cfRule type="cellIs" dxfId="1166" priority="1328" operator="equal">
      <formula>#REF!</formula>
    </cfRule>
    <cfRule type="cellIs" dxfId="1165" priority="1329" operator="equal">
      <formula>#REF!</formula>
    </cfRule>
    <cfRule type="cellIs" dxfId="1164" priority="1330" operator="equal">
      <formula>#REF!</formula>
    </cfRule>
  </conditionalFormatting>
  <conditionalFormatting sqref="D475:E479 D458:E463">
    <cfRule type="cellIs" dxfId="1163" priority="1303" operator="equal">
      <formula>#REF!</formula>
    </cfRule>
    <cfRule type="cellIs" dxfId="1162" priority="1304" operator="equal">
      <formula>#REF!</formula>
    </cfRule>
    <cfRule type="cellIs" dxfId="1161" priority="1305" operator="equal">
      <formula>#REF!</formula>
    </cfRule>
    <cfRule type="cellIs" dxfId="1160" priority="1306" operator="equal">
      <formula>#REF!</formula>
    </cfRule>
    <cfRule type="cellIs" dxfId="1159" priority="1307" operator="equal">
      <formula>#REF!</formula>
    </cfRule>
    <cfRule type="cellIs" dxfId="1158" priority="1308" operator="equal">
      <formula>#REF!</formula>
    </cfRule>
    <cfRule type="cellIs" dxfId="1157" priority="1309" operator="equal">
      <formula>#REF!</formula>
    </cfRule>
    <cfRule type="cellIs" dxfId="1156" priority="1310" operator="equal">
      <formula>#REF!</formula>
    </cfRule>
  </conditionalFormatting>
  <conditionalFormatting sqref="D475:E479 D458:E463">
    <cfRule type="cellIs" dxfId="1155" priority="1311" operator="equal">
      <formula>#REF!</formula>
    </cfRule>
    <cfRule type="cellIs" dxfId="1154" priority="1312" operator="equal">
      <formula>#REF!</formula>
    </cfRule>
    <cfRule type="cellIs" dxfId="1153" priority="1313" operator="equal">
      <formula>#REF!</formula>
    </cfRule>
    <cfRule type="cellIs" dxfId="1152" priority="1314" operator="equal">
      <formula>#REF!</formula>
    </cfRule>
    <cfRule type="cellIs" dxfId="1151" priority="1315" operator="equal">
      <formula>#REF!</formula>
    </cfRule>
    <cfRule type="cellIs" dxfId="1150" priority="1316" operator="equal">
      <formula>#REF!</formula>
    </cfRule>
  </conditionalFormatting>
  <conditionalFormatting sqref="D575:E579 D567:E572">
    <cfRule type="cellIs" dxfId="1149" priority="1289" operator="equal">
      <formula>#REF!</formula>
    </cfRule>
    <cfRule type="cellIs" dxfId="1148" priority="1290" operator="equal">
      <formula>#REF!</formula>
    </cfRule>
    <cfRule type="cellIs" dxfId="1147" priority="1291" operator="equal">
      <formula>#REF!</formula>
    </cfRule>
    <cfRule type="cellIs" dxfId="1146" priority="1292" operator="equal">
      <formula>#REF!</formula>
    </cfRule>
    <cfRule type="cellIs" dxfId="1145" priority="1293" operator="equal">
      <formula>#REF!</formula>
    </cfRule>
    <cfRule type="cellIs" dxfId="1144" priority="1294" operator="equal">
      <formula>#REF!</formula>
    </cfRule>
    <cfRule type="cellIs" dxfId="1143" priority="1295" operator="equal">
      <formula>#REF!</formula>
    </cfRule>
    <cfRule type="cellIs" dxfId="1142" priority="1296" operator="equal">
      <formula>#REF!</formula>
    </cfRule>
  </conditionalFormatting>
  <conditionalFormatting sqref="D575:E579 D567:E572">
    <cfRule type="cellIs" dxfId="1141" priority="1297" operator="equal">
      <formula>#REF!</formula>
    </cfRule>
    <cfRule type="cellIs" dxfId="1140" priority="1298" operator="equal">
      <formula>#REF!</formula>
    </cfRule>
    <cfRule type="cellIs" dxfId="1139" priority="1299" operator="equal">
      <formula>#REF!</formula>
    </cfRule>
    <cfRule type="cellIs" dxfId="1138" priority="1300" operator="equal">
      <formula>#REF!</formula>
    </cfRule>
    <cfRule type="cellIs" dxfId="1137" priority="1301" operator="equal">
      <formula>#REF!</formula>
    </cfRule>
    <cfRule type="cellIs" dxfId="1136" priority="1302" operator="equal">
      <formula>#REF!</formula>
    </cfRule>
  </conditionalFormatting>
  <conditionalFormatting sqref="D653:E657 D645:E650">
    <cfRule type="cellIs" dxfId="1135" priority="1275" operator="equal">
      <formula>#REF!</formula>
    </cfRule>
    <cfRule type="cellIs" dxfId="1134" priority="1276" operator="equal">
      <formula>#REF!</formula>
    </cfRule>
    <cfRule type="cellIs" dxfId="1133" priority="1277" operator="equal">
      <formula>#REF!</formula>
    </cfRule>
    <cfRule type="cellIs" dxfId="1132" priority="1278" operator="equal">
      <formula>#REF!</formula>
    </cfRule>
    <cfRule type="cellIs" dxfId="1131" priority="1279" operator="equal">
      <formula>#REF!</formula>
    </cfRule>
    <cfRule type="cellIs" dxfId="1130" priority="1280" operator="equal">
      <formula>#REF!</formula>
    </cfRule>
    <cfRule type="cellIs" dxfId="1129" priority="1281" operator="equal">
      <formula>#REF!</formula>
    </cfRule>
    <cfRule type="cellIs" dxfId="1128" priority="1282" operator="equal">
      <formula>#REF!</formula>
    </cfRule>
  </conditionalFormatting>
  <conditionalFormatting sqref="D653:E657 D645:E650">
    <cfRule type="cellIs" dxfId="1127" priority="1283" operator="equal">
      <formula>#REF!</formula>
    </cfRule>
    <cfRule type="cellIs" dxfId="1126" priority="1284" operator="equal">
      <formula>#REF!</formula>
    </cfRule>
    <cfRule type="cellIs" dxfId="1125" priority="1285" operator="equal">
      <formula>#REF!</formula>
    </cfRule>
    <cfRule type="cellIs" dxfId="1124" priority="1286" operator="equal">
      <formula>#REF!</formula>
    </cfRule>
    <cfRule type="cellIs" dxfId="1123" priority="1287" operator="equal">
      <formula>#REF!</formula>
    </cfRule>
    <cfRule type="cellIs" dxfId="1122" priority="1288" operator="equal">
      <formula>#REF!</formula>
    </cfRule>
  </conditionalFormatting>
  <conditionalFormatting sqref="E74">
    <cfRule type="cellIs" dxfId="1121" priority="1261" operator="equal">
      <formula>#REF!</formula>
    </cfRule>
    <cfRule type="cellIs" dxfId="1120" priority="1262" operator="equal">
      <formula>#REF!</formula>
    </cfRule>
    <cfRule type="cellIs" dxfId="1119" priority="1263" operator="equal">
      <formula>#REF!</formula>
    </cfRule>
    <cfRule type="cellIs" dxfId="1118" priority="1264" operator="equal">
      <formula>#REF!</formula>
    </cfRule>
    <cfRule type="cellIs" dxfId="1117" priority="1265" operator="equal">
      <formula>#REF!</formula>
    </cfRule>
    <cfRule type="cellIs" dxfId="1116" priority="1266" operator="equal">
      <formula>#REF!</formula>
    </cfRule>
    <cfRule type="cellIs" dxfId="1115" priority="1267" operator="equal">
      <formula>#REF!</formula>
    </cfRule>
    <cfRule type="cellIs" dxfId="1114" priority="1268" operator="equal">
      <formula>#REF!</formula>
    </cfRule>
  </conditionalFormatting>
  <conditionalFormatting sqref="E74">
    <cfRule type="cellIs" dxfId="1113" priority="1269" operator="equal">
      <formula>#REF!</formula>
    </cfRule>
    <cfRule type="cellIs" dxfId="1112" priority="1270" operator="equal">
      <formula>#REF!</formula>
    </cfRule>
    <cfRule type="cellIs" dxfId="1111" priority="1271" operator="equal">
      <formula>#REF!</formula>
    </cfRule>
    <cfRule type="cellIs" dxfId="1110" priority="1272" operator="equal">
      <formula>#REF!</formula>
    </cfRule>
    <cfRule type="cellIs" dxfId="1109" priority="1273" operator="equal">
      <formula>#REF!</formula>
    </cfRule>
    <cfRule type="cellIs" dxfId="1108" priority="1274" operator="equal">
      <formula>#REF!</formula>
    </cfRule>
  </conditionalFormatting>
  <conditionalFormatting sqref="E75">
    <cfRule type="cellIs" dxfId="1107" priority="1247" operator="equal">
      <formula>#REF!</formula>
    </cfRule>
    <cfRule type="cellIs" dxfId="1106" priority="1248" operator="equal">
      <formula>#REF!</formula>
    </cfRule>
    <cfRule type="cellIs" dxfId="1105" priority="1249" operator="equal">
      <formula>#REF!</formula>
    </cfRule>
    <cfRule type="cellIs" dxfId="1104" priority="1250" operator="equal">
      <formula>#REF!</formula>
    </cfRule>
    <cfRule type="cellIs" dxfId="1103" priority="1251" operator="equal">
      <formula>#REF!</formula>
    </cfRule>
    <cfRule type="cellIs" dxfId="1102" priority="1252" operator="equal">
      <formula>#REF!</formula>
    </cfRule>
    <cfRule type="cellIs" dxfId="1101" priority="1253" operator="equal">
      <formula>#REF!</formula>
    </cfRule>
    <cfRule type="cellIs" dxfId="1100" priority="1254" operator="equal">
      <formula>#REF!</formula>
    </cfRule>
  </conditionalFormatting>
  <conditionalFormatting sqref="E75">
    <cfRule type="cellIs" dxfId="1099" priority="1255" operator="equal">
      <formula>#REF!</formula>
    </cfRule>
    <cfRule type="cellIs" dxfId="1098" priority="1256" operator="equal">
      <formula>#REF!</formula>
    </cfRule>
    <cfRule type="cellIs" dxfId="1097" priority="1257" operator="equal">
      <formula>#REF!</formula>
    </cfRule>
    <cfRule type="cellIs" dxfId="1096" priority="1258" operator="equal">
      <formula>#REF!</formula>
    </cfRule>
    <cfRule type="cellIs" dxfId="1095" priority="1259" operator="equal">
      <formula>#REF!</formula>
    </cfRule>
    <cfRule type="cellIs" dxfId="1094" priority="1260" operator="equal">
      <formula>#REF!</formula>
    </cfRule>
  </conditionalFormatting>
  <conditionalFormatting sqref="E76">
    <cfRule type="cellIs" dxfId="1093" priority="1233" operator="equal">
      <formula>#REF!</formula>
    </cfRule>
    <cfRule type="cellIs" dxfId="1092" priority="1234" operator="equal">
      <formula>#REF!</formula>
    </cfRule>
    <cfRule type="cellIs" dxfId="1091" priority="1235" operator="equal">
      <formula>#REF!</formula>
    </cfRule>
    <cfRule type="cellIs" dxfId="1090" priority="1236" operator="equal">
      <formula>#REF!</formula>
    </cfRule>
    <cfRule type="cellIs" dxfId="1089" priority="1237" operator="equal">
      <formula>#REF!</formula>
    </cfRule>
    <cfRule type="cellIs" dxfId="1088" priority="1238" operator="equal">
      <formula>#REF!</formula>
    </cfRule>
    <cfRule type="cellIs" dxfId="1087" priority="1239" operator="equal">
      <formula>#REF!</formula>
    </cfRule>
    <cfRule type="cellIs" dxfId="1086" priority="1240" operator="equal">
      <formula>#REF!</formula>
    </cfRule>
  </conditionalFormatting>
  <conditionalFormatting sqref="E76">
    <cfRule type="cellIs" dxfId="1085" priority="1241" operator="equal">
      <formula>#REF!</formula>
    </cfRule>
    <cfRule type="cellIs" dxfId="1084" priority="1242" operator="equal">
      <formula>#REF!</formula>
    </cfRule>
    <cfRule type="cellIs" dxfId="1083" priority="1243" operator="equal">
      <formula>#REF!</formula>
    </cfRule>
    <cfRule type="cellIs" dxfId="1082" priority="1244" operator="equal">
      <formula>#REF!</formula>
    </cfRule>
    <cfRule type="cellIs" dxfId="1081" priority="1245" operator="equal">
      <formula>#REF!</formula>
    </cfRule>
    <cfRule type="cellIs" dxfId="1080" priority="1246" operator="equal">
      <formula>#REF!</formula>
    </cfRule>
  </conditionalFormatting>
  <conditionalFormatting sqref="D86">
    <cfRule type="cellIs" dxfId="1079" priority="1205" operator="equal">
      <formula>#REF!</formula>
    </cfRule>
    <cfRule type="cellIs" dxfId="1078" priority="1206" operator="equal">
      <formula>#REF!</formula>
    </cfRule>
    <cfRule type="cellIs" dxfId="1077" priority="1207" operator="equal">
      <formula>#REF!</formula>
    </cfRule>
    <cfRule type="cellIs" dxfId="1076" priority="1208" operator="equal">
      <formula>#REF!</formula>
    </cfRule>
    <cfRule type="cellIs" dxfId="1075" priority="1209" operator="equal">
      <formula>#REF!</formula>
    </cfRule>
    <cfRule type="cellIs" dxfId="1074" priority="1210" operator="equal">
      <formula>#REF!</formula>
    </cfRule>
    <cfRule type="cellIs" dxfId="1073" priority="1211" operator="equal">
      <formula>#REF!</formula>
    </cfRule>
    <cfRule type="cellIs" dxfId="1072" priority="1212" operator="equal">
      <formula>#REF!</formula>
    </cfRule>
  </conditionalFormatting>
  <conditionalFormatting sqref="D86">
    <cfRule type="cellIs" dxfId="1071" priority="1213" operator="equal">
      <formula>#REF!</formula>
    </cfRule>
    <cfRule type="cellIs" dxfId="1070" priority="1214" operator="equal">
      <formula>#REF!</formula>
    </cfRule>
    <cfRule type="cellIs" dxfId="1069" priority="1215" operator="equal">
      <formula>#REF!</formula>
    </cfRule>
    <cfRule type="cellIs" dxfId="1068" priority="1216" operator="equal">
      <formula>#REF!</formula>
    </cfRule>
    <cfRule type="cellIs" dxfId="1067" priority="1217" operator="equal">
      <formula>#REF!</formula>
    </cfRule>
    <cfRule type="cellIs" dxfId="1066" priority="1218" operator="equal">
      <formula>#REF!</formula>
    </cfRule>
  </conditionalFormatting>
  <conditionalFormatting sqref="D84:E84">
    <cfRule type="cellIs" dxfId="1065" priority="1191" operator="equal">
      <formula>#REF!</formula>
    </cfRule>
    <cfRule type="cellIs" dxfId="1064" priority="1192" operator="equal">
      <formula>#REF!</formula>
    </cfRule>
    <cfRule type="cellIs" dxfId="1063" priority="1193" operator="equal">
      <formula>#REF!</formula>
    </cfRule>
    <cfRule type="cellIs" dxfId="1062" priority="1194" operator="equal">
      <formula>#REF!</formula>
    </cfRule>
    <cfRule type="cellIs" dxfId="1061" priority="1195" operator="equal">
      <formula>#REF!</formula>
    </cfRule>
    <cfRule type="cellIs" dxfId="1060" priority="1196" operator="equal">
      <formula>#REF!</formula>
    </cfRule>
    <cfRule type="cellIs" dxfId="1059" priority="1197" operator="equal">
      <formula>#REF!</formula>
    </cfRule>
    <cfRule type="cellIs" dxfId="1058" priority="1198" operator="equal">
      <formula>#REF!</formula>
    </cfRule>
  </conditionalFormatting>
  <conditionalFormatting sqref="D84:E84">
    <cfRule type="cellIs" dxfId="1057" priority="1199" operator="equal">
      <formula>#REF!</formula>
    </cfRule>
    <cfRule type="cellIs" dxfId="1056" priority="1200" operator="equal">
      <formula>#REF!</formula>
    </cfRule>
    <cfRule type="cellIs" dxfId="1055" priority="1201" operator="equal">
      <formula>#REF!</formula>
    </cfRule>
    <cfRule type="cellIs" dxfId="1054" priority="1202" operator="equal">
      <formula>#REF!</formula>
    </cfRule>
    <cfRule type="cellIs" dxfId="1053" priority="1203" operator="equal">
      <formula>#REF!</formula>
    </cfRule>
    <cfRule type="cellIs" dxfId="1052" priority="1204" operator="equal">
      <formula>#REF!</formula>
    </cfRule>
  </conditionalFormatting>
  <conditionalFormatting sqref="D85:E85">
    <cfRule type="cellIs" dxfId="1051" priority="1177" operator="equal">
      <formula>#REF!</formula>
    </cfRule>
    <cfRule type="cellIs" dxfId="1050" priority="1178" operator="equal">
      <formula>#REF!</formula>
    </cfRule>
    <cfRule type="cellIs" dxfId="1049" priority="1179" operator="equal">
      <formula>#REF!</formula>
    </cfRule>
    <cfRule type="cellIs" dxfId="1048" priority="1180" operator="equal">
      <formula>#REF!</formula>
    </cfRule>
    <cfRule type="cellIs" dxfId="1047" priority="1181" operator="equal">
      <formula>#REF!</formula>
    </cfRule>
    <cfRule type="cellIs" dxfId="1046" priority="1182" operator="equal">
      <formula>#REF!</formula>
    </cfRule>
    <cfRule type="cellIs" dxfId="1045" priority="1183" operator="equal">
      <formula>#REF!</formula>
    </cfRule>
    <cfRule type="cellIs" dxfId="1044" priority="1184" operator="equal">
      <formula>#REF!</formula>
    </cfRule>
  </conditionalFormatting>
  <conditionalFormatting sqref="D85:E85">
    <cfRule type="cellIs" dxfId="1043" priority="1185" operator="equal">
      <formula>#REF!</formula>
    </cfRule>
    <cfRule type="cellIs" dxfId="1042" priority="1186" operator="equal">
      <formula>#REF!</formula>
    </cfRule>
    <cfRule type="cellIs" dxfId="1041" priority="1187" operator="equal">
      <formula>#REF!</formula>
    </cfRule>
    <cfRule type="cellIs" dxfId="1040" priority="1188" operator="equal">
      <formula>#REF!</formula>
    </cfRule>
    <cfRule type="cellIs" dxfId="1039" priority="1189" operator="equal">
      <formula>#REF!</formula>
    </cfRule>
    <cfRule type="cellIs" dxfId="1038" priority="1190" operator="equal">
      <formula>#REF!</formula>
    </cfRule>
  </conditionalFormatting>
  <conditionalFormatting sqref="E165:E169">
    <cfRule type="cellIs" dxfId="1037" priority="1171" operator="equal">
      <formula>#REF!</formula>
    </cfRule>
    <cfRule type="cellIs" dxfId="1036" priority="1172" operator="equal">
      <formula>#REF!</formula>
    </cfRule>
    <cfRule type="cellIs" dxfId="1035" priority="1173" operator="equal">
      <formula>#REF!</formula>
    </cfRule>
    <cfRule type="cellIs" dxfId="1034" priority="1174" operator="equal">
      <formula>#REF!</formula>
    </cfRule>
    <cfRule type="cellIs" dxfId="1033" priority="1175" operator="equal">
      <formula>#REF!</formula>
    </cfRule>
    <cfRule type="cellIs" dxfId="1032" priority="1176" operator="equal">
      <formula>#REF!</formula>
    </cfRule>
  </conditionalFormatting>
  <conditionalFormatting sqref="E165:E169">
    <cfRule type="cellIs" dxfId="1031" priority="1163" operator="equal">
      <formula>#REF!</formula>
    </cfRule>
    <cfRule type="cellIs" dxfId="1030" priority="1164" operator="equal">
      <formula>#REF!</formula>
    </cfRule>
    <cfRule type="cellIs" dxfId="1029" priority="1165" operator="equal">
      <formula>#REF!</formula>
    </cfRule>
    <cfRule type="cellIs" dxfId="1028" priority="1166" operator="equal">
      <formula>#REF!</formula>
    </cfRule>
    <cfRule type="cellIs" dxfId="1027" priority="1167" operator="equal">
      <formula>#REF!</formula>
    </cfRule>
    <cfRule type="cellIs" dxfId="1026" priority="1168" operator="equal">
      <formula>#REF!</formula>
    </cfRule>
    <cfRule type="cellIs" dxfId="1025" priority="1169" operator="equal">
      <formula>#REF!</formula>
    </cfRule>
    <cfRule type="cellIs" dxfId="1024" priority="1170" operator="equal">
      <formula>#REF!</formula>
    </cfRule>
  </conditionalFormatting>
  <conditionalFormatting sqref="D178:E178">
    <cfRule type="cellIs" dxfId="1023" priority="1115" operator="equal">
      <formula>#REF!</formula>
    </cfRule>
    <cfRule type="cellIs" dxfId="1022" priority="1116" operator="equal">
      <formula>#REF!</formula>
    </cfRule>
    <cfRule type="cellIs" dxfId="1021" priority="1117" operator="equal">
      <formula>#REF!</formula>
    </cfRule>
    <cfRule type="cellIs" dxfId="1020" priority="1118" operator="equal">
      <formula>#REF!</formula>
    </cfRule>
    <cfRule type="cellIs" dxfId="1019" priority="1119" operator="equal">
      <formula>#REF!</formula>
    </cfRule>
    <cfRule type="cellIs" dxfId="1018" priority="1120" operator="equal">
      <formula>#REF!</formula>
    </cfRule>
  </conditionalFormatting>
  <conditionalFormatting sqref="E170">
    <cfRule type="cellIs" dxfId="1017" priority="1149" operator="equal">
      <formula>#REF!</formula>
    </cfRule>
    <cfRule type="cellIs" dxfId="1016" priority="1150" operator="equal">
      <formula>#REF!</formula>
    </cfRule>
    <cfRule type="cellIs" dxfId="1015" priority="1151" operator="equal">
      <formula>#REF!</formula>
    </cfRule>
    <cfRule type="cellIs" dxfId="1014" priority="1152" operator="equal">
      <formula>#REF!</formula>
    </cfRule>
    <cfRule type="cellIs" dxfId="1013" priority="1153" operator="equal">
      <formula>#REF!</formula>
    </cfRule>
    <cfRule type="cellIs" dxfId="1012" priority="1154" operator="equal">
      <formula>#REF!</formula>
    </cfRule>
    <cfRule type="cellIs" dxfId="1011" priority="1155" operator="equal">
      <formula>#REF!</formula>
    </cfRule>
    <cfRule type="cellIs" dxfId="1010" priority="1156" operator="equal">
      <formula>#REF!</formula>
    </cfRule>
  </conditionalFormatting>
  <conditionalFormatting sqref="E170">
    <cfRule type="cellIs" dxfId="1009" priority="1157" operator="equal">
      <formula>#REF!</formula>
    </cfRule>
    <cfRule type="cellIs" dxfId="1008" priority="1158" operator="equal">
      <formula>#REF!</formula>
    </cfRule>
    <cfRule type="cellIs" dxfId="1007" priority="1159" operator="equal">
      <formula>#REF!</formula>
    </cfRule>
    <cfRule type="cellIs" dxfId="1006" priority="1160" operator="equal">
      <formula>#REF!</formula>
    </cfRule>
    <cfRule type="cellIs" dxfId="1005" priority="1161" operator="equal">
      <formula>#REF!</formula>
    </cfRule>
    <cfRule type="cellIs" dxfId="1004" priority="1162" operator="equal">
      <formula>#REF!</formula>
    </cfRule>
  </conditionalFormatting>
  <conditionalFormatting sqref="D178:E178">
    <cfRule type="cellIs" dxfId="1003" priority="1107" operator="equal">
      <formula>#REF!</formula>
    </cfRule>
    <cfRule type="cellIs" dxfId="1002" priority="1108" operator="equal">
      <formula>#REF!</formula>
    </cfRule>
    <cfRule type="cellIs" dxfId="1001" priority="1109" operator="equal">
      <formula>#REF!</formula>
    </cfRule>
    <cfRule type="cellIs" dxfId="1000" priority="1110" operator="equal">
      <formula>#REF!</formula>
    </cfRule>
    <cfRule type="cellIs" dxfId="999" priority="1111" operator="equal">
      <formula>#REF!</formula>
    </cfRule>
    <cfRule type="cellIs" dxfId="998" priority="1112" operator="equal">
      <formula>#REF!</formula>
    </cfRule>
    <cfRule type="cellIs" dxfId="997" priority="1113" operator="equal">
      <formula>#REF!</formula>
    </cfRule>
    <cfRule type="cellIs" dxfId="996" priority="1114" operator="equal">
      <formula>#REF!</formula>
    </cfRule>
  </conditionalFormatting>
  <conditionalFormatting sqref="E179:E187">
    <cfRule type="cellIs" dxfId="995" priority="1093" operator="equal">
      <formula>#REF!</formula>
    </cfRule>
    <cfRule type="cellIs" dxfId="994" priority="1094" operator="equal">
      <formula>#REF!</formula>
    </cfRule>
    <cfRule type="cellIs" dxfId="993" priority="1095" operator="equal">
      <formula>#REF!</formula>
    </cfRule>
    <cfRule type="cellIs" dxfId="992" priority="1096" operator="equal">
      <formula>#REF!</formula>
    </cfRule>
    <cfRule type="cellIs" dxfId="991" priority="1097" operator="equal">
      <formula>#REF!</formula>
    </cfRule>
    <cfRule type="cellIs" dxfId="990" priority="1098" operator="equal">
      <formula>#REF!</formula>
    </cfRule>
    <cfRule type="cellIs" dxfId="989" priority="1099" operator="equal">
      <formula>#REF!</formula>
    </cfRule>
    <cfRule type="cellIs" dxfId="988" priority="1100" operator="equal">
      <formula>#REF!</formula>
    </cfRule>
  </conditionalFormatting>
  <conditionalFormatting sqref="E179:E187">
    <cfRule type="cellIs" dxfId="987" priority="1101" operator="equal">
      <formula>#REF!</formula>
    </cfRule>
    <cfRule type="cellIs" dxfId="986" priority="1102" operator="equal">
      <formula>#REF!</formula>
    </cfRule>
    <cfRule type="cellIs" dxfId="985" priority="1103" operator="equal">
      <formula>#REF!</formula>
    </cfRule>
    <cfRule type="cellIs" dxfId="984" priority="1104" operator="equal">
      <formula>#REF!</formula>
    </cfRule>
    <cfRule type="cellIs" dxfId="983" priority="1105" operator="equal">
      <formula>#REF!</formula>
    </cfRule>
    <cfRule type="cellIs" dxfId="982" priority="1106" operator="equal">
      <formula>#REF!</formula>
    </cfRule>
  </conditionalFormatting>
  <conditionalFormatting sqref="D268:E268">
    <cfRule type="cellIs" dxfId="981" priority="1051" operator="equal">
      <formula>#REF!</formula>
    </cfRule>
    <cfRule type="cellIs" dxfId="980" priority="1052" operator="equal">
      <formula>#REF!</formula>
    </cfRule>
    <cfRule type="cellIs" dxfId="979" priority="1053" operator="equal">
      <formula>#REF!</formula>
    </cfRule>
    <cfRule type="cellIs" dxfId="978" priority="1054" operator="equal">
      <formula>#REF!</formula>
    </cfRule>
    <cfRule type="cellIs" dxfId="977" priority="1055" operator="equal">
      <formula>#REF!</formula>
    </cfRule>
    <cfRule type="cellIs" dxfId="976" priority="1056" operator="equal">
      <formula>#REF!</formula>
    </cfRule>
    <cfRule type="cellIs" dxfId="975" priority="1057" operator="equal">
      <formula>#REF!</formula>
    </cfRule>
    <cfRule type="cellIs" dxfId="974" priority="1058" operator="equal">
      <formula>#REF!</formula>
    </cfRule>
  </conditionalFormatting>
  <conditionalFormatting sqref="D268:E268">
    <cfRule type="cellIs" dxfId="973" priority="1059" operator="equal">
      <formula>#REF!</formula>
    </cfRule>
    <cfRule type="cellIs" dxfId="972" priority="1060" operator="equal">
      <formula>#REF!</formula>
    </cfRule>
    <cfRule type="cellIs" dxfId="971" priority="1061" operator="equal">
      <formula>#REF!</formula>
    </cfRule>
    <cfRule type="cellIs" dxfId="970" priority="1062" operator="equal">
      <formula>#REF!</formula>
    </cfRule>
    <cfRule type="cellIs" dxfId="969" priority="1063" operator="equal">
      <formula>#REF!</formula>
    </cfRule>
    <cfRule type="cellIs" dxfId="968" priority="1064" operator="equal">
      <formula>#REF!</formula>
    </cfRule>
  </conditionalFormatting>
  <conditionalFormatting sqref="D276:E276">
    <cfRule type="cellIs" dxfId="967" priority="995" operator="equal">
      <formula>#REF!</formula>
    </cfRule>
    <cfRule type="cellIs" dxfId="966" priority="996" operator="equal">
      <formula>#REF!</formula>
    </cfRule>
    <cfRule type="cellIs" dxfId="965" priority="997" operator="equal">
      <formula>#REF!</formula>
    </cfRule>
    <cfRule type="cellIs" dxfId="964" priority="998" operator="equal">
      <formula>#REF!</formula>
    </cfRule>
    <cfRule type="cellIs" dxfId="963" priority="999" operator="equal">
      <formula>#REF!</formula>
    </cfRule>
    <cfRule type="cellIs" dxfId="962" priority="1000" operator="equal">
      <formula>#REF!</formula>
    </cfRule>
    <cfRule type="cellIs" dxfId="961" priority="1001" operator="equal">
      <formula>#REF!</formula>
    </cfRule>
    <cfRule type="cellIs" dxfId="960" priority="1002" operator="equal">
      <formula>#REF!</formula>
    </cfRule>
  </conditionalFormatting>
  <conditionalFormatting sqref="D276:E276">
    <cfRule type="cellIs" dxfId="959" priority="1003" operator="equal">
      <formula>#REF!</formula>
    </cfRule>
    <cfRule type="cellIs" dxfId="958" priority="1004" operator="equal">
      <formula>#REF!</formula>
    </cfRule>
    <cfRule type="cellIs" dxfId="957" priority="1005" operator="equal">
      <formula>#REF!</formula>
    </cfRule>
    <cfRule type="cellIs" dxfId="956" priority="1006" operator="equal">
      <formula>#REF!</formula>
    </cfRule>
    <cfRule type="cellIs" dxfId="955" priority="1007" operator="equal">
      <formula>#REF!</formula>
    </cfRule>
    <cfRule type="cellIs" dxfId="954" priority="1008" operator="equal">
      <formula>#REF!</formula>
    </cfRule>
  </conditionalFormatting>
  <conditionalFormatting sqref="D277:E277">
    <cfRule type="cellIs" dxfId="953" priority="981" operator="equal">
      <formula>#REF!</formula>
    </cfRule>
    <cfRule type="cellIs" dxfId="952" priority="982" operator="equal">
      <formula>#REF!</formula>
    </cfRule>
    <cfRule type="cellIs" dxfId="951" priority="983" operator="equal">
      <formula>#REF!</formula>
    </cfRule>
    <cfRule type="cellIs" dxfId="950" priority="984" operator="equal">
      <formula>#REF!</formula>
    </cfRule>
    <cfRule type="cellIs" dxfId="949" priority="985" operator="equal">
      <formula>#REF!</formula>
    </cfRule>
    <cfRule type="cellIs" dxfId="948" priority="986" operator="equal">
      <formula>#REF!</formula>
    </cfRule>
    <cfRule type="cellIs" dxfId="947" priority="987" operator="equal">
      <formula>#REF!</formula>
    </cfRule>
    <cfRule type="cellIs" dxfId="946" priority="988" operator="equal">
      <formula>#REF!</formula>
    </cfRule>
  </conditionalFormatting>
  <conditionalFormatting sqref="D277:E277">
    <cfRule type="cellIs" dxfId="945" priority="989" operator="equal">
      <formula>#REF!</formula>
    </cfRule>
    <cfRule type="cellIs" dxfId="944" priority="990" operator="equal">
      <formula>#REF!</formula>
    </cfRule>
    <cfRule type="cellIs" dxfId="943" priority="991" operator="equal">
      <formula>#REF!</formula>
    </cfRule>
    <cfRule type="cellIs" dxfId="942" priority="992" operator="equal">
      <formula>#REF!</formula>
    </cfRule>
    <cfRule type="cellIs" dxfId="941" priority="993" operator="equal">
      <formula>#REF!</formula>
    </cfRule>
    <cfRule type="cellIs" dxfId="940" priority="994" operator="equal">
      <formula>#REF!</formula>
    </cfRule>
  </conditionalFormatting>
  <conditionalFormatting sqref="D278:E278">
    <cfRule type="cellIs" dxfId="939" priority="967" operator="equal">
      <formula>#REF!</formula>
    </cfRule>
    <cfRule type="cellIs" dxfId="938" priority="968" operator="equal">
      <formula>#REF!</formula>
    </cfRule>
    <cfRule type="cellIs" dxfId="937" priority="969" operator="equal">
      <formula>#REF!</formula>
    </cfRule>
    <cfRule type="cellIs" dxfId="936" priority="970" operator="equal">
      <formula>#REF!</formula>
    </cfRule>
    <cfRule type="cellIs" dxfId="935" priority="971" operator="equal">
      <formula>#REF!</formula>
    </cfRule>
    <cfRule type="cellIs" dxfId="934" priority="972" operator="equal">
      <formula>#REF!</formula>
    </cfRule>
    <cfRule type="cellIs" dxfId="933" priority="973" operator="equal">
      <formula>#REF!</formula>
    </cfRule>
    <cfRule type="cellIs" dxfId="932" priority="974" operator="equal">
      <formula>#REF!</formula>
    </cfRule>
  </conditionalFormatting>
  <conditionalFormatting sqref="D278:E278">
    <cfRule type="cellIs" dxfId="931" priority="975" operator="equal">
      <formula>#REF!</formula>
    </cfRule>
    <cfRule type="cellIs" dxfId="930" priority="976" operator="equal">
      <formula>#REF!</formula>
    </cfRule>
    <cfRule type="cellIs" dxfId="929" priority="977" operator="equal">
      <formula>#REF!</formula>
    </cfRule>
    <cfRule type="cellIs" dxfId="928" priority="978" operator="equal">
      <formula>#REF!</formula>
    </cfRule>
    <cfRule type="cellIs" dxfId="927" priority="979" operator="equal">
      <formula>#REF!</formula>
    </cfRule>
    <cfRule type="cellIs" dxfId="926" priority="980" operator="equal">
      <formula>#REF!</formula>
    </cfRule>
  </conditionalFormatting>
  <conditionalFormatting sqref="D279:E279">
    <cfRule type="cellIs" dxfId="925" priority="855" operator="equal">
      <formula>#REF!</formula>
    </cfRule>
    <cfRule type="cellIs" dxfId="924" priority="856" operator="equal">
      <formula>#REF!</formula>
    </cfRule>
    <cfRule type="cellIs" dxfId="923" priority="857" operator="equal">
      <formula>#REF!</formula>
    </cfRule>
    <cfRule type="cellIs" dxfId="922" priority="858" operator="equal">
      <formula>#REF!</formula>
    </cfRule>
    <cfRule type="cellIs" dxfId="921" priority="859" operator="equal">
      <formula>#REF!</formula>
    </cfRule>
    <cfRule type="cellIs" dxfId="920" priority="860" operator="equal">
      <formula>#REF!</formula>
    </cfRule>
    <cfRule type="cellIs" dxfId="919" priority="861" operator="equal">
      <formula>#REF!</formula>
    </cfRule>
    <cfRule type="cellIs" dxfId="918" priority="862" operator="equal">
      <formula>#REF!</formula>
    </cfRule>
  </conditionalFormatting>
  <conditionalFormatting sqref="D279:E279">
    <cfRule type="cellIs" dxfId="917" priority="863" operator="equal">
      <formula>#REF!</formula>
    </cfRule>
    <cfRule type="cellIs" dxfId="916" priority="864" operator="equal">
      <formula>#REF!</formula>
    </cfRule>
    <cfRule type="cellIs" dxfId="915" priority="865" operator="equal">
      <formula>#REF!</formula>
    </cfRule>
    <cfRule type="cellIs" dxfId="914" priority="866" operator="equal">
      <formula>#REF!</formula>
    </cfRule>
    <cfRule type="cellIs" dxfId="913" priority="867" operator="equal">
      <formula>#REF!</formula>
    </cfRule>
    <cfRule type="cellIs" dxfId="912" priority="868" operator="equal">
      <formula>#REF!</formula>
    </cfRule>
  </conditionalFormatting>
  <conditionalFormatting sqref="D280:E280">
    <cfRule type="cellIs" dxfId="911" priority="841" operator="equal">
      <formula>#REF!</formula>
    </cfRule>
    <cfRule type="cellIs" dxfId="910" priority="842" operator="equal">
      <formula>#REF!</formula>
    </cfRule>
    <cfRule type="cellIs" dxfId="909" priority="843" operator="equal">
      <formula>#REF!</formula>
    </cfRule>
    <cfRule type="cellIs" dxfId="908" priority="844" operator="equal">
      <formula>#REF!</formula>
    </cfRule>
    <cfRule type="cellIs" dxfId="907" priority="845" operator="equal">
      <formula>#REF!</formula>
    </cfRule>
    <cfRule type="cellIs" dxfId="906" priority="846" operator="equal">
      <formula>#REF!</formula>
    </cfRule>
    <cfRule type="cellIs" dxfId="905" priority="847" operator="equal">
      <formula>#REF!</formula>
    </cfRule>
    <cfRule type="cellIs" dxfId="904" priority="848" operator="equal">
      <formula>#REF!</formula>
    </cfRule>
  </conditionalFormatting>
  <conditionalFormatting sqref="D280:E280">
    <cfRule type="cellIs" dxfId="903" priority="849" operator="equal">
      <formula>#REF!</formula>
    </cfRule>
    <cfRule type="cellIs" dxfId="902" priority="850" operator="equal">
      <formula>#REF!</formula>
    </cfRule>
    <cfRule type="cellIs" dxfId="901" priority="851" operator="equal">
      <formula>#REF!</formula>
    </cfRule>
    <cfRule type="cellIs" dxfId="900" priority="852" operator="equal">
      <formula>#REF!</formula>
    </cfRule>
    <cfRule type="cellIs" dxfId="899" priority="853" operator="equal">
      <formula>#REF!</formula>
    </cfRule>
    <cfRule type="cellIs" dxfId="898" priority="854" operator="equal">
      <formula>#REF!</formula>
    </cfRule>
  </conditionalFormatting>
  <conditionalFormatting sqref="D281:E281">
    <cfRule type="cellIs" dxfId="897" priority="827" operator="equal">
      <formula>#REF!</formula>
    </cfRule>
    <cfRule type="cellIs" dxfId="896" priority="828" operator="equal">
      <formula>#REF!</formula>
    </cfRule>
    <cfRule type="cellIs" dxfId="895" priority="829" operator="equal">
      <formula>#REF!</formula>
    </cfRule>
    <cfRule type="cellIs" dxfId="894" priority="830" operator="equal">
      <formula>#REF!</formula>
    </cfRule>
    <cfRule type="cellIs" dxfId="893" priority="831" operator="equal">
      <formula>#REF!</formula>
    </cfRule>
    <cfRule type="cellIs" dxfId="892" priority="832" operator="equal">
      <formula>#REF!</formula>
    </cfRule>
    <cfRule type="cellIs" dxfId="891" priority="833" operator="equal">
      <formula>#REF!</formula>
    </cfRule>
    <cfRule type="cellIs" dxfId="890" priority="834" operator="equal">
      <formula>#REF!</formula>
    </cfRule>
  </conditionalFormatting>
  <conditionalFormatting sqref="D281:E281">
    <cfRule type="cellIs" dxfId="889" priority="835" operator="equal">
      <formula>#REF!</formula>
    </cfRule>
    <cfRule type="cellIs" dxfId="888" priority="836" operator="equal">
      <formula>#REF!</formula>
    </cfRule>
    <cfRule type="cellIs" dxfId="887" priority="837" operator="equal">
      <formula>#REF!</formula>
    </cfRule>
    <cfRule type="cellIs" dxfId="886" priority="838" operator="equal">
      <formula>#REF!</formula>
    </cfRule>
    <cfRule type="cellIs" dxfId="885" priority="839" operator="equal">
      <formula>#REF!</formula>
    </cfRule>
    <cfRule type="cellIs" dxfId="884" priority="840" operator="equal">
      <formula>#REF!</formula>
    </cfRule>
  </conditionalFormatting>
  <conditionalFormatting sqref="D282:E282">
    <cfRule type="cellIs" dxfId="883" priority="813" operator="equal">
      <formula>#REF!</formula>
    </cfRule>
    <cfRule type="cellIs" dxfId="882" priority="814" operator="equal">
      <formula>#REF!</formula>
    </cfRule>
    <cfRule type="cellIs" dxfId="881" priority="815" operator="equal">
      <formula>#REF!</formula>
    </cfRule>
    <cfRule type="cellIs" dxfId="880" priority="816" operator="equal">
      <formula>#REF!</formula>
    </cfRule>
    <cfRule type="cellIs" dxfId="879" priority="817" operator="equal">
      <formula>#REF!</formula>
    </cfRule>
    <cfRule type="cellIs" dxfId="878" priority="818" operator="equal">
      <formula>#REF!</formula>
    </cfRule>
    <cfRule type="cellIs" dxfId="877" priority="819" operator="equal">
      <formula>#REF!</formula>
    </cfRule>
    <cfRule type="cellIs" dxfId="876" priority="820" operator="equal">
      <formula>#REF!</formula>
    </cfRule>
  </conditionalFormatting>
  <conditionalFormatting sqref="D282:E282">
    <cfRule type="cellIs" dxfId="875" priority="821" operator="equal">
      <formula>#REF!</formula>
    </cfRule>
    <cfRule type="cellIs" dxfId="874" priority="822" operator="equal">
      <formula>#REF!</formula>
    </cfRule>
    <cfRule type="cellIs" dxfId="873" priority="823" operator="equal">
      <formula>#REF!</formula>
    </cfRule>
    <cfRule type="cellIs" dxfId="872" priority="824" operator="equal">
      <formula>#REF!</formula>
    </cfRule>
    <cfRule type="cellIs" dxfId="871" priority="825" operator="equal">
      <formula>#REF!</formula>
    </cfRule>
    <cfRule type="cellIs" dxfId="870" priority="826" operator="equal">
      <formula>#REF!</formula>
    </cfRule>
  </conditionalFormatting>
  <conditionalFormatting sqref="D283:E283">
    <cfRule type="cellIs" dxfId="869" priority="799" operator="equal">
      <formula>#REF!</formula>
    </cfRule>
    <cfRule type="cellIs" dxfId="868" priority="800" operator="equal">
      <formula>#REF!</formula>
    </cfRule>
    <cfRule type="cellIs" dxfId="867" priority="801" operator="equal">
      <formula>#REF!</formula>
    </cfRule>
    <cfRule type="cellIs" dxfId="866" priority="802" operator="equal">
      <formula>#REF!</formula>
    </cfRule>
    <cfRule type="cellIs" dxfId="865" priority="803" operator="equal">
      <formula>#REF!</formula>
    </cfRule>
    <cfRule type="cellIs" dxfId="864" priority="804" operator="equal">
      <formula>#REF!</formula>
    </cfRule>
    <cfRule type="cellIs" dxfId="863" priority="805" operator="equal">
      <formula>#REF!</formula>
    </cfRule>
    <cfRule type="cellIs" dxfId="862" priority="806" operator="equal">
      <formula>#REF!</formula>
    </cfRule>
  </conditionalFormatting>
  <conditionalFormatting sqref="D283:E283">
    <cfRule type="cellIs" dxfId="861" priority="807" operator="equal">
      <formula>#REF!</formula>
    </cfRule>
    <cfRule type="cellIs" dxfId="860" priority="808" operator="equal">
      <formula>#REF!</formula>
    </cfRule>
    <cfRule type="cellIs" dxfId="859" priority="809" operator="equal">
      <formula>#REF!</formula>
    </cfRule>
    <cfRule type="cellIs" dxfId="858" priority="810" operator="equal">
      <formula>#REF!</formula>
    </cfRule>
    <cfRule type="cellIs" dxfId="857" priority="811" operator="equal">
      <formula>#REF!</formula>
    </cfRule>
    <cfRule type="cellIs" dxfId="856" priority="812" operator="equal">
      <formula>#REF!</formula>
    </cfRule>
  </conditionalFormatting>
  <conditionalFormatting sqref="D284:E284">
    <cfRule type="cellIs" dxfId="855" priority="785" operator="equal">
      <formula>#REF!</formula>
    </cfRule>
    <cfRule type="cellIs" dxfId="854" priority="786" operator="equal">
      <formula>#REF!</formula>
    </cfRule>
    <cfRule type="cellIs" dxfId="853" priority="787" operator="equal">
      <formula>#REF!</formula>
    </cfRule>
    <cfRule type="cellIs" dxfId="852" priority="788" operator="equal">
      <formula>#REF!</formula>
    </cfRule>
    <cfRule type="cellIs" dxfId="851" priority="789" operator="equal">
      <formula>#REF!</formula>
    </cfRule>
    <cfRule type="cellIs" dxfId="850" priority="790" operator="equal">
      <formula>#REF!</formula>
    </cfRule>
    <cfRule type="cellIs" dxfId="849" priority="791" operator="equal">
      <formula>#REF!</formula>
    </cfRule>
    <cfRule type="cellIs" dxfId="848" priority="792" operator="equal">
      <formula>#REF!</formula>
    </cfRule>
  </conditionalFormatting>
  <conditionalFormatting sqref="D284:E284">
    <cfRule type="cellIs" dxfId="847" priority="793" operator="equal">
      <formula>#REF!</formula>
    </cfRule>
    <cfRule type="cellIs" dxfId="846" priority="794" operator="equal">
      <formula>#REF!</formula>
    </cfRule>
    <cfRule type="cellIs" dxfId="845" priority="795" operator="equal">
      <formula>#REF!</formula>
    </cfRule>
    <cfRule type="cellIs" dxfId="844" priority="796" operator="equal">
      <formula>#REF!</formula>
    </cfRule>
    <cfRule type="cellIs" dxfId="843" priority="797" operator="equal">
      <formula>#REF!</formula>
    </cfRule>
    <cfRule type="cellIs" dxfId="842" priority="798" operator="equal">
      <formula>#REF!</formula>
    </cfRule>
  </conditionalFormatting>
  <conditionalFormatting sqref="D356:E356">
    <cfRule type="cellIs" dxfId="841" priority="743" operator="equal">
      <formula>#REF!</formula>
    </cfRule>
    <cfRule type="cellIs" dxfId="840" priority="744" operator="equal">
      <formula>#REF!</formula>
    </cfRule>
    <cfRule type="cellIs" dxfId="839" priority="745" operator="equal">
      <formula>#REF!</formula>
    </cfRule>
    <cfRule type="cellIs" dxfId="838" priority="746" operator="equal">
      <formula>#REF!</formula>
    </cfRule>
    <cfRule type="cellIs" dxfId="837" priority="747" operator="equal">
      <formula>#REF!</formula>
    </cfRule>
    <cfRule type="cellIs" dxfId="836" priority="748" operator="equal">
      <formula>#REF!</formula>
    </cfRule>
    <cfRule type="cellIs" dxfId="835" priority="749" operator="equal">
      <formula>#REF!</formula>
    </cfRule>
    <cfRule type="cellIs" dxfId="834" priority="750" operator="equal">
      <formula>#REF!</formula>
    </cfRule>
  </conditionalFormatting>
  <conditionalFormatting sqref="D356:E356">
    <cfRule type="cellIs" dxfId="833" priority="751" operator="equal">
      <formula>#REF!</formula>
    </cfRule>
    <cfRule type="cellIs" dxfId="832" priority="752" operator="equal">
      <formula>#REF!</formula>
    </cfRule>
    <cfRule type="cellIs" dxfId="831" priority="753" operator="equal">
      <formula>#REF!</formula>
    </cfRule>
    <cfRule type="cellIs" dxfId="830" priority="754" operator="equal">
      <formula>#REF!</formula>
    </cfRule>
    <cfRule type="cellIs" dxfId="829" priority="755" operator="equal">
      <formula>#REF!</formula>
    </cfRule>
    <cfRule type="cellIs" dxfId="828" priority="756" operator="equal">
      <formula>#REF!</formula>
    </cfRule>
  </conditionalFormatting>
  <conditionalFormatting sqref="D285:E285">
    <cfRule type="cellIs" dxfId="827" priority="757" operator="equal">
      <formula>#REF!</formula>
    </cfRule>
    <cfRule type="cellIs" dxfId="826" priority="758" operator="equal">
      <formula>#REF!</formula>
    </cfRule>
    <cfRule type="cellIs" dxfId="825" priority="759" operator="equal">
      <formula>#REF!</formula>
    </cfRule>
    <cfRule type="cellIs" dxfId="824" priority="760" operator="equal">
      <formula>#REF!</formula>
    </cfRule>
    <cfRule type="cellIs" dxfId="823" priority="761" operator="equal">
      <formula>#REF!</formula>
    </cfRule>
    <cfRule type="cellIs" dxfId="822" priority="762" operator="equal">
      <formula>#REF!</formula>
    </cfRule>
    <cfRule type="cellIs" dxfId="821" priority="763" operator="equal">
      <formula>#REF!</formula>
    </cfRule>
    <cfRule type="cellIs" dxfId="820" priority="764" operator="equal">
      <formula>#REF!</formula>
    </cfRule>
  </conditionalFormatting>
  <conditionalFormatting sqref="D285:E285">
    <cfRule type="cellIs" dxfId="819" priority="765" operator="equal">
      <formula>#REF!</formula>
    </cfRule>
    <cfRule type="cellIs" dxfId="818" priority="766" operator="equal">
      <formula>#REF!</formula>
    </cfRule>
    <cfRule type="cellIs" dxfId="817" priority="767" operator="equal">
      <formula>#REF!</formula>
    </cfRule>
    <cfRule type="cellIs" dxfId="816" priority="768" operator="equal">
      <formula>#REF!</formula>
    </cfRule>
    <cfRule type="cellIs" dxfId="815" priority="769" operator="equal">
      <formula>#REF!</formula>
    </cfRule>
    <cfRule type="cellIs" dxfId="814" priority="770" operator="equal">
      <formula>#REF!</formula>
    </cfRule>
  </conditionalFormatting>
  <conditionalFormatting sqref="D357:E357">
    <cfRule type="cellIs" dxfId="813" priority="729" operator="equal">
      <formula>#REF!</formula>
    </cfRule>
    <cfRule type="cellIs" dxfId="812" priority="730" operator="equal">
      <formula>#REF!</formula>
    </cfRule>
    <cfRule type="cellIs" dxfId="811" priority="731" operator="equal">
      <formula>#REF!</formula>
    </cfRule>
    <cfRule type="cellIs" dxfId="810" priority="732" operator="equal">
      <formula>#REF!</formula>
    </cfRule>
    <cfRule type="cellIs" dxfId="809" priority="733" operator="equal">
      <formula>#REF!</formula>
    </cfRule>
    <cfRule type="cellIs" dxfId="808" priority="734" operator="equal">
      <formula>#REF!</formula>
    </cfRule>
    <cfRule type="cellIs" dxfId="807" priority="735" operator="equal">
      <formula>#REF!</formula>
    </cfRule>
    <cfRule type="cellIs" dxfId="806" priority="736" operator="equal">
      <formula>#REF!</formula>
    </cfRule>
  </conditionalFormatting>
  <conditionalFormatting sqref="D357:E357">
    <cfRule type="cellIs" dxfId="805" priority="737" operator="equal">
      <formula>#REF!</formula>
    </cfRule>
    <cfRule type="cellIs" dxfId="804" priority="738" operator="equal">
      <formula>#REF!</formula>
    </cfRule>
    <cfRule type="cellIs" dxfId="803" priority="739" operator="equal">
      <formula>#REF!</formula>
    </cfRule>
    <cfRule type="cellIs" dxfId="802" priority="740" operator="equal">
      <formula>#REF!</formula>
    </cfRule>
    <cfRule type="cellIs" dxfId="801" priority="741" operator="equal">
      <formula>#REF!</formula>
    </cfRule>
    <cfRule type="cellIs" dxfId="800" priority="742" operator="equal">
      <formula>#REF!</formula>
    </cfRule>
  </conditionalFormatting>
  <conditionalFormatting sqref="D359:E359">
    <cfRule type="cellIs" dxfId="799" priority="701" operator="equal">
      <formula>#REF!</formula>
    </cfRule>
    <cfRule type="cellIs" dxfId="798" priority="702" operator="equal">
      <formula>#REF!</formula>
    </cfRule>
    <cfRule type="cellIs" dxfId="797" priority="703" operator="equal">
      <formula>#REF!</formula>
    </cfRule>
    <cfRule type="cellIs" dxfId="796" priority="704" operator="equal">
      <formula>#REF!</formula>
    </cfRule>
    <cfRule type="cellIs" dxfId="795" priority="705" operator="equal">
      <formula>#REF!</formula>
    </cfRule>
    <cfRule type="cellIs" dxfId="794" priority="706" operator="equal">
      <formula>#REF!</formula>
    </cfRule>
    <cfRule type="cellIs" dxfId="793" priority="707" operator="equal">
      <formula>#REF!</formula>
    </cfRule>
    <cfRule type="cellIs" dxfId="792" priority="708" operator="equal">
      <formula>#REF!</formula>
    </cfRule>
  </conditionalFormatting>
  <conditionalFormatting sqref="D359:E359">
    <cfRule type="cellIs" dxfId="791" priority="709" operator="equal">
      <formula>#REF!</formula>
    </cfRule>
    <cfRule type="cellIs" dxfId="790" priority="710" operator="equal">
      <formula>#REF!</formula>
    </cfRule>
    <cfRule type="cellIs" dxfId="789" priority="711" operator="equal">
      <formula>#REF!</formula>
    </cfRule>
    <cfRule type="cellIs" dxfId="788" priority="712" operator="equal">
      <formula>#REF!</formula>
    </cfRule>
    <cfRule type="cellIs" dxfId="787" priority="713" operator="equal">
      <formula>#REF!</formula>
    </cfRule>
    <cfRule type="cellIs" dxfId="786" priority="714" operator="equal">
      <formula>#REF!</formula>
    </cfRule>
  </conditionalFormatting>
  <conditionalFormatting sqref="D358:E358">
    <cfRule type="cellIs" dxfId="785" priority="715" operator="equal">
      <formula>#REF!</formula>
    </cfRule>
    <cfRule type="cellIs" dxfId="784" priority="716" operator="equal">
      <formula>#REF!</formula>
    </cfRule>
    <cfRule type="cellIs" dxfId="783" priority="717" operator="equal">
      <formula>#REF!</formula>
    </cfRule>
    <cfRule type="cellIs" dxfId="782" priority="718" operator="equal">
      <formula>#REF!</formula>
    </cfRule>
    <cfRule type="cellIs" dxfId="781" priority="719" operator="equal">
      <formula>#REF!</formula>
    </cfRule>
    <cfRule type="cellIs" dxfId="780" priority="720" operator="equal">
      <formula>#REF!</formula>
    </cfRule>
    <cfRule type="cellIs" dxfId="779" priority="721" operator="equal">
      <formula>#REF!</formula>
    </cfRule>
    <cfRule type="cellIs" dxfId="778" priority="722" operator="equal">
      <formula>#REF!</formula>
    </cfRule>
  </conditionalFormatting>
  <conditionalFormatting sqref="D358:E358">
    <cfRule type="cellIs" dxfId="777" priority="723" operator="equal">
      <formula>#REF!</formula>
    </cfRule>
    <cfRule type="cellIs" dxfId="776" priority="724" operator="equal">
      <formula>#REF!</formula>
    </cfRule>
    <cfRule type="cellIs" dxfId="775" priority="725" operator="equal">
      <formula>#REF!</formula>
    </cfRule>
    <cfRule type="cellIs" dxfId="774" priority="726" operator="equal">
      <formula>#REF!</formula>
    </cfRule>
    <cfRule type="cellIs" dxfId="773" priority="727" operator="equal">
      <formula>#REF!</formula>
    </cfRule>
    <cfRule type="cellIs" dxfId="772" priority="728" operator="equal">
      <formula>#REF!</formula>
    </cfRule>
  </conditionalFormatting>
  <conditionalFormatting sqref="D360:E360">
    <cfRule type="cellIs" dxfId="771" priority="673" operator="equal">
      <formula>#REF!</formula>
    </cfRule>
    <cfRule type="cellIs" dxfId="770" priority="674" operator="equal">
      <formula>#REF!</formula>
    </cfRule>
    <cfRule type="cellIs" dxfId="769" priority="675" operator="equal">
      <formula>#REF!</formula>
    </cfRule>
    <cfRule type="cellIs" dxfId="768" priority="676" operator="equal">
      <formula>#REF!</formula>
    </cfRule>
    <cfRule type="cellIs" dxfId="767" priority="677" operator="equal">
      <formula>#REF!</formula>
    </cfRule>
    <cfRule type="cellIs" dxfId="766" priority="678" operator="equal">
      <formula>#REF!</formula>
    </cfRule>
    <cfRule type="cellIs" dxfId="765" priority="679" operator="equal">
      <formula>#REF!</formula>
    </cfRule>
    <cfRule type="cellIs" dxfId="764" priority="680" operator="equal">
      <formula>#REF!</formula>
    </cfRule>
  </conditionalFormatting>
  <conditionalFormatting sqref="D360:E360">
    <cfRule type="cellIs" dxfId="763" priority="681" operator="equal">
      <formula>#REF!</formula>
    </cfRule>
    <cfRule type="cellIs" dxfId="762" priority="682" operator="equal">
      <formula>#REF!</formula>
    </cfRule>
    <cfRule type="cellIs" dxfId="761" priority="683" operator="equal">
      <formula>#REF!</formula>
    </cfRule>
    <cfRule type="cellIs" dxfId="760" priority="684" operator="equal">
      <formula>#REF!</formula>
    </cfRule>
    <cfRule type="cellIs" dxfId="759" priority="685" operator="equal">
      <formula>#REF!</formula>
    </cfRule>
    <cfRule type="cellIs" dxfId="758" priority="686" operator="equal">
      <formula>#REF!</formula>
    </cfRule>
  </conditionalFormatting>
  <conditionalFormatting sqref="D374">
    <cfRule type="cellIs" dxfId="757" priority="589" operator="equal">
      <formula>#REF!</formula>
    </cfRule>
    <cfRule type="cellIs" dxfId="756" priority="590" operator="equal">
      <formula>#REF!</formula>
    </cfRule>
    <cfRule type="cellIs" dxfId="755" priority="591" operator="equal">
      <formula>#REF!</formula>
    </cfRule>
    <cfRule type="cellIs" dxfId="754" priority="592" operator="equal">
      <formula>#REF!</formula>
    </cfRule>
    <cfRule type="cellIs" dxfId="753" priority="593" operator="equal">
      <formula>#REF!</formula>
    </cfRule>
    <cfRule type="cellIs" dxfId="752" priority="594" operator="equal">
      <formula>#REF!</formula>
    </cfRule>
    <cfRule type="cellIs" dxfId="751" priority="595" operator="equal">
      <formula>#REF!</formula>
    </cfRule>
    <cfRule type="cellIs" dxfId="750" priority="596" operator="equal">
      <formula>#REF!</formula>
    </cfRule>
  </conditionalFormatting>
  <conditionalFormatting sqref="D374">
    <cfRule type="cellIs" dxfId="749" priority="597" operator="equal">
      <formula>#REF!</formula>
    </cfRule>
    <cfRule type="cellIs" dxfId="748" priority="598" operator="equal">
      <formula>#REF!</formula>
    </cfRule>
    <cfRule type="cellIs" dxfId="747" priority="599" operator="equal">
      <formula>#REF!</formula>
    </cfRule>
    <cfRule type="cellIs" dxfId="746" priority="600" operator="equal">
      <formula>#REF!</formula>
    </cfRule>
    <cfRule type="cellIs" dxfId="745" priority="601" operator="equal">
      <formula>#REF!</formula>
    </cfRule>
    <cfRule type="cellIs" dxfId="744" priority="602" operator="equal">
      <formula>#REF!</formula>
    </cfRule>
  </conditionalFormatting>
  <conditionalFormatting sqref="D464:E464">
    <cfRule type="cellIs" dxfId="743" priority="561" operator="equal">
      <formula>#REF!</formula>
    </cfRule>
    <cfRule type="cellIs" dxfId="742" priority="562" operator="equal">
      <formula>#REF!</formula>
    </cfRule>
    <cfRule type="cellIs" dxfId="741" priority="563" operator="equal">
      <formula>#REF!</formula>
    </cfRule>
    <cfRule type="cellIs" dxfId="740" priority="564" operator="equal">
      <formula>#REF!</formula>
    </cfRule>
    <cfRule type="cellIs" dxfId="739" priority="565" operator="equal">
      <formula>#REF!</formula>
    </cfRule>
    <cfRule type="cellIs" dxfId="738" priority="566" operator="equal">
      <formula>#REF!</formula>
    </cfRule>
    <cfRule type="cellIs" dxfId="737" priority="567" operator="equal">
      <formula>#REF!</formula>
    </cfRule>
    <cfRule type="cellIs" dxfId="736" priority="568" operator="equal">
      <formula>#REF!</formula>
    </cfRule>
  </conditionalFormatting>
  <conditionalFormatting sqref="D464:E464">
    <cfRule type="cellIs" dxfId="735" priority="569" operator="equal">
      <formula>#REF!</formula>
    </cfRule>
    <cfRule type="cellIs" dxfId="734" priority="570" operator="equal">
      <formula>#REF!</formula>
    </cfRule>
    <cfRule type="cellIs" dxfId="733" priority="571" operator="equal">
      <formula>#REF!</formula>
    </cfRule>
    <cfRule type="cellIs" dxfId="732" priority="572" operator="equal">
      <formula>#REF!</formula>
    </cfRule>
    <cfRule type="cellIs" dxfId="731" priority="573" operator="equal">
      <formula>#REF!</formula>
    </cfRule>
    <cfRule type="cellIs" dxfId="730" priority="574" operator="equal">
      <formula>#REF!</formula>
    </cfRule>
  </conditionalFormatting>
  <conditionalFormatting sqref="D368:E373">
    <cfRule type="cellIs" dxfId="729" priority="575" operator="equal">
      <formula>#REF!</formula>
    </cfRule>
    <cfRule type="cellIs" dxfId="728" priority="576" operator="equal">
      <formula>#REF!</formula>
    </cfRule>
    <cfRule type="cellIs" dxfId="727" priority="577" operator="equal">
      <formula>#REF!</formula>
    </cfRule>
    <cfRule type="cellIs" dxfId="726" priority="578" operator="equal">
      <formula>#REF!</formula>
    </cfRule>
    <cfRule type="cellIs" dxfId="725" priority="579" operator="equal">
      <formula>#REF!</formula>
    </cfRule>
    <cfRule type="cellIs" dxfId="724" priority="580" operator="equal">
      <formula>#REF!</formula>
    </cfRule>
    <cfRule type="cellIs" dxfId="723" priority="581" operator="equal">
      <formula>#REF!</formula>
    </cfRule>
    <cfRule type="cellIs" dxfId="722" priority="582" operator="equal">
      <formula>#REF!</formula>
    </cfRule>
  </conditionalFormatting>
  <conditionalFormatting sqref="D368:E373">
    <cfRule type="cellIs" dxfId="721" priority="583" operator="equal">
      <formula>#REF!</formula>
    </cfRule>
    <cfRule type="cellIs" dxfId="720" priority="584" operator="equal">
      <formula>#REF!</formula>
    </cfRule>
    <cfRule type="cellIs" dxfId="719" priority="585" operator="equal">
      <formula>#REF!</formula>
    </cfRule>
    <cfRule type="cellIs" dxfId="718" priority="586" operator="equal">
      <formula>#REF!</formula>
    </cfRule>
    <cfRule type="cellIs" dxfId="717" priority="587" operator="equal">
      <formula>#REF!</formula>
    </cfRule>
    <cfRule type="cellIs" dxfId="716" priority="588" operator="equal">
      <formula>#REF!</formula>
    </cfRule>
  </conditionalFormatting>
  <conditionalFormatting sqref="D465:E465">
    <cfRule type="cellIs" dxfId="715" priority="547" operator="equal">
      <formula>#REF!</formula>
    </cfRule>
    <cfRule type="cellIs" dxfId="714" priority="548" operator="equal">
      <formula>#REF!</formula>
    </cfRule>
    <cfRule type="cellIs" dxfId="713" priority="549" operator="equal">
      <formula>#REF!</formula>
    </cfRule>
    <cfRule type="cellIs" dxfId="712" priority="550" operator="equal">
      <formula>#REF!</formula>
    </cfRule>
    <cfRule type="cellIs" dxfId="711" priority="551" operator="equal">
      <formula>#REF!</formula>
    </cfRule>
    <cfRule type="cellIs" dxfId="710" priority="552" operator="equal">
      <formula>#REF!</formula>
    </cfRule>
    <cfRule type="cellIs" dxfId="709" priority="553" operator="equal">
      <formula>#REF!</formula>
    </cfRule>
    <cfRule type="cellIs" dxfId="708" priority="554" operator="equal">
      <formula>#REF!</formula>
    </cfRule>
  </conditionalFormatting>
  <conditionalFormatting sqref="D465:E465">
    <cfRule type="cellIs" dxfId="707" priority="555" operator="equal">
      <formula>#REF!</formula>
    </cfRule>
    <cfRule type="cellIs" dxfId="706" priority="556" operator="equal">
      <formula>#REF!</formula>
    </cfRule>
    <cfRule type="cellIs" dxfId="705" priority="557" operator="equal">
      <formula>#REF!</formula>
    </cfRule>
    <cfRule type="cellIs" dxfId="704" priority="558" operator="equal">
      <formula>#REF!</formula>
    </cfRule>
    <cfRule type="cellIs" dxfId="703" priority="559" operator="equal">
      <formula>#REF!</formula>
    </cfRule>
    <cfRule type="cellIs" dxfId="702" priority="560" operator="equal">
      <formula>#REF!</formula>
    </cfRule>
  </conditionalFormatting>
  <conditionalFormatting sqref="D466:E466">
    <cfRule type="cellIs" dxfId="701" priority="533" operator="equal">
      <formula>#REF!</formula>
    </cfRule>
    <cfRule type="cellIs" dxfId="700" priority="534" operator="equal">
      <formula>#REF!</formula>
    </cfRule>
    <cfRule type="cellIs" dxfId="699" priority="535" operator="equal">
      <formula>#REF!</formula>
    </cfRule>
    <cfRule type="cellIs" dxfId="698" priority="536" operator="equal">
      <formula>#REF!</formula>
    </cfRule>
    <cfRule type="cellIs" dxfId="697" priority="537" operator="equal">
      <formula>#REF!</formula>
    </cfRule>
    <cfRule type="cellIs" dxfId="696" priority="538" operator="equal">
      <formula>#REF!</formula>
    </cfRule>
    <cfRule type="cellIs" dxfId="695" priority="539" operator="equal">
      <formula>#REF!</formula>
    </cfRule>
    <cfRule type="cellIs" dxfId="694" priority="540" operator="equal">
      <formula>#REF!</formula>
    </cfRule>
  </conditionalFormatting>
  <conditionalFormatting sqref="D466:E466">
    <cfRule type="cellIs" dxfId="693" priority="541" operator="equal">
      <formula>#REF!</formula>
    </cfRule>
    <cfRule type="cellIs" dxfId="692" priority="542" operator="equal">
      <formula>#REF!</formula>
    </cfRule>
    <cfRule type="cellIs" dxfId="691" priority="543" operator="equal">
      <formula>#REF!</formula>
    </cfRule>
    <cfRule type="cellIs" dxfId="690" priority="544" operator="equal">
      <formula>#REF!</formula>
    </cfRule>
    <cfRule type="cellIs" dxfId="689" priority="545" operator="equal">
      <formula>#REF!</formula>
    </cfRule>
    <cfRule type="cellIs" dxfId="688" priority="546" operator="equal">
      <formula>#REF!</formula>
    </cfRule>
  </conditionalFormatting>
  <conditionalFormatting sqref="D467:E467 D468:D469">
    <cfRule type="cellIs" dxfId="687" priority="519" operator="equal">
      <formula>#REF!</formula>
    </cfRule>
    <cfRule type="cellIs" dxfId="686" priority="520" operator="equal">
      <formula>#REF!</formula>
    </cfRule>
    <cfRule type="cellIs" dxfId="685" priority="521" operator="equal">
      <formula>#REF!</formula>
    </cfRule>
    <cfRule type="cellIs" dxfId="684" priority="522" operator="equal">
      <formula>#REF!</formula>
    </cfRule>
    <cfRule type="cellIs" dxfId="683" priority="523" operator="equal">
      <formula>#REF!</formula>
    </cfRule>
    <cfRule type="cellIs" dxfId="682" priority="524" operator="equal">
      <formula>#REF!</formula>
    </cfRule>
    <cfRule type="cellIs" dxfId="681" priority="525" operator="equal">
      <formula>#REF!</formula>
    </cfRule>
    <cfRule type="cellIs" dxfId="680" priority="526" operator="equal">
      <formula>#REF!</formula>
    </cfRule>
  </conditionalFormatting>
  <conditionalFormatting sqref="D467:E467 D468:D469">
    <cfRule type="cellIs" dxfId="679" priority="527" operator="equal">
      <formula>#REF!</formula>
    </cfRule>
    <cfRule type="cellIs" dxfId="678" priority="528" operator="equal">
      <formula>#REF!</formula>
    </cfRule>
    <cfRule type="cellIs" dxfId="677" priority="529" operator="equal">
      <formula>#REF!</formula>
    </cfRule>
    <cfRule type="cellIs" dxfId="676" priority="530" operator="equal">
      <formula>#REF!</formula>
    </cfRule>
    <cfRule type="cellIs" dxfId="675" priority="531" operator="equal">
      <formula>#REF!</formula>
    </cfRule>
    <cfRule type="cellIs" dxfId="674" priority="532" operator="equal">
      <formula>#REF!</formula>
    </cfRule>
  </conditionalFormatting>
  <conditionalFormatting sqref="E468">
    <cfRule type="cellIs" dxfId="673" priority="505" operator="equal">
      <formula>#REF!</formula>
    </cfRule>
    <cfRule type="cellIs" dxfId="672" priority="506" operator="equal">
      <formula>#REF!</formula>
    </cfRule>
    <cfRule type="cellIs" dxfId="671" priority="507" operator="equal">
      <formula>#REF!</formula>
    </cfRule>
    <cfRule type="cellIs" dxfId="670" priority="508" operator="equal">
      <formula>#REF!</formula>
    </cfRule>
    <cfRule type="cellIs" dxfId="669" priority="509" operator="equal">
      <formula>#REF!</formula>
    </cfRule>
    <cfRule type="cellIs" dxfId="668" priority="510" operator="equal">
      <formula>#REF!</formula>
    </cfRule>
    <cfRule type="cellIs" dxfId="667" priority="511" operator="equal">
      <formula>#REF!</formula>
    </cfRule>
    <cfRule type="cellIs" dxfId="666" priority="512" operator="equal">
      <formula>#REF!</formula>
    </cfRule>
  </conditionalFormatting>
  <conditionalFormatting sqref="E468">
    <cfRule type="cellIs" dxfId="665" priority="513" operator="equal">
      <formula>#REF!</formula>
    </cfRule>
    <cfRule type="cellIs" dxfId="664" priority="514" operator="equal">
      <formula>#REF!</formula>
    </cfRule>
    <cfRule type="cellIs" dxfId="663" priority="515" operator="equal">
      <formula>#REF!</formula>
    </cfRule>
    <cfRule type="cellIs" dxfId="662" priority="516" operator="equal">
      <formula>#REF!</formula>
    </cfRule>
    <cfRule type="cellIs" dxfId="661" priority="517" operator="equal">
      <formula>#REF!</formula>
    </cfRule>
    <cfRule type="cellIs" dxfId="660" priority="518" operator="equal">
      <formula>#REF!</formula>
    </cfRule>
  </conditionalFormatting>
  <conditionalFormatting sqref="D489">
    <cfRule type="cellIs" dxfId="659" priority="351" operator="equal">
      <formula>#REF!</formula>
    </cfRule>
    <cfRule type="cellIs" dxfId="658" priority="352" operator="equal">
      <formula>#REF!</formula>
    </cfRule>
    <cfRule type="cellIs" dxfId="657" priority="353" operator="equal">
      <formula>#REF!</formula>
    </cfRule>
    <cfRule type="cellIs" dxfId="656" priority="354" operator="equal">
      <formula>#REF!</formula>
    </cfRule>
    <cfRule type="cellIs" dxfId="655" priority="355" operator="equal">
      <formula>#REF!</formula>
    </cfRule>
    <cfRule type="cellIs" dxfId="654" priority="356" operator="equal">
      <formula>#REF!</formula>
    </cfRule>
    <cfRule type="cellIs" dxfId="653" priority="357" operator="equal">
      <formula>#REF!</formula>
    </cfRule>
    <cfRule type="cellIs" dxfId="652" priority="358" operator="equal">
      <formula>#REF!</formula>
    </cfRule>
  </conditionalFormatting>
  <conditionalFormatting sqref="D489">
    <cfRule type="cellIs" dxfId="651" priority="359" operator="equal">
      <formula>#REF!</formula>
    </cfRule>
    <cfRule type="cellIs" dxfId="650" priority="360" operator="equal">
      <formula>#REF!</formula>
    </cfRule>
    <cfRule type="cellIs" dxfId="649" priority="361" operator="equal">
      <formula>#REF!</formula>
    </cfRule>
    <cfRule type="cellIs" dxfId="648" priority="362" operator="equal">
      <formula>#REF!</formula>
    </cfRule>
    <cfRule type="cellIs" dxfId="647" priority="363" operator="equal">
      <formula>#REF!</formula>
    </cfRule>
    <cfRule type="cellIs" dxfId="646" priority="364" operator="equal">
      <formula>#REF!</formula>
    </cfRule>
  </conditionalFormatting>
  <conditionalFormatting sqref="D480:E488">
    <cfRule type="cellIs" dxfId="645" priority="337" operator="equal">
      <formula>#REF!</formula>
    </cfRule>
    <cfRule type="cellIs" dxfId="644" priority="338" operator="equal">
      <formula>#REF!</formula>
    </cfRule>
    <cfRule type="cellIs" dxfId="643" priority="339" operator="equal">
      <formula>#REF!</formula>
    </cfRule>
    <cfRule type="cellIs" dxfId="642" priority="340" operator="equal">
      <formula>#REF!</formula>
    </cfRule>
    <cfRule type="cellIs" dxfId="641" priority="341" operator="equal">
      <formula>#REF!</formula>
    </cfRule>
    <cfRule type="cellIs" dxfId="640" priority="342" operator="equal">
      <formula>#REF!</formula>
    </cfRule>
    <cfRule type="cellIs" dxfId="639" priority="343" operator="equal">
      <formula>#REF!</formula>
    </cfRule>
    <cfRule type="cellIs" dxfId="638" priority="344" operator="equal">
      <formula>#REF!</formula>
    </cfRule>
  </conditionalFormatting>
  <conditionalFormatting sqref="D480:E488">
    <cfRule type="cellIs" dxfId="637" priority="345" operator="equal">
      <formula>#REF!</formula>
    </cfRule>
    <cfRule type="cellIs" dxfId="636" priority="346" operator="equal">
      <formula>#REF!</formula>
    </cfRule>
    <cfRule type="cellIs" dxfId="635" priority="347" operator="equal">
      <formula>#REF!</formula>
    </cfRule>
    <cfRule type="cellIs" dxfId="634" priority="348" operator="equal">
      <formula>#REF!</formula>
    </cfRule>
    <cfRule type="cellIs" dxfId="633" priority="349" operator="equal">
      <formula>#REF!</formula>
    </cfRule>
    <cfRule type="cellIs" dxfId="632" priority="350" operator="equal">
      <formula>#REF!</formula>
    </cfRule>
  </conditionalFormatting>
  <conditionalFormatting sqref="D584">
    <cfRule type="cellIs" dxfId="631" priority="281" operator="equal">
      <formula>#REF!</formula>
    </cfRule>
    <cfRule type="cellIs" dxfId="630" priority="282" operator="equal">
      <formula>#REF!</formula>
    </cfRule>
    <cfRule type="cellIs" dxfId="629" priority="283" operator="equal">
      <formula>#REF!</formula>
    </cfRule>
    <cfRule type="cellIs" dxfId="628" priority="284" operator="equal">
      <formula>#REF!</formula>
    </cfRule>
    <cfRule type="cellIs" dxfId="627" priority="285" operator="equal">
      <formula>#REF!</formula>
    </cfRule>
    <cfRule type="cellIs" dxfId="626" priority="286" operator="equal">
      <formula>#REF!</formula>
    </cfRule>
    <cfRule type="cellIs" dxfId="625" priority="287" operator="equal">
      <formula>#REF!</formula>
    </cfRule>
    <cfRule type="cellIs" dxfId="624" priority="288" operator="equal">
      <formula>#REF!</formula>
    </cfRule>
  </conditionalFormatting>
  <conditionalFormatting sqref="D584">
    <cfRule type="cellIs" dxfId="623" priority="289" operator="equal">
      <formula>#REF!</formula>
    </cfRule>
    <cfRule type="cellIs" dxfId="622" priority="290" operator="equal">
      <formula>#REF!</formula>
    </cfRule>
    <cfRule type="cellIs" dxfId="621" priority="291" operator="equal">
      <formula>#REF!</formula>
    </cfRule>
    <cfRule type="cellIs" dxfId="620" priority="292" operator="equal">
      <formula>#REF!</formula>
    </cfRule>
    <cfRule type="cellIs" dxfId="619" priority="293" operator="equal">
      <formula>#REF!</formula>
    </cfRule>
    <cfRule type="cellIs" dxfId="618" priority="294" operator="equal">
      <formula>#REF!</formula>
    </cfRule>
  </conditionalFormatting>
  <conditionalFormatting sqref="D580:E583">
    <cfRule type="cellIs" dxfId="617" priority="267" operator="equal">
      <formula>#REF!</formula>
    </cfRule>
    <cfRule type="cellIs" dxfId="616" priority="268" operator="equal">
      <formula>#REF!</formula>
    </cfRule>
    <cfRule type="cellIs" dxfId="615" priority="269" operator="equal">
      <formula>#REF!</formula>
    </cfRule>
    <cfRule type="cellIs" dxfId="614" priority="270" operator="equal">
      <formula>#REF!</formula>
    </cfRule>
    <cfRule type="cellIs" dxfId="613" priority="271" operator="equal">
      <formula>#REF!</formula>
    </cfRule>
    <cfRule type="cellIs" dxfId="612" priority="272" operator="equal">
      <formula>#REF!</formula>
    </cfRule>
    <cfRule type="cellIs" dxfId="611" priority="273" operator="equal">
      <formula>#REF!</formula>
    </cfRule>
    <cfRule type="cellIs" dxfId="610" priority="274" operator="equal">
      <formula>#REF!</formula>
    </cfRule>
  </conditionalFormatting>
  <conditionalFormatting sqref="D580:E583">
    <cfRule type="cellIs" dxfId="609" priority="275" operator="equal">
      <formula>#REF!</formula>
    </cfRule>
    <cfRule type="cellIs" dxfId="608" priority="276" operator="equal">
      <formula>#REF!</formula>
    </cfRule>
    <cfRule type="cellIs" dxfId="607" priority="277" operator="equal">
      <formula>#REF!</formula>
    </cfRule>
    <cfRule type="cellIs" dxfId="606" priority="278" operator="equal">
      <formula>#REF!</formula>
    </cfRule>
    <cfRule type="cellIs" dxfId="605" priority="279" operator="equal">
      <formula>#REF!</formula>
    </cfRule>
    <cfRule type="cellIs" dxfId="604" priority="280" operator="equal">
      <formula>#REF!</formula>
    </cfRule>
  </conditionalFormatting>
  <conditionalFormatting sqref="D664">
    <cfRule type="cellIs" dxfId="603" priority="183" operator="equal">
      <formula>#REF!</formula>
    </cfRule>
    <cfRule type="cellIs" dxfId="602" priority="184" operator="equal">
      <formula>#REF!</formula>
    </cfRule>
    <cfRule type="cellIs" dxfId="601" priority="185" operator="equal">
      <formula>#REF!</formula>
    </cfRule>
    <cfRule type="cellIs" dxfId="600" priority="186" operator="equal">
      <formula>#REF!</formula>
    </cfRule>
    <cfRule type="cellIs" dxfId="599" priority="187" operator="equal">
      <formula>#REF!</formula>
    </cfRule>
    <cfRule type="cellIs" dxfId="598" priority="188" operator="equal">
      <formula>#REF!</formula>
    </cfRule>
    <cfRule type="cellIs" dxfId="597" priority="189" operator="equal">
      <formula>#REF!</formula>
    </cfRule>
    <cfRule type="cellIs" dxfId="596" priority="190" operator="equal">
      <formula>#REF!</formula>
    </cfRule>
  </conditionalFormatting>
  <conditionalFormatting sqref="D664">
    <cfRule type="cellIs" dxfId="595" priority="191" operator="equal">
      <formula>#REF!</formula>
    </cfRule>
    <cfRule type="cellIs" dxfId="594" priority="192" operator="equal">
      <formula>#REF!</formula>
    </cfRule>
    <cfRule type="cellIs" dxfId="593" priority="193" operator="equal">
      <formula>#REF!</formula>
    </cfRule>
    <cfRule type="cellIs" dxfId="592" priority="194" operator="equal">
      <formula>#REF!</formula>
    </cfRule>
    <cfRule type="cellIs" dxfId="591" priority="195" operator="equal">
      <formula>#REF!</formula>
    </cfRule>
    <cfRule type="cellIs" dxfId="590" priority="196" operator="equal">
      <formula>#REF!</formula>
    </cfRule>
  </conditionalFormatting>
  <conditionalFormatting sqref="D658:E663">
    <cfRule type="cellIs" dxfId="589" priority="169" operator="equal">
      <formula>#REF!</formula>
    </cfRule>
    <cfRule type="cellIs" dxfId="588" priority="170" operator="equal">
      <formula>#REF!</formula>
    </cfRule>
    <cfRule type="cellIs" dxfId="587" priority="171" operator="equal">
      <formula>#REF!</formula>
    </cfRule>
    <cfRule type="cellIs" dxfId="586" priority="172" operator="equal">
      <formula>#REF!</formula>
    </cfRule>
    <cfRule type="cellIs" dxfId="585" priority="173" operator="equal">
      <formula>#REF!</formula>
    </cfRule>
    <cfRule type="cellIs" dxfId="584" priority="174" operator="equal">
      <formula>#REF!</formula>
    </cfRule>
    <cfRule type="cellIs" dxfId="583" priority="175" operator="equal">
      <formula>#REF!</formula>
    </cfRule>
    <cfRule type="cellIs" dxfId="582" priority="176" operator="equal">
      <formula>#REF!</formula>
    </cfRule>
  </conditionalFormatting>
  <conditionalFormatting sqref="D658:E663">
    <cfRule type="cellIs" dxfId="581" priority="177" operator="equal">
      <formula>#REF!</formula>
    </cfRule>
    <cfRule type="cellIs" dxfId="580" priority="178" operator="equal">
      <formula>#REF!</formula>
    </cfRule>
    <cfRule type="cellIs" dxfId="579" priority="179" operator="equal">
      <formula>#REF!</formula>
    </cfRule>
    <cfRule type="cellIs" dxfId="578" priority="180" operator="equal">
      <formula>#REF!</formula>
    </cfRule>
    <cfRule type="cellIs" dxfId="577" priority="181" operator="equal">
      <formula>#REF!</formula>
    </cfRule>
    <cfRule type="cellIs" dxfId="576" priority="182" operator="equal">
      <formula>#REF!</formula>
    </cfRule>
  </conditionalFormatting>
  <conditionalFormatting sqref="D87">
    <cfRule type="cellIs" dxfId="575" priority="155" operator="equal">
      <formula>#REF!</formula>
    </cfRule>
    <cfRule type="cellIs" dxfId="574" priority="156" operator="equal">
      <formula>#REF!</formula>
    </cfRule>
    <cfRule type="cellIs" dxfId="573" priority="157" operator="equal">
      <formula>#REF!</formula>
    </cfRule>
    <cfRule type="cellIs" dxfId="572" priority="158" operator="equal">
      <formula>#REF!</formula>
    </cfRule>
    <cfRule type="cellIs" dxfId="571" priority="159" operator="equal">
      <formula>#REF!</formula>
    </cfRule>
    <cfRule type="cellIs" dxfId="570" priority="160" operator="equal">
      <formula>#REF!</formula>
    </cfRule>
    <cfRule type="cellIs" dxfId="569" priority="161" operator="equal">
      <formula>#REF!</formula>
    </cfRule>
    <cfRule type="cellIs" dxfId="568" priority="162" operator="equal">
      <formula>#REF!</formula>
    </cfRule>
  </conditionalFormatting>
  <conditionalFormatting sqref="D87">
    <cfRule type="cellIs" dxfId="567" priority="163" operator="equal">
      <formula>#REF!</formula>
    </cfRule>
    <cfRule type="cellIs" dxfId="566" priority="164" operator="equal">
      <formula>#REF!</formula>
    </cfRule>
    <cfRule type="cellIs" dxfId="565" priority="165" operator="equal">
      <formula>#REF!</formula>
    </cfRule>
    <cfRule type="cellIs" dxfId="564" priority="166" operator="equal">
      <formula>#REF!</formula>
    </cfRule>
    <cfRule type="cellIs" dxfId="563" priority="167" operator="equal">
      <formula>#REF!</formula>
    </cfRule>
    <cfRule type="cellIs" dxfId="562" priority="168" operator="equal">
      <formula>#REF!</formula>
    </cfRule>
  </conditionalFormatting>
  <conditionalFormatting sqref="D88">
    <cfRule type="cellIs" dxfId="561" priority="141" operator="equal">
      <formula>#REF!</formula>
    </cfRule>
    <cfRule type="cellIs" dxfId="560" priority="142" operator="equal">
      <formula>#REF!</formula>
    </cfRule>
    <cfRule type="cellIs" dxfId="559" priority="143" operator="equal">
      <formula>#REF!</formula>
    </cfRule>
    <cfRule type="cellIs" dxfId="558" priority="144" operator="equal">
      <formula>#REF!</formula>
    </cfRule>
    <cfRule type="cellIs" dxfId="557" priority="145" operator="equal">
      <formula>#REF!</formula>
    </cfRule>
    <cfRule type="cellIs" dxfId="556" priority="146" operator="equal">
      <formula>#REF!</formula>
    </cfRule>
    <cfRule type="cellIs" dxfId="555" priority="147" operator="equal">
      <formula>#REF!</formula>
    </cfRule>
    <cfRule type="cellIs" dxfId="554" priority="148" operator="equal">
      <formula>#REF!</formula>
    </cfRule>
  </conditionalFormatting>
  <conditionalFormatting sqref="D88">
    <cfRule type="cellIs" dxfId="553" priority="149" operator="equal">
      <formula>#REF!</formula>
    </cfRule>
    <cfRule type="cellIs" dxfId="552" priority="150" operator="equal">
      <formula>#REF!</formula>
    </cfRule>
    <cfRule type="cellIs" dxfId="551" priority="151" operator="equal">
      <formula>#REF!</formula>
    </cfRule>
    <cfRule type="cellIs" dxfId="550" priority="152" operator="equal">
      <formula>#REF!</formula>
    </cfRule>
    <cfRule type="cellIs" dxfId="549" priority="153" operator="equal">
      <formula>#REF!</formula>
    </cfRule>
    <cfRule type="cellIs" dxfId="548" priority="154" operator="equal">
      <formula>#REF!</formula>
    </cfRule>
  </conditionalFormatting>
  <conditionalFormatting sqref="E374">
    <cfRule type="cellIs" dxfId="547" priority="99" operator="equal">
      <formula>#REF!</formula>
    </cfRule>
    <cfRule type="cellIs" dxfId="546" priority="100" operator="equal">
      <formula>#REF!</formula>
    </cfRule>
    <cfRule type="cellIs" dxfId="545" priority="101" operator="equal">
      <formula>#REF!</formula>
    </cfRule>
    <cfRule type="cellIs" dxfId="544" priority="102" operator="equal">
      <formula>#REF!</formula>
    </cfRule>
    <cfRule type="cellIs" dxfId="543" priority="103" operator="equal">
      <formula>#REF!</formula>
    </cfRule>
    <cfRule type="cellIs" dxfId="542" priority="104" operator="equal">
      <formula>#REF!</formula>
    </cfRule>
    <cfRule type="cellIs" dxfId="541" priority="105" operator="equal">
      <formula>#REF!</formula>
    </cfRule>
    <cfRule type="cellIs" dxfId="540" priority="106" operator="equal">
      <formula>#REF!</formula>
    </cfRule>
  </conditionalFormatting>
  <conditionalFormatting sqref="E374">
    <cfRule type="cellIs" dxfId="539" priority="107" operator="equal">
      <formula>#REF!</formula>
    </cfRule>
    <cfRule type="cellIs" dxfId="538" priority="108" operator="equal">
      <formula>#REF!</formula>
    </cfRule>
    <cfRule type="cellIs" dxfId="537" priority="109" operator="equal">
      <formula>#REF!</formula>
    </cfRule>
    <cfRule type="cellIs" dxfId="536" priority="110" operator="equal">
      <formula>#REF!</formula>
    </cfRule>
    <cfRule type="cellIs" dxfId="535" priority="111" operator="equal">
      <formula>#REF!</formula>
    </cfRule>
    <cfRule type="cellIs" dxfId="534" priority="112" operator="equal">
      <formula>#REF!</formula>
    </cfRule>
  </conditionalFormatting>
  <conditionalFormatting sqref="D375">
    <cfRule type="cellIs" dxfId="533" priority="113" operator="equal">
      <formula>#REF!</formula>
    </cfRule>
    <cfRule type="cellIs" dxfId="532" priority="114" operator="equal">
      <formula>#REF!</formula>
    </cfRule>
    <cfRule type="cellIs" dxfId="531" priority="115" operator="equal">
      <formula>#REF!</formula>
    </cfRule>
    <cfRule type="cellIs" dxfId="530" priority="116" operator="equal">
      <formula>#REF!</formula>
    </cfRule>
    <cfRule type="cellIs" dxfId="529" priority="117" operator="equal">
      <formula>#REF!</formula>
    </cfRule>
    <cfRule type="cellIs" dxfId="528" priority="118" operator="equal">
      <formula>#REF!</formula>
    </cfRule>
    <cfRule type="cellIs" dxfId="527" priority="119" operator="equal">
      <formula>#REF!</formula>
    </cfRule>
    <cfRule type="cellIs" dxfId="526" priority="120" operator="equal">
      <formula>#REF!</formula>
    </cfRule>
  </conditionalFormatting>
  <conditionalFormatting sqref="D375">
    <cfRule type="cellIs" dxfId="525" priority="121" operator="equal">
      <formula>#REF!</formula>
    </cfRule>
    <cfRule type="cellIs" dxfId="524" priority="122" operator="equal">
      <formula>#REF!</formula>
    </cfRule>
    <cfRule type="cellIs" dxfId="523" priority="123" operator="equal">
      <formula>#REF!</formula>
    </cfRule>
    <cfRule type="cellIs" dxfId="522" priority="124" operator="equal">
      <formula>#REF!</formula>
    </cfRule>
    <cfRule type="cellIs" dxfId="521" priority="125" operator="equal">
      <formula>#REF!</formula>
    </cfRule>
    <cfRule type="cellIs" dxfId="520" priority="126" operator="equal">
      <formula>#REF!</formula>
    </cfRule>
  </conditionalFormatting>
  <conditionalFormatting sqref="E469">
    <cfRule type="cellIs" dxfId="519" priority="85" operator="equal">
      <formula>#REF!</formula>
    </cfRule>
    <cfRule type="cellIs" dxfId="518" priority="86" operator="equal">
      <formula>#REF!</formula>
    </cfRule>
    <cfRule type="cellIs" dxfId="517" priority="87" operator="equal">
      <formula>#REF!</formula>
    </cfRule>
    <cfRule type="cellIs" dxfId="516" priority="88" operator="equal">
      <formula>#REF!</formula>
    </cfRule>
    <cfRule type="cellIs" dxfId="515" priority="89" operator="equal">
      <formula>#REF!</formula>
    </cfRule>
    <cfRule type="cellIs" dxfId="514" priority="90" operator="equal">
      <formula>#REF!</formula>
    </cfRule>
    <cfRule type="cellIs" dxfId="513" priority="91" operator="equal">
      <formula>#REF!</formula>
    </cfRule>
    <cfRule type="cellIs" dxfId="512" priority="92" operator="equal">
      <formula>#REF!</formula>
    </cfRule>
  </conditionalFormatting>
  <conditionalFormatting sqref="E469">
    <cfRule type="cellIs" dxfId="511" priority="93" operator="equal">
      <formula>#REF!</formula>
    </cfRule>
    <cfRule type="cellIs" dxfId="510" priority="94" operator="equal">
      <formula>#REF!</formula>
    </cfRule>
    <cfRule type="cellIs" dxfId="509" priority="95" operator="equal">
      <formula>#REF!</formula>
    </cfRule>
    <cfRule type="cellIs" dxfId="508" priority="96" operator="equal">
      <formula>#REF!</formula>
    </cfRule>
    <cfRule type="cellIs" dxfId="507" priority="97" operator="equal">
      <formula>#REF!</formula>
    </cfRule>
    <cfRule type="cellIs" dxfId="506" priority="98" operator="equal">
      <formula>#REF!</formula>
    </cfRule>
  </conditionalFormatting>
  <conditionalFormatting sqref="E470">
    <cfRule type="cellIs" dxfId="505" priority="57" operator="equal">
      <formula>#REF!</formula>
    </cfRule>
    <cfRule type="cellIs" dxfId="504" priority="58" operator="equal">
      <formula>#REF!</formula>
    </cfRule>
    <cfRule type="cellIs" dxfId="503" priority="59" operator="equal">
      <formula>#REF!</formula>
    </cfRule>
    <cfRule type="cellIs" dxfId="502" priority="60" operator="equal">
      <formula>#REF!</formula>
    </cfRule>
    <cfRule type="cellIs" dxfId="501" priority="61" operator="equal">
      <formula>#REF!</formula>
    </cfRule>
    <cfRule type="cellIs" dxfId="500" priority="62" operator="equal">
      <formula>#REF!</formula>
    </cfRule>
    <cfRule type="cellIs" dxfId="499" priority="63" operator="equal">
      <formula>#REF!</formula>
    </cfRule>
    <cfRule type="cellIs" dxfId="498" priority="64" operator="equal">
      <formula>#REF!</formula>
    </cfRule>
  </conditionalFormatting>
  <conditionalFormatting sqref="E470">
    <cfRule type="cellIs" dxfId="497" priority="65" operator="equal">
      <formula>#REF!</formula>
    </cfRule>
    <cfRule type="cellIs" dxfId="496" priority="66" operator="equal">
      <formula>#REF!</formula>
    </cfRule>
    <cfRule type="cellIs" dxfId="495" priority="67" operator="equal">
      <formula>#REF!</formula>
    </cfRule>
    <cfRule type="cellIs" dxfId="494" priority="68" operator="equal">
      <formula>#REF!</formula>
    </cfRule>
    <cfRule type="cellIs" dxfId="493" priority="69" operator="equal">
      <formula>#REF!</formula>
    </cfRule>
    <cfRule type="cellIs" dxfId="492" priority="70" operator="equal">
      <formula>#REF!</formula>
    </cfRule>
  </conditionalFormatting>
  <conditionalFormatting sqref="D470">
    <cfRule type="cellIs" dxfId="491" priority="71" operator="equal">
      <formula>#REF!</formula>
    </cfRule>
    <cfRule type="cellIs" dxfId="490" priority="72" operator="equal">
      <formula>#REF!</formula>
    </cfRule>
    <cfRule type="cellIs" dxfId="489" priority="73" operator="equal">
      <formula>#REF!</formula>
    </cfRule>
    <cfRule type="cellIs" dxfId="488" priority="74" operator="equal">
      <formula>#REF!</formula>
    </cfRule>
    <cfRule type="cellIs" dxfId="487" priority="75" operator="equal">
      <formula>#REF!</formula>
    </cfRule>
    <cfRule type="cellIs" dxfId="486" priority="76" operator="equal">
      <formula>#REF!</formula>
    </cfRule>
    <cfRule type="cellIs" dxfId="485" priority="77" operator="equal">
      <formula>#REF!</formula>
    </cfRule>
    <cfRule type="cellIs" dxfId="484" priority="78" operator="equal">
      <formula>#REF!</formula>
    </cfRule>
  </conditionalFormatting>
  <conditionalFormatting sqref="D470">
    <cfRule type="cellIs" dxfId="483" priority="79" operator="equal">
      <formula>#REF!</formula>
    </cfRule>
    <cfRule type="cellIs" dxfId="482" priority="80" operator="equal">
      <formula>#REF!</formula>
    </cfRule>
    <cfRule type="cellIs" dxfId="481" priority="81" operator="equal">
      <formula>#REF!</formula>
    </cfRule>
    <cfRule type="cellIs" dxfId="480" priority="82" operator="equal">
      <formula>#REF!</formula>
    </cfRule>
    <cfRule type="cellIs" dxfId="479" priority="83" operator="equal">
      <formula>#REF!</formula>
    </cfRule>
    <cfRule type="cellIs" dxfId="478" priority="84" operator="equal">
      <formula>#REF!</formula>
    </cfRule>
  </conditionalFormatting>
  <conditionalFormatting sqref="E471">
    <cfRule type="cellIs" dxfId="477" priority="29" operator="equal">
      <formula>#REF!</formula>
    </cfRule>
    <cfRule type="cellIs" dxfId="476" priority="30" operator="equal">
      <formula>#REF!</formula>
    </cfRule>
    <cfRule type="cellIs" dxfId="475" priority="31" operator="equal">
      <formula>#REF!</formula>
    </cfRule>
    <cfRule type="cellIs" dxfId="474" priority="32" operator="equal">
      <formula>#REF!</formula>
    </cfRule>
    <cfRule type="cellIs" dxfId="473" priority="33" operator="equal">
      <formula>#REF!</formula>
    </cfRule>
    <cfRule type="cellIs" dxfId="472" priority="34" operator="equal">
      <formula>#REF!</formula>
    </cfRule>
    <cfRule type="cellIs" dxfId="471" priority="35" operator="equal">
      <formula>#REF!</formula>
    </cfRule>
    <cfRule type="cellIs" dxfId="470" priority="36" operator="equal">
      <formula>#REF!</formula>
    </cfRule>
  </conditionalFormatting>
  <conditionalFormatting sqref="E471">
    <cfRule type="cellIs" dxfId="469" priority="37" operator="equal">
      <formula>#REF!</formula>
    </cfRule>
    <cfRule type="cellIs" dxfId="468" priority="38" operator="equal">
      <formula>#REF!</formula>
    </cfRule>
    <cfRule type="cellIs" dxfId="467" priority="39" operator="equal">
      <formula>#REF!</formula>
    </cfRule>
    <cfRule type="cellIs" dxfId="466" priority="40" operator="equal">
      <formula>#REF!</formula>
    </cfRule>
    <cfRule type="cellIs" dxfId="465" priority="41" operator="equal">
      <formula>#REF!</formula>
    </cfRule>
    <cfRule type="cellIs" dxfId="464" priority="42" operator="equal">
      <formula>#REF!</formula>
    </cfRule>
  </conditionalFormatting>
  <conditionalFormatting sqref="E472">
    <cfRule type="cellIs" dxfId="463" priority="1" operator="equal">
      <formula>#REF!</formula>
    </cfRule>
    <cfRule type="cellIs" dxfId="462" priority="2" operator="equal">
      <formula>#REF!</formula>
    </cfRule>
    <cfRule type="cellIs" dxfId="461" priority="3" operator="equal">
      <formula>#REF!</formula>
    </cfRule>
    <cfRule type="cellIs" dxfId="460" priority="4" operator="equal">
      <formula>#REF!</formula>
    </cfRule>
    <cfRule type="cellIs" dxfId="459" priority="5" operator="equal">
      <formula>#REF!</formula>
    </cfRule>
    <cfRule type="cellIs" dxfId="458" priority="6" operator="equal">
      <formula>#REF!</formula>
    </cfRule>
    <cfRule type="cellIs" dxfId="457" priority="7" operator="equal">
      <formula>#REF!</formula>
    </cfRule>
    <cfRule type="cellIs" dxfId="456" priority="8" operator="equal">
      <formula>#REF!</formula>
    </cfRule>
  </conditionalFormatting>
  <conditionalFormatting sqref="E472">
    <cfRule type="cellIs" dxfId="455" priority="9" operator="equal">
      <formula>#REF!</formula>
    </cfRule>
    <cfRule type="cellIs" dxfId="454" priority="10" operator="equal">
      <formula>#REF!</formula>
    </cfRule>
    <cfRule type="cellIs" dxfId="453" priority="11" operator="equal">
      <formula>#REF!</formula>
    </cfRule>
    <cfRule type="cellIs" dxfId="452" priority="12" operator="equal">
      <formula>#REF!</formula>
    </cfRule>
    <cfRule type="cellIs" dxfId="451" priority="13" operator="equal">
      <formula>#REF!</formula>
    </cfRule>
    <cfRule type="cellIs" dxfId="450" priority="14" operator="equal">
      <formula>#REF!</formula>
    </cfRule>
  </conditionalFormatting>
  <conditionalFormatting sqref="D471">
    <cfRule type="cellIs" dxfId="449" priority="43" operator="equal">
      <formula>#REF!</formula>
    </cfRule>
    <cfRule type="cellIs" dxfId="448" priority="44" operator="equal">
      <formula>#REF!</formula>
    </cfRule>
    <cfRule type="cellIs" dxfId="447" priority="45" operator="equal">
      <formula>#REF!</formula>
    </cfRule>
    <cfRule type="cellIs" dxfId="446" priority="46" operator="equal">
      <formula>#REF!</formula>
    </cfRule>
    <cfRule type="cellIs" dxfId="445" priority="47" operator="equal">
      <formula>#REF!</formula>
    </cfRule>
    <cfRule type="cellIs" dxfId="444" priority="48" operator="equal">
      <formula>#REF!</formula>
    </cfRule>
    <cfRule type="cellIs" dxfId="443" priority="49" operator="equal">
      <formula>#REF!</formula>
    </cfRule>
    <cfRule type="cellIs" dxfId="442" priority="50" operator="equal">
      <formula>#REF!</formula>
    </cfRule>
  </conditionalFormatting>
  <conditionalFormatting sqref="D471">
    <cfRule type="cellIs" dxfId="441" priority="51" operator="equal">
      <formula>#REF!</formula>
    </cfRule>
    <cfRule type="cellIs" dxfId="440" priority="52" operator="equal">
      <formula>#REF!</formula>
    </cfRule>
    <cfRule type="cellIs" dxfId="439" priority="53" operator="equal">
      <formula>#REF!</formula>
    </cfRule>
    <cfRule type="cellIs" dxfId="438" priority="54" operator="equal">
      <formula>#REF!</formula>
    </cfRule>
    <cfRule type="cellIs" dxfId="437" priority="55" operator="equal">
      <formula>#REF!</formula>
    </cfRule>
    <cfRule type="cellIs" dxfId="436" priority="56" operator="equal">
      <formula>#REF!</formula>
    </cfRule>
  </conditionalFormatting>
  <conditionalFormatting sqref="D472">
    <cfRule type="cellIs" dxfId="435" priority="15" operator="equal">
      <formula>#REF!</formula>
    </cfRule>
    <cfRule type="cellIs" dxfId="434" priority="16" operator="equal">
      <formula>#REF!</formula>
    </cfRule>
    <cfRule type="cellIs" dxfId="433" priority="17" operator="equal">
      <formula>#REF!</formula>
    </cfRule>
    <cfRule type="cellIs" dxfId="432" priority="18" operator="equal">
      <formula>#REF!</formula>
    </cfRule>
    <cfRule type="cellIs" dxfId="431" priority="19" operator="equal">
      <formula>#REF!</formula>
    </cfRule>
    <cfRule type="cellIs" dxfId="430" priority="20" operator="equal">
      <formula>#REF!</formula>
    </cfRule>
    <cfRule type="cellIs" dxfId="429" priority="21" operator="equal">
      <formula>#REF!</formula>
    </cfRule>
    <cfRule type="cellIs" dxfId="428" priority="22" operator="equal">
      <formula>#REF!</formula>
    </cfRule>
  </conditionalFormatting>
  <conditionalFormatting sqref="D472">
    <cfRule type="cellIs" dxfId="427" priority="23" operator="equal">
      <formula>#REF!</formula>
    </cfRule>
    <cfRule type="cellIs" dxfId="426" priority="24" operator="equal">
      <formula>#REF!</formula>
    </cfRule>
    <cfRule type="cellIs" dxfId="425" priority="25" operator="equal">
      <formula>#REF!</formula>
    </cfRule>
    <cfRule type="cellIs" dxfId="424" priority="26" operator="equal">
      <formula>#REF!</formula>
    </cfRule>
    <cfRule type="cellIs" dxfId="423" priority="27" operator="equal">
      <formula>#REF!</formula>
    </cfRule>
    <cfRule type="cellIs" dxfId="422" priority="28" operator="equal">
      <formula>#REF!</formula>
    </cfRule>
  </conditionalFormatting>
  <dataValidations count="1">
    <dataValidation allowBlank="1" showInputMessage="1" showErrorMessage="1" promptTitle="Press ALT + Enter" prompt="to add an extra line, while editing this entry." sqref="F653:J664 F68:J76 F159:J170 F350:J360 F363:J375 F567:J572 F575:J584 F645:J650 F79:J88 F173:J187 F264:J268 F271:J285 F458:J472 F475:J489"/>
  </dataValidations>
  <pageMargins left="0.7" right="0.7" top="0.75" bottom="0.75" header="0.3" footer="0.3"/>
  <pageSetup paperSize="9" scale="56" fitToHeight="0" orientation="portrait" r:id="rId51"/>
  <drawing r:id="rId52"/>
  <legacyDrawing r:id="rId53"/>
  <mc:AlternateContent xmlns:mc="http://schemas.openxmlformats.org/markup-compatibility/2006">
    <mc:Choice Requires="x14">
      <controls>
        <mc:AlternateContent xmlns:mc="http://schemas.openxmlformats.org/markup-compatibility/2006">
          <mc:Choice Requires="x14">
            <control shapeId="8227" r:id="rId54" name="Group Box 35">
              <controlPr defaultSize="0" autoFill="0" autoPict="0">
                <anchor moveWithCells="1" sizeWithCells="1">
                  <from>
                    <xdr:col>2</xdr:col>
                    <xdr:colOff>95250</xdr:colOff>
                    <xdr:row>11</xdr:row>
                    <xdr:rowOff>114300</xdr:rowOff>
                  </from>
                  <to>
                    <xdr:col>8</xdr:col>
                    <xdr:colOff>1257300</xdr:colOff>
                    <xdr:row>26</xdr:row>
                    <xdr:rowOff>352425</xdr:rowOff>
                  </to>
                </anchor>
              </controlPr>
            </control>
          </mc:Choice>
        </mc:AlternateContent>
        <mc:AlternateContent xmlns:mc="http://schemas.openxmlformats.org/markup-compatibility/2006">
          <mc:Choice Requires="x14">
            <control shapeId="8238" r:id="rId55" name="Group Box 46">
              <controlPr defaultSize="0" autoFill="0" autoPict="0">
                <anchor moveWithCells="1" sizeWithCells="1">
                  <from>
                    <xdr:col>6</xdr:col>
                    <xdr:colOff>209550</xdr:colOff>
                    <xdr:row>155</xdr:row>
                    <xdr:rowOff>0</xdr:rowOff>
                  </from>
                  <to>
                    <xdr:col>6</xdr:col>
                    <xdr:colOff>209550</xdr:colOff>
                    <xdr:row>155</xdr:row>
                    <xdr:rowOff>0</xdr:rowOff>
                  </to>
                </anchor>
              </controlPr>
            </control>
          </mc:Choice>
        </mc:AlternateContent>
        <mc:AlternateContent xmlns:mc="http://schemas.openxmlformats.org/markup-compatibility/2006">
          <mc:Choice Requires="x14">
            <control shapeId="8239" r:id="rId56" name="Option Button 47">
              <controlPr defaultSize="0" autoFill="0" autoLine="0" autoPict="0" macro="[0]!Module3BenefitsRisksAllSafeguardB">
                <anchor moveWithCells="1" sizeWithCells="1">
                  <from>
                    <xdr:col>5</xdr:col>
                    <xdr:colOff>171450</xdr:colOff>
                    <xdr:row>155</xdr:row>
                    <xdr:rowOff>0</xdr:rowOff>
                  </from>
                  <to>
                    <xdr:col>5</xdr:col>
                    <xdr:colOff>171450</xdr:colOff>
                    <xdr:row>155</xdr:row>
                    <xdr:rowOff>0</xdr:rowOff>
                  </to>
                </anchor>
              </controlPr>
            </control>
          </mc:Choice>
        </mc:AlternateContent>
        <mc:AlternateContent xmlns:mc="http://schemas.openxmlformats.org/markup-compatibility/2006">
          <mc:Choice Requires="x14">
            <control shapeId="8240" r:id="rId57" name="Option Button 48">
              <controlPr defaultSize="0" autoFill="0" autoLine="0" autoPict="0" macro="[0]!Module3BenefitsRisksPotentialPrioritiesSafeguardB">
                <anchor moveWithCells="1" sizeWithCells="1">
                  <from>
                    <xdr:col>4</xdr:col>
                    <xdr:colOff>200025</xdr:colOff>
                    <xdr:row>155</xdr:row>
                    <xdr:rowOff>0</xdr:rowOff>
                  </from>
                  <to>
                    <xdr:col>4</xdr:col>
                    <xdr:colOff>200025</xdr:colOff>
                    <xdr:row>155</xdr:row>
                    <xdr:rowOff>0</xdr:rowOff>
                  </to>
                </anchor>
              </controlPr>
            </control>
          </mc:Choice>
        </mc:AlternateContent>
        <mc:AlternateContent xmlns:mc="http://schemas.openxmlformats.org/markup-compatibility/2006">
          <mc:Choice Requires="x14">
            <control shapeId="8241" r:id="rId58" name="Label 49">
              <controlPr defaultSize="0" autoFill="0" autoLine="0" autoPict="0">
                <anchor moveWithCells="1" sizeWithCells="1">
                  <from>
                    <xdr:col>2</xdr:col>
                    <xdr:colOff>133350</xdr:colOff>
                    <xdr:row>154</xdr:row>
                    <xdr:rowOff>47625</xdr:rowOff>
                  </from>
                  <to>
                    <xdr:col>2</xdr:col>
                    <xdr:colOff>133350</xdr:colOff>
                    <xdr:row>154</xdr:row>
                    <xdr:rowOff>47625</xdr:rowOff>
                  </to>
                </anchor>
              </controlPr>
            </control>
          </mc:Choice>
        </mc:AlternateContent>
        <mc:AlternateContent xmlns:mc="http://schemas.openxmlformats.org/markup-compatibility/2006">
          <mc:Choice Requires="x14">
            <control shapeId="8242" r:id="rId59" name="Group Box 50">
              <controlPr defaultSize="0" autoFill="0" autoPict="0">
                <anchor moveWithCells="1" sizeWithCells="1">
                  <from>
                    <xdr:col>2</xdr:col>
                    <xdr:colOff>133350</xdr:colOff>
                    <xdr:row>259</xdr:row>
                    <xdr:rowOff>47625</xdr:rowOff>
                  </from>
                  <to>
                    <xdr:col>6</xdr:col>
                    <xdr:colOff>1181100</xdr:colOff>
                    <xdr:row>260</xdr:row>
                    <xdr:rowOff>0</xdr:rowOff>
                  </to>
                </anchor>
              </controlPr>
            </control>
          </mc:Choice>
        </mc:AlternateContent>
        <mc:AlternateContent xmlns:mc="http://schemas.openxmlformats.org/markup-compatibility/2006">
          <mc:Choice Requires="x14">
            <control shapeId="8243" r:id="rId60" name="Option Button 51">
              <controlPr defaultSize="0" autoFill="0" autoLine="0" autoPict="0" macro="[0]!Module3BenefitsRisksAllSafeguardC">
                <anchor moveWithCells="1" sizeWithCells="1">
                  <from>
                    <xdr:col>2</xdr:col>
                    <xdr:colOff>295275</xdr:colOff>
                    <xdr:row>259</xdr:row>
                    <xdr:rowOff>123825</xdr:rowOff>
                  </from>
                  <to>
                    <xdr:col>5</xdr:col>
                    <xdr:colOff>219075</xdr:colOff>
                    <xdr:row>259</xdr:row>
                    <xdr:rowOff>428625</xdr:rowOff>
                  </to>
                </anchor>
              </controlPr>
            </control>
          </mc:Choice>
        </mc:AlternateContent>
        <mc:AlternateContent xmlns:mc="http://schemas.openxmlformats.org/markup-compatibility/2006">
          <mc:Choice Requires="x14">
            <control shapeId="8244" r:id="rId61" name="Option Button 52">
              <controlPr defaultSize="0" autoFill="0" autoLine="0" autoPict="0" macro="[0]!Module3BenefitsRisksPotentialPrioritiesSafeguardC">
                <anchor moveWithCells="1" sizeWithCells="1">
                  <from>
                    <xdr:col>2</xdr:col>
                    <xdr:colOff>295275</xdr:colOff>
                    <xdr:row>259</xdr:row>
                    <xdr:rowOff>390525</xdr:rowOff>
                  </from>
                  <to>
                    <xdr:col>4</xdr:col>
                    <xdr:colOff>28575</xdr:colOff>
                    <xdr:row>259</xdr:row>
                    <xdr:rowOff>685800</xdr:rowOff>
                  </to>
                </anchor>
              </controlPr>
            </control>
          </mc:Choice>
        </mc:AlternateContent>
        <mc:AlternateContent xmlns:mc="http://schemas.openxmlformats.org/markup-compatibility/2006">
          <mc:Choice Requires="x14">
            <control shapeId="8245" r:id="rId62" name="Label 53">
              <controlPr defaultSize="0" autoFill="0" autoLine="0" autoPict="0">
                <anchor moveWithCells="1" sizeWithCells="1">
                  <from>
                    <xdr:col>4</xdr:col>
                    <xdr:colOff>209550</xdr:colOff>
                    <xdr:row>259</xdr:row>
                    <xdr:rowOff>457200</xdr:rowOff>
                  </from>
                  <to>
                    <xdr:col>6</xdr:col>
                    <xdr:colOff>1143000</xdr:colOff>
                    <xdr:row>259</xdr:row>
                    <xdr:rowOff>762000</xdr:rowOff>
                  </to>
                </anchor>
              </controlPr>
            </control>
          </mc:Choice>
        </mc:AlternateContent>
        <mc:AlternateContent xmlns:mc="http://schemas.openxmlformats.org/markup-compatibility/2006">
          <mc:Choice Requires="x14">
            <control shapeId="8246" r:id="rId63" name="Group Box 54">
              <controlPr defaultSize="0" autoFill="0" autoPict="0">
                <anchor moveWithCells="1" sizeWithCells="1">
                  <from>
                    <xdr:col>2</xdr:col>
                    <xdr:colOff>133350</xdr:colOff>
                    <xdr:row>345</xdr:row>
                    <xdr:rowOff>47625</xdr:rowOff>
                  </from>
                  <to>
                    <xdr:col>7</xdr:col>
                    <xdr:colOff>76200</xdr:colOff>
                    <xdr:row>346</xdr:row>
                    <xdr:rowOff>0</xdr:rowOff>
                  </to>
                </anchor>
              </controlPr>
            </control>
          </mc:Choice>
        </mc:AlternateContent>
        <mc:AlternateContent xmlns:mc="http://schemas.openxmlformats.org/markup-compatibility/2006">
          <mc:Choice Requires="x14">
            <control shapeId="8247" r:id="rId64" name="Option Button 55">
              <controlPr defaultSize="0" autoFill="0" autoLine="0" autoPict="0" macro="[0]!Module3BenefitsRisksAllSafeguardD">
                <anchor moveWithCells="1" sizeWithCells="1">
                  <from>
                    <xdr:col>2</xdr:col>
                    <xdr:colOff>295275</xdr:colOff>
                    <xdr:row>345</xdr:row>
                    <xdr:rowOff>123825</xdr:rowOff>
                  </from>
                  <to>
                    <xdr:col>5</xdr:col>
                    <xdr:colOff>266700</xdr:colOff>
                    <xdr:row>345</xdr:row>
                    <xdr:rowOff>428625</xdr:rowOff>
                  </to>
                </anchor>
              </controlPr>
            </control>
          </mc:Choice>
        </mc:AlternateContent>
        <mc:AlternateContent xmlns:mc="http://schemas.openxmlformats.org/markup-compatibility/2006">
          <mc:Choice Requires="x14">
            <control shapeId="8248" r:id="rId65" name="Option Button 56">
              <controlPr defaultSize="0" autoFill="0" autoLine="0" autoPict="0" macro="[0]!Module3BenefitsRisksPotentialPrioritiesSafeguardD">
                <anchor moveWithCells="1" sizeWithCells="1">
                  <from>
                    <xdr:col>2</xdr:col>
                    <xdr:colOff>295275</xdr:colOff>
                    <xdr:row>345</xdr:row>
                    <xdr:rowOff>390525</xdr:rowOff>
                  </from>
                  <to>
                    <xdr:col>4</xdr:col>
                    <xdr:colOff>66675</xdr:colOff>
                    <xdr:row>345</xdr:row>
                    <xdr:rowOff>685800</xdr:rowOff>
                  </to>
                </anchor>
              </controlPr>
            </control>
          </mc:Choice>
        </mc:AlternateContent>
        <mc:AlternateContent xmlns:mc="http://schemas.openxmlformats.org/markup-compatibility/2006">
          <mc:Choice Requires="x14">
            <control shapeId="8249" r:id="rId66" name="Label 57">
              <controlPr defaultSize="0" autoFill="0" autoLine="0" autoPict="0">
                <anchor moveWithCells="1" sizeWithCells="1">
                  <from>
                    <xdr:col>4</xdr:col>
                    <xdr:colOff>219075</xdr:colOff>
                    <xdr:row>345</xdr:row>
                    <xdr:rowOff>457200</xdr:rowOff>
                  </from>
                  <to>
                    <xdr:col>7</xdr:col>
                    <xdr:colOff>47625</xdr:colOff>
                    <xdr:row>345</xdr:row>
                    <xdr:rowOff>762000</xdr:rowOff>
                  </to>
                </anchor>
              </controlPr>
            </control>
          </mc:Choice>
        </mc:AlternateContent>
        <mc:AlternateContent xmlns:mc="http://schemas.openxmlformats.org/markup-compatibility/2006">
          <mc:Choice Requires="x14">
            <control shapeId="8250" r:id="rId67" name="Group Box 58">
              <controlPr defaultSize="0" autoFill="0" autoPict="0">
                <anchor moveWithCells="1" sizeWithCells="1">
                  <from>
                    <xdr:col>2</xdr:col>
                    <xdr:colOff>133350</xdr:colOff>
                    <xdr:row>453</xdr:row>
                    <xdr:rowOff>47625</xdr:rowOff>
                  </from>
                  <to>
                    <xdr:col>6</xdr:col>
                    <xdr:colOff>1162050</xdr:colOff>
                    <xdr:row>454</xdr:row>
                    <xdr:rowOff>0</xdr:rowOff>
                  </to>
                </anchor>
              </controlPr>
            </control>
          </mc:Choice>
        </mc:AlternateContent>
        <mc:AlternateContent xmlns:mc="http://schemas.openxmlformats.org/markup-compatibility/2006">
          <mc:Choice Requires="x14">
            <control shapeId="8251" r:id="rId68" name="Option Button 59">
              <controlPr defaultSize="0" autoFill="0" autoLine="0" autoPict="0" macro="[0]!Module3BenefitsRisksAllSafeguardE">
                <anchor moveWithCells="1" sizeWithCells="1">
                  <from>
                    <xdr:col>2</xdr:col>
                    <xdr:colOff>295275</xdr:colOff>
                    <xdr:row>453</xdr:row>
                    <xdr:rowOff>123825</xdr:rowOff>
                  </from>
                  <to>
                    <xdr:col>5</xdr:col>
                    <xdr:colOff>200025</xdr:colOff>
                    <xdr:row>453</xdr:row>
                    <xdr:rowOff>428625</xdr:rowOff>
                  </to>
                </anchor>
              </controlPr>
            </control>
          </mc:Choice>
        </mc:AlternateContent>
        <mc:AlternateContent xmlns:mc="http://schemas.openxmlformats.org/markup-compatibility/2006">
          <mc:Choice Requires="x14">
            <control shapeId="8252" r:id="rId69" name="Option Button 60">
              <controlPr defaultSize="0" autoFill="0" autoLine="0" autoPict="0" macro="[0]!Module3BenefitsRisksPotentialPrioritiesSafeguardE">
                <anchor moveWithCells="1" sizeWithCells="1">
                  <from>
                    <xdr:col>2</xdr:col>
                    <xdr:colOff>295275</xdr:colOff>
                    <xdr:row>453</xdr:row>
                    <xdr:rowOff>390525</xdr:rowOff>
                  </from>
                  <to>
                    <xdr:col>4</xdr:col>
                    <xdr:colOff>19050</xdr:colOff>
                    <xdr:row>453</xdr:row>
                    <xdr:rowOff>685800</xdr:rowOff>
                  </to>
                </anchor>
              </controlPr>
            </control>
          </mc:Choice>
        </mc:AlternateContent>
        <mc:AlternateContent xmlns:mc="http://schemas.openxmlformats.org/markup-compatibility/2006">
          <mc:Choice Requires="x14">
            <control shapeId="8253" r:id="rId70" name="Label 61">
              <controlPr defaultSize="0" autoFill="0" autoLine="0" autoPict="0">
                <anchor moveWithCells="1" sizeWithCells="1">
                  <from>
                    <xdr:col>4</xdr:col>
                    <xdr:colOff>209550</xdr:colOff>
                    <xdr:row>453</xdr:row>
                    <xdr:rowOff>457200</xdr:rowOff>
                  </from>
                  <to>
                    <xdr:col>6</xdr:col>
                    <xdr:colOff>1085850</xdr:colOff>
                    <xdr:row>453</xdr:row>
                    <xdr:rowOff>762000</xdr:rowOff>
                  </to>
                </anchor>
              </controlPr>
            </control>
          </mc:Choice>
        </mc:AlternateContent>
        <mc:AlternateContent xmlns:mc="http://schemas.openxmlformats.org/markup-compatibility/2006">
          <mc:Choice Requires="x14">
            <control shapeId="8254" r:id="rId71" name="Group Box 62">
              <controlPr defaultSize="0" autoFill="0" autoPict="0">
                <anchor moveWithCells="1" sizeWithCells="1">
                  <from>
                    <xdr:col>2</xdr:col>
                    <xdr:colOff>133350</xdr:colOff>
                    <xdr:row>562</xdr:row>
                    <xdr:rowOff>47625</xdr:rowOff>
                  </from>
                  <to>
                    <xdr:col>6</xdr:col>
                    <xdr:colOff>1181100</xdr:colOff>
                    <xdr:row>563</xdr:row>
                    <xdr:rowOff>0</xdr:rowOff>
                  </to>
                </anchor>
              </controlPr>
            </control>
          </mc:Choice>
        </mc:AlternateContent>
        <mc:AlternateContent xmlns:mc="http://schemas.openxmlformats.org/markup-compatibility/2006">
          <mc:Choice Requires="x14">
            <control shapeId="8255" r:id="rId72" name="Option Button 63">
              <controlPr defaultSize="0" autoFill="0" autoLine="0" autoPict="0" macro="[0]!Module3BenefitsRisksAllSafeguardF">
                <anchor moveWithCells="1" sizeWithCells="1">
                  <from>
                    <xdr:col>2</xdr:col>
                    <xdr:colOff>295275</xdr:colOff>
                    <xdr:row>562</xdr:row>
                    <xdr:rowOff>123825</xdr:rowOff>
                  </from>
                  <to>
                    <xdr:col>5</xdr:col>
                    <xdr:colOff>219075</xdr:colOff>
                    <xdr:row>562</xdr:row>
                    <xdr:rowOff>428625</xdr:rowOff>
                  </to>
                </anchor>
              </controlPr>
            </control>
          </mc:Choice>
        </mc:AlternateContent>
        <mc:AlternateContent xmlns:mc="http://schemas.openxmlformats.org/markup-compatibility/2006">
          <mc:Choice Requires="x14">
            <control shapeId="8256" r:id="rId73" name="Option Button 64">
              <controlPr defaultSize="0" autoFill="0" autoLine="0" autoPict="0" macro="[0]!Module3BenefitsRisksPotentialPrioritiesSafeguardF">
                <anchor moveWithCells="1" sizeWithCells="1">
                  <from>
                    <xdr:col>2</xdr:col>
                    <xdr:colOff>295275</xdr:colOff>
                    <xdr:row>562</xdr:row>
                    <xdr:rowOff>390525</xdr:rowOff>
                  </from>
                  <to>
                    <xdr:col>4</xdr:col>
                    <xdr:colOff>28575</xdr:colOff>
                    <xdr:row>562</xdr:row>
                    <xdr:rowOff>685800</xdr:rowOff>
                  </to>
                </anchor>
              </controlPr>
            </control>
          </mc:Choice>
        </mc:AlternateContent>
        <mc:AlternateContent xmlns:mc="http://schemas.openxmlformats.org/markup-compatibility/2006">
          <mc:Choice Requires="x14">
            <control shapeId="8257" r:id="rId74" name="Label 65">
              <controlPr defaultSize="0" autoFill="0" autoLine="0" autoPict="0">
                <anchor moveWithCells="1" sizeWithCells="1">
                  <from>
                    <xdr:col>4</xdr:col>
                    <xdr:colOff>276225</xdr:colOff>
                    <xdr:row>562</xdr:row>
                    <xdr:rowOff>457200</xdr:rowOff>
                  </from>
                  <to>
                    <xdr:col>6</xdr:col>
                    <xdr:colOff>990600</xdr:colOff>
                    <xdr:row>562</xdr:row>
                    <xdr:rowOff>762000</xdr:rowOff>
                  </to>
                </anchor>
              </controlPr>
            </control>
          </mc:Choice>
        </mc:AlternateContent>
        <mc:AlternateContent xmlns:mc="http://schemas.openxmlformats.org/markup-compatibility/2006">
          <mc:Choice Requires="x14">
            <control shapeId="8258" r:id="rId75" name="Group Box 66">
              <controlPr defaultSize="0" autoFill="0" autoPict="0">
                <anchor moveWithCells="1" sizeWithCells="1">
                  <from>
                    <xdr:col>2</xdr:col>
                    <xdr:colOff>133350</xdr:colOff>
                    <xdr:row>640</xdr:row>
                    <xdr:rowOff>47625</xdr:rowOff>
                  </from>
                  <to>
                    <xdr:col>7</xdr:col>
                    <xdr:colOff>123825</xdr:colOff>
                    <xdr:row>641</xdr:row>
                    <xdr:rowOff>0</xdr:rowOff>
                  </to>
                </anchor>
              </controlPr>
            </control>
          </mc:Choice>
        </mc:AlternateContent>
        <mc:AlternateContent xmlns:mc="http://schemas.openxmlformats.org/markup-compatibility/2006">
          <mc:Choice Requires="x14">
            <control shapeId="8259" r:id="rId76" name="Option Button 67">
              <controlPr defaultSize="0" autoFill="0" autoLine="0" autoPict="0" macro="[0]!Module3BenefitsRisksAllSafeguardG">
                <anchor moveWithCells="1" sizeWithCells="1">
                  <from>
                    <xdr:col>2</xdr:col>
                    <xdr:colOff>295275</xdr:colOff>
                    <xdr:row>640</xdr:row>
                    <xdr:rowOff>123825</xdr:rowOff>
                  </from>
                  <to>
                    <xdr:col>5</xdr:col>
                    <xdr:colOff>285750</xdr:colOff>
                    <xdr:row>640</xdr:row>
                    <xdr:rowOff>428625</xdr:rowOff>
                  </to>
                </anchor>
              </controlPr>
            </control>
          </mc:Choice>
        </mc:AlternateContent>
        <mc:AlternateContent xmlns:mc="http://schemas.openxmlformats.org/markup-compatibility/2006">
          <mc:Choice Requires="x14">
            <control shapeId="8260" r:id="rId77" name="Option Button 68">
              <controlPr defaultSize="0" autoFill="0" autoLine="0" autoPict="0" macro="[0]!Module3BenefitsRisksPotentialPrioritiesSafeguardG">
                <anchor moveWithCells="1" sizeWithCells="1">
                  <from>
                    <xdr:col>2</xdr:col>
                    <xdr:colOff>295275</xdr:colOff>
                    <xdr:row>640</xdr:row>
                    <xdr:rowOff>390525</xdr:rowOff>
                  </from>
                  <to>
                    <xdr:col>4</xdr:col>
                    <xdr:colOff>85725</xdr:colOff>
                    <xdr:row>640</xdr:row>
                    <xdr:rowOff>685800</xdr:rowOff>
                  </to>
                </anchor>
              </controlPr>
            </control>
          </mc:Choice>
        </mc:AlternateContent>
        <mc:AlternateContent xmlns:mc="http://schemas.openxmlformats.org/markup-compatibility/2006">
          <mc:Choice Requires="x14">
            <control shapeId="8261" r:id="rId78" name="Label 69">
              <controlPr defaultSize="0" autoFill="0" autoLine="0" autoPict="0">
                <anchor moveWithCells="1" sizeWithCells="1">
                  <from>
                    <xdr:col>4</xdr:col>
                    <xdr:colOff>276225</xdr:colOff>
                    <xdr:row>640</xdr:row>
                    <xdr:rowOff>457200</xdr:rowOff>
                  </from>
                  <to>
                    <xdr:col>6</xdr:col>
                    <xdr:colOff>1000125</xdr:colOff>
                    <xdr:row>640</xdr:row>
                    <xdr:rowOff>762000</xdr:rowOff>
                  </to>
                </anchor>
              </controlPr>
            </control>
          </mc:Choice>
        </mc:AlternateContent>
        <mc:AlternateContent xmlns:mc="http://schemas.openxmlformats.org/markup-compatibility/2006">
          <mc:Choice Requires="x14">
            <control shapeId="8262" r:id="rId79" name="Group Box 70">
              <controlPr defaultSize="0" autoFill="0" autoPict="0" altText="From Module 2, import:">
                <anchor moveWithCells="1" sizeWithCells="1">
                  <from>
                    <xdr:col>1</xdr:col>
                    <xdr:colOff>0</xdr:colOff>
                    <xdr:row>154</xdr:row>
                    <xdr:rowOff>104775</xdr:rowOff>
                  </from>
                  <to>
                    <xdr:col>6</xdr:col>
                    <xdr:colOff>1076325</xdr:colOff>
                    <xdr:row>155</xdr:row>
                    <xdr:rowOff>19050</xdr:rowOff>
                  </to>
                </anchor>
              </controlPr>
            </control>
          </mc:Choice>
        </mc:AlternateContent>
        <mc:AlternateContent xmlns:mc="http://schemas.openxmlformats.org/markup-compatibility/2006">
          <mc:Choice Requires="x14">
            <control shapeId="8263" r:id="rId80" name="Option Button 71">
              <controlPr defaultSize="0" autoFill="0" autoLine="0" autoPict="0" macro="[0]!Module3BenefitsRisksAllSafeguardB">
                <anchor moveWithCells="1" sizeWithCells="1">
                  <from>
                    <xdr:col>2</xdr:col>
                    <xdr:colOff>161925</xdr:colOff>
                    <xdr:row>154</xdr:row>
                    <xdr:rowOff>180975</xdr:rowOff>
                  </from>
                  <to>
                    <xdr:col>5</xdr:col>
                    <xdr:colOff>95250</xdr:colOff>
                    <xdr:row>154</xdr:row>
                    <xdr:rowOff>466725</xdr:rowOff>
                  </to>
                </anchor>
              </controlPr>
            </control>
          </mc:Choice>
        </mc:AlternateContent>
        <mc:AlternateContent xmlns:mc="http://schemas.openxmlformats.org/markup-compatibility/2006">
          <mc:Choice Requires="x14">
            <control shapeId="8264" r:id="rId81" name="Option Button 72">
              <controlPr defaultSize="0" autoFill="0" autoLine="0" autoPict="0" macro="[0]!Module3BenefitsRisksPotentialPrioritiesSafeguardB">
                <anchor moveWithCells="1" sizeWithCells="1">
                  <from>
                    <xdr:col>2</xdr:col>
                    <xdr:colOff>161925</xdr:colOff>
                    <xdr:row>154</xdr:row>
                    <xdr:rowOff>428625</xdr:rowOff>
                  </from>
                  <to>
                    <xdr:col>3</xdr:col>
                    <xdr:colOff>1495425</xdr:colOff>
                    <xdr:row>154</xdr:row>
                    <xdr:rowOff>714375</xdr:rowOff>
                  </to>
                </anchor>
              </controlPr>
            </control>
          </mc:Choice>
        </mc:AlternateContent>
        <mc:AlternateContent xmlns:mc="http://schemas.openxmlformats.org/markup-compatibility/2006">
          <mc:Choice Requires="x14">
            <control shapeId="8265" r:id="rId82" name="Label 73">
              <controlPr defaultSize="0" autoFill="0" autoLine="0" autoPict="0">
                <anchor moveWithCells="1" sizeWithCells="1">
                  <from>
                    <xdr:col>4</xdr:col>
                    <xdr:colOff>76200</xdr:colOff>
                    <xdr:row>154</xdr:row>
                    <xdr:rowOff>495300</xdr:rowOff>
                  </from>
                  <to>
                    <xdr:col>6</xdr:col>
                    <xdr:colOff>1019175</xdr:colOff>
                    <xdr:row>154</xdr:row>
                    <xdr:rowOff>790575</xdr:rowOff>
                  </to>
                </anchor>
              </controlPr>
            </control>
          </mc:Choice>
        </mc:AlternateContent>
        <mc:AlternateContent xmlns:mc="http://schemas.openxmlformats.org/markup-compatibility/2006">
          <mc:Choice Requires="x14">
            <control shapeId="8266" r:id="rId83" name="Group Box 74">
              <controlPr defaultSize="0" autoFill="0" autoPict="0" altText="From Module 2, import:">
                <anchor moveWithCells="1" sizeWithCells="1">
                  <from>
                    <xdr:col>1</xdr:col>
                    <xdr:colOff>0</xdr:colOff>
                    <xdr:row>63</xdr:row>
                    <xdr:rowOff>0</xdr:rowOff>
                  </from>
                  <to>
                    <xdr:col>6</xdr:col>
                    <xdr:colOff>962025</xdr:colOff>
                    <xdr:row>63</xdr:row>
                    <xdr:rowOff>847725</xdr:rowOff>
                  </to>
                </anchor>
              </controlPr>
            </control>
          </mc:Choice>
        </mc:AlternateContent>
        <mc:AlternateContent xmlns:mc="http://schemas.openxmlformats.org/markup-compatibility/2006">
          <mc:Choice Requires="x14">
            <control shapeId="8267" r:id="rId84" name="Option Button 75">
              <controlPr defaultSize="0" autoFill="0" autoLine="0" autoPict="0" macro="[0]!Module3BenefitsRisksAllSafeguardA">
                <anchor moveWithCells="1" sizeWithCells="1">
                  <from>
                    <xdr:col>2</xdr:col>
                    <xdr:colOff>152400</xdr:colOff>
                    <xdr:row>63</xdr:row>
                    <xdr:rowOff>76200</xdr:rowOff>
                  </from>
                  <to>
                    <xdr:col>5</xdr:col>
                    <xdr:colOff>38100</xdr:colOff>
                    <xdr:row>63</xdr:row>
                    <xdr:rowOff>361950</xdr:rowOff>
                  </to>
                </anchor>
              </controlPr>
            </control>
          </mc:Choice>
        </mc:AlternateContent>
        <mc:AlternateContent xmlns:mc="http://schemas.openxmlformats.org/markup-compatibility/2006">
          <mc:Choice Requires="x14">
            <control shapeId="8268" r:id="rId85" name="Option Button 76">
              <controlPr defaultSize="0" autoFill="0" autoLine="0" autoPict="0" macro="[0]!Module3BenefitsRisksPotentialPrioritiesSafeguardA">
                <anchor moveWithCells="1" sizeWithCells="1">
                  <from>
                    <xdr:col>2</xdr:col>
                    <xdr:colOff>152400</xdr:colOff>
                    <xdr:row>63</xdr:row>
                    <xdr:rowOff>323850</xdr:rowOff>
                  </from>
                  <to>
                    <xdr:col>4</xdr:col>
                    <xdr:colOff>180975</xdr:colOff>
                    <xdr:row>63</xdr:row>
                    <xdr:rowOff>609600</xdr:rowOff>
                  </to>
                </anchor>
              </controlPr>
            </control>
          </mc:Choice>
        </mc:AlternateContent>
        <mc:AlternateContent xmlns:mc="http://schemas.openxmlformats.org/markup-compatibility/2006">
          <mc:Choice Requires="x14">
            <control shapeId="8269" r:id="rId86" name="Label 77">
              <controlPr defaultSize="0" autoFill="0" autoLine="0" autoPict="0">
                <anchor moveWithCells="1" sizeWithCells="1">
                  <from>
                    <xdr:col>4</xdr:col>
                    <xdr:colOff>219075</xdr:colOff>
                    <xdr:row>63</xdr:row>
                    <xdr:rowOff>390525</xdr:rowOff>
                  </from>
                  <to>
                    <xdr:col>6</xdr:col>
                    <xdr:colOff>923925</xdr:colOff>
                    <xdr:row>63</xdr:row>
                    <xdr:rowOff>685800</xdr:rowOff>
                  </to>
                </anchor>
              </controlPr>
            </control>
          </mc:Choice>
        </mc:AlternateContent>
        <mc:AlternateContent xmlns:mc="http://schemas.openxmlformats.org/markup-compatibility/2006">
          <mc:Choice Requires="x14">
            <control shapeId="8278" r:id="rId87" name="Button 86">
              <controlPr defaultSize="0" print="0" autoFill="0" autoPict="0" macro="[0]!Module3AutoFitCellsSafAT">
                <anchor moveWithCells="1" sizeWithCells="1">
                  <from>
                    <xdr:col>2</xdr:col>
                    <xdr:colOff>28575</xdr:colOff>
                    <xdr:row>90</xdr:row>
                    <xdr:rowOff>0</xdr:rowOff>
                  </from>
                  <to>
                    <xdr:col>3</xdr:col>
                    <xdr:colOff>1485900</xdr:colOff>
                    <xdr:row>90</xdr:row>
                    <xdr:rowOff>447675</xdr:rowOff>
                  </to>
                </anchor>
              </controlPr>
            </control>
          </mc:Choice>
        </mc:AlternateContent>
        <mc:AlternateContent xmlns:mc="http://schemas.openxmlformats.org/markup-compatibility/2006">
          <mc:Choice Requires="x14">
            <control shapeId="8279" r:id="rId88" name="Button 87">
              <controlPr defaultSize="0" print="0" autoFill="0" autoPict="0" macro="[0]!Module3AutoFitCellsSafBT">
                <anchor moveWithCells="1" sizeWithCells="1">
                  <from>
                    <xdr:col>2</xdr:col>
                    <xdr:colOff>9525</xdr:colOff>
                    <xdr:row>189</xdr:row>
                    <xdr:rowOff>247650</xdr:rowOff>
                  </from>
                  <to>
                    <xdr:col>3</xdr:col>
                    <xdr:colOff>1457325</xdr:colOff>
                    <xdr:row>191</xdr:row>
                    <xdr:rowOff>0</xdr:rowOff>
                  </to>
                </anchor>
              </controlPr>
            </control>
          </mc:Choice>
        </mc:AlternateContent>
        <mc:AlternateContent xmlns:mc="http://schemas.openxmlformats.org/markup-compatibility/2006">
          <mc:Choice Requires="x14">
            <control shapeId="8280" r:id="rId89" name="Button 88">
              <controlPr defaultSize="0" print="0" autoFill="0" autoPict="0" macro="[0]!Module3AutoFitCellsSafCT">
                <anchor moveWithCells="1" sizeWithCells="1">
                  <from>
                    <xdr:col>2</xdr:col>
                    <xdr:colOff>19050</xdr:colOff>
                    <xdr:row>287</xdr:row>
                    <xdr:rowOff>238125</xdr:rowOff>
                  </from>
                  <to>
                    <xdr:col>3</xdr:col>
                    <xdr:colOff>1457325</xdr:colOff>
                    <xdr:row>288</xdr:row>
                    <xdr:rowOff>180975</xdr:rowOff>
                  </to>
                </anchor>
              </controlPr>
            </control>
          </mc:Choice>
        </mc:AlternateContent>
        <mc:AlternateContent xmlns:mc="http://schemas.openxmlformats.org/markup-compatibility/2006">
          <mc:Choice Requires="x14">
            <control shapeId="8281" r:id="rId90" name="Button 89">
              <controlPr defaultSize="0" print="0" autoFill="0" autoPict="0" macro="[0]!Module3AutoFitCellsSafDT">
                <anchor moveWithCells="1" sizeWithCells="1">
                  <from>
                    <xdr:col>2</xdr:col>
                    <xdr:colOff>38100</xdr:colOff>
                    <xdr:row>377</xdr:row>
                    <xdr:rowOff>247650</xdr:rowOff>
                  </from>
                  <to>
                    <xdr:col>3</xdr:col>
                    <xdr:colOff>1476375</xdr:colOff>
                    <xdr:row>379</xdr:row>
                    <xdr:rowOff>0</xdr:rowOff>
                  </to>
                </anchor>
              </controlPr>
            </control>
          </mc:Choice>
        </mc:AlternateContent>
        <mc:AlternateContent xmlns:mc="http://schemas.openxmlformats.org/markup-compatibility/2006">
          <mc:Choice Requires="x14">
            <control shapeId="8282" r:id="rId91" name="Button 90">
              <controlPr defaultSize="0" print="0" autoFill="0" autoPict="0" macro="[0]!Module3AutoFitCellsSafET">
                <anchor moveWithCells="1" sizeWithCells="1">
                  <from>
                    <xdr:col>2</xdr:col>
                    <xdr:colOff>28575</xdr:colOff>
                    <xdr:row>491</xdr:row>
                    <xdr:rowOff>247650</xdr:rowOff>
                  </from>
                  <to>
                    <xdr:col>3</xdr:col>
                    <xdr:colOff>1457325</xdr:colOff>
                    <xdr:row>493</xdr:row>
                    <xdr:rowOff>0</xdr:rowOff>
                  </to>
                </anchor>
              </controlPr>
            </control>
          </mc:Choice>
        </mc:AlternateContent>
        <mc:AlternateContent xmlns:mc="http://schemas.openxmlformats.org/markup-compatibility/2006">
          <mc:Choice Requires="x14">
            <control shapeId="8283" r:id="rId92" name="Button 91">
              <controlPr defaultSize="0" print="0" autoFill="0" autoPict="0" macro="[0]!Module3AutoFitCellsSafFT">
                <anchor moveWithCells="1" sizeWithCells="1">
                  <from>
                    <xdr:col>1</xdr:col>
                    <xdr:colOff>9525</xdr:colOff>
                    <xdr:row>586</xdr:row>
                    <xdr:rowOff>247650</xdr:rowOff>
                  </from>
                  <to>
                    <xdr:col>3</xdr:col>
                    <xdr:colOff>1438275</xdr:colOff>
                    <xdr:row>588</xdr:row>
                    <xdr:rowOff>0</xdr:rowOff>
                  </to>
                </anchor>
              </controlPr>
            </control>
          </mc:Choice>
        </mc:AlternateContent>
        <mc:AlternateContent xmlns:mc="http://schemas.openxmlformats.org/markup-compatibility/2006">
          <mc:Choice Requires="x14">
            <control shapeId="8284" r:id="rId93" name="Button 92">
              <controlPr defaultSize="0" print="0" autoFill="0" autoPict="0" macro="[0]!Module3AutoFitCellsSafGT">
                <anchor moveWithCells="1" sizeWithCells="1">
                  <from>
                    <xdr:col>2</xdr:col>
                    <xdr:colOff>9525</xdr:colOff>
                    <xdr:row>666</xdr:row>
                    <xdr:rowOff>247650</xdr:rowOff>
                  </from>
                  <to>
                    <xdr:col>3</xdr:col>
                    <xdr:colOff>1524000</xdr:colOff>
                    <xdr:row>668</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AR800"/>
  <sheetViews>
    <sheetView showGridLines="0" showRowColHeaders="0" zoomScaleNormal="77" zoomScaleSheetLayoutView="100" workbookViewId="0">
      <selection activeCell="C3" sqref="C3"/>
    </sheetView>
  </sheetViews>
  <sheetFormatPr defaultRowHeight="15" x14ac:dyDescent="0.25"/>
  <cols>
    <col min="1" max="1" width="1.28515625" style="52" customWidth="1"/>
    <col min="2" max="2" width="1.28515625" customWidth="1"/>
    <col min="3" max="3" width="132.7109375" customWidth="1"/>
    <col min="4" max="4" width="3.42578125" style="52" hidden="1" customWidth="1"/>
    <col min="5" max="5" width="3.7109375" style="52" hidden="1" customWidth="1"/>
    <col min="6" max="6" width="3.5703125" hidden="1" customWidth="1"/>
    <col min="7" max="7" width="62.7109375" hidden="1" customWidth="1"/>
    <col min="8" max="8" width="12.140625" hidden="1" customWidth="1"/>
    <col min="9" max="11" width="11.42578125" hidden="1" customWidth="1"/>
    <col min="12" max="12" width="12.42578125" hidden="1" customWidth="1"/>
    <col min="13" max="13" width="11.42578125" hidden="1" customWidth="1"/>
    <col min="14" max="14" width="9.140625" style="52" hidden="1" customWidth="1"/>
    <col min="15" max="15" width="27.7109375" style="52" hidden="1" customWidth="1"/>
    <col min="16" max="16" width="15.7109375" hidden="1" customWidth="1"/>
    <col min="17" max="17" width="53" hidden="1" customWidth="1"/>
    <col min="18" max="18" width="2.140625" hidden="1" customWidth="1"/>
    <col min="19" max="19" width="50.85546875" hidden="1" customWidth="1"/>
    <col min="20" max="20" width="11.28515625" hidden="1" customWidth="1"/>
    <col min="21" max="21" width="7.85546875" hidden="1" customWidth="1"/>
    <col min="22" max="25" width="9.140625" style="52" hidden="1" customWidth="1"/>
    <col min="26" max="26" width="9.140625" style="54" hidden="1" customWidth="1"/>
    <col min="27" max="27" width="9.140625" hidden="1" customWidth="1"/>
    <col min="28" max="28" width="34.5703125" hidden="1" customWidth="1"/>
    <col min="29" max="29" width="5" hidden="1" customWidth="1"/>
    <col min="30" max="30" width="18.7109375" hidden="1" customWidth="1"/>
    <col min="31" max="31" width="19" hidden="1" customWidth="1"/>
    <col min="32" max="32" width="21" hidden="1" customWidth="1"/>
    <col min="33" max="33" width="16" hidden="1" customWidth="1"/>
    <col min="34" max="34" width="18.42578125" hidden="1" customWidth="1"/>
    <col min="35" max="36" width="9.140625" style="52" hidden="1" customWidth="1"/>
    <col min="37" max="37" width="122.140625" hidden="1" customWidth="1"/>
    <col min="38" max="38" width="9.140625" style="52" hidden="1" customWidth="1"/>
    <col min="39" max="39" width="9.140625" hidden="1" customWidth="1"/>
    <col min="40" max="40" width="10.85546875" hidden="1" customWidth="1"/>
    <col min="41" max="64" width="9.140625" customWidth="1"/>
  </cols>
  <sheetData>
    <row r="1" spans="3:34" ht="25.5" x14ac:dyDescent="0.35">
      <c r="C1" s="9" t="str">
        <f>Presentación!$B$1</f>
        <v>Herramienta de Beneficios y Riesgos (BeRT) v2:</v>
      </c>
    </row>
    <row r="2" spans="3:34" ht="25.5" x14ac:dyDescent="0.35">
      <c r="C2" s="234" t="str">
        <f>Presentación!$B$2</f>
        <v>Apoyando a los países a adoptar y respetar las salvaguardas de Cancún</v>
      </c>
      <c r="D2" s="330"/>
      <c r="AA2" s="9"/>
      <c r="AB2" s="9"/>
      <c r="AC2" s="9"/>
      <c r="AD2" s="9"/>
    </row>
    <row r="3" spans="3:34" ht="47.25" customHeight="1" x14ac:dyDescent="0.35">
      <c r="C3" s="9" t="s">
        <v>563</v>
      </c>
      <c r="D3" s="330"/>
      <c r="AA3" s="10"/>
      <c r="AB3" s="10"/>
      <c r="AC3" s="10"/>
      <c r="AD3" s="6"/>
    </row>
    <row r="4" spans="3:34" ht="8.1" customHeight="1" x14ac:dyDescent="0.25"/>
    <row r="5" spans="3:34" ht="23.25" customHeight="1" x14ac:dyDescent="0.25">
      <c r="C5" s="23" t="s">
        <v>564</v>
      </c>
    </row>
    <row r="6" spans="3:34" ht="359.25" customHeight="1" x14ac:dyDescent="0.25">
      <c r="C6" s="23" t="s">
        <v>565</v>
      </c>
    </row>
    <row r="7" spans="3:34" ht="15" hidden="1" customHeight="1" x14ac:dyDescent="0.25"/>
    <row r="8" spans="3:34" ht="15" hidden="1" customHeight="1" x14ac:dyDescent="0.25"/>
    <row r="9" spans="3:34" ht="15" hidden="1" customHeight="1" x14ac:dyDescent="0.25"/>
    <row r="10" spans="3:34" ht="25.5" hidden="1" customHeight="1" x14ac:dyDescent="0.35">
      <c r="F10" s="9" t="str">
        <f>Presentación!$B$1</f>
        <v>Herramienta de Beneficios y Riesgos (BeRT) v2:</v>
      </c>
      <c r="AA10" s="9"/>
      <c r="AB10" s="9"/>
      <c r="AC10" s="9"/>
      <c r="AD10" s="9"/>
    </row>
    <row r="11" spans="3:34" ht="25.5" hidden="1" customHeight="1" x14ac:dyDescent="0.35">
      <c r="F11" s="234" t="str">
        <f>Presentación!$B$2</f>
        <v>Apoyando a los países a adoptar y respetar las salvaguardas de Cancún</v>
      </c>
      <c r="AA11" s="10"/>
      <c r="AB11" s="10"/>
      <c r="AC11" s="10"/>
      <c r="AD11" s="6"/>
    </row>
    <row r="12" spans="3:34" ht="15" hidden="1" customHeight="1" x14ac:dyDescent="0.25"/>
    <row r="13" spans="3:34" ht="25.5" hidden="1" customHeight="1" x14ac:dyDescent="0.35">
      <c r="F13" s="9" t="s">
        <v>563</v>
      </c>
      <c r="AA13" s="7"/>
      <c r="AB13" s="7"/>
      <c r="AC13" s="7"/>
    </row>
    <row r="14" spans="3:34" ht="49.5" hidden="1" customHeight="1" x14ac:dyDescent="0.35">
      <c r="F14" s="882" t="str">
        <f>Presentación!$C$11</f>
        <v>Módulo 1 – Documentación de las acciones REDD+ potenciales</v>
      </c>
      <c r="G14" s="882"/>
      <c r="H14" s="882"/>
      <c r="I14" s="882"/>
      <c r="J14" s="882"/>
      <c r="K14" s="882"/>
      <c r="L14" s="882"/>
      <c r="M14" s="882"/>
      <c r="AA14" s="606"/>
      <c r="AB14" s="606"/>
      <c r="AC14" s="606"/>
      <c r="AD14" s="606"/>
      <c r="AE14" s="606"/>
      <c r="AF14" s="606"/>
      <c r="AG14" s="606"/>
      <c r="AH14" s="606"/>
    </row>
    <row r="15" spans="3:34" ht="15" hidden="1" customHeight="1" x14ac:dyDescent="0.25"/>
    <row r="16" spans="3:34" ht="18.75" hidden="1" customHeight="1" x14ac:dyDescent="0.3">
      <c r="F16" s="8" t="str">
        <f>'Módulo 1'!$T$20</f>
        <v>Tabla 1: Relevancia de las acciones REDD+ frente a las cinco actividades REDD+</v>
      </c>
      <c r="G16" s="16"/>
      <c r="H16" s="16"/>
      <c r="I16" s="16"/>
      <c r="J16" s="16"/>
      <c r="K16" s="16"/>
      <c r="L16" s="16"/>
      <c r="AA16" s="65"/>
      <c r="AB16" s="65"/>
      <c r="AC16" s="65"/>
    </row>
    <row r="17" spans="6:34" ht="15" hidden="1" customHeight="1" x14ac:dyDescent="0.25">
      <c r="AA17" s="606"/>
      <c r="AB17" s="606"/>
      <c r="AC17" s="606"/>
      <c r="AD17" s="606"/>
      <c r="AE17" s="606"/>
      <c r="AF17" s="606"/>
      <c r="AG17" s="606"/>
      <c r="AH17" s="606"/>
    </row>
    <row r="18" spans="6:34" ht="15.75" hidden="1" customHeight="1" x14ac:dyDescent="0.25">
      <c r="G18" s="16"/>
      <c r="H18" s="616" t="str">
        <f>'Módulo 1'!$W$22</f>
        <v>Relevancia frente a las actividades REDD+</v>
      </c>
      <c r="I18" s="617"/>
      <c r="J18" s="617"/>
      <c r="K18" s="617"/>
      <c r="L18" s="617"/>
      <c r="M18" s="898" t="str">
        <f>'Módulo 1'!$AB$23</f>
        <v>Condiciones favorables para las medidas REDD+</v>
      </c>
      <c r="AA18" s="60"/>
      <c r="AB18" s="73"/>
      <c r="AC18" s="186"/>
      <c r="AD18" s="60"/>
      <c r="AE18" s="60"/>
      <c r="AF18" s="106"/>
      <c r="AG18" s="60"/>
      <c r="AH18" s="60"/>
    </row>
    <row r="19" spans="6:34" ht="84" hidden="1" x14ac:dyDescent="0.3">
      <c r="F19" s="896" t="str">
        <f>'Módulo 1'!$V$23</f>
        <v>Posibles acciones REDD+</v>
      </c>
      <c r="G19" s="897"/>
      <c r="H19" s="33" t="str">
        <f>'Módulo 1'!$W$23</f>
        <v>Reducción de las emisiones debidas a la deforestación</v>
      </c>
      <c r="I19" s="33" t="str">
        <f>'Módulo 1'!$X$23</f>
        <v>Reducción de las emisiones debidas a la degradación de los bosques</v>
      </c>
      <c r="J19" s="33" t="str">
        <f>'Módulo 1'!$Y$23</f>
        <v>Conservación de las reservas forestales de carbono</v>
      </c>
      <c r="K19" s="33" t="str">
        <f>'Módulo 1'!$Z$23</f>
        <v>Gestión sostenible de los bosques</v>
      </c>
      <c r="L19" s="77" t="str">
        <f>'Módulo 1'!$AA$23</f>
        <v>Incremento de las reservas forestales de carbono</v>
      </c>
      <c r="M19" s="899"/>
      <c r="AA19" s="7"/>
      <c r="AB19" s="7"/>
      <c r="AC19" s="7"/>
      <c r="AD19" s="60"/>
      <c r="AE19" s="60"/>
      <c r="AF19" s="106"/>
      <c r="AG19" s="60"/>
      <c r="AH19" s="60"/>
    </row>
    <row r="20" spans="6:34" hidden="1" x14ac:dyDescent="0.25">
      <c r="F20" s="204" t="str">
        <f>'Módulo 1'!$T24</f>
        <v xml:space="preserve">1) </v>
      </c>
      <c r="G20" s="202" t="str">
        <f>'Módulo 1'!$V24</f>
        <v/>
      </c>
      <c r="H20" s="108" t="str">
        <f>'Módulo 1'!$W24</f>
        <v/>
      </c>
      <c r="I20" s="108" t="str">
        <f>'Módulo 1'!$X24</f>
        <v/>
      </c>
      <c r="J20" s="108" t="str">
        <f>'Módulo 1'!$Y24</f>
        <v/>
      </c>
      <c r="K20" s="108" t="str">
        <f>'Módulo 1'!$Z24</f>
        <v/>
      </c>
      <c r="L20" s="109" t="str">
        <f>'Módulo 1'!$AA24</f>
        <v/>
      </c>
      <c r="M20" s="110" t="str">
        <f>'Módulo 1'!$AB24</f>
        <v/>
      </c>
      <c r="AA20" s="606"/>
      <c r="AB20" s="606"/>
      <c r="AC20" s="606"/>
      <c r="AD20" s="895"/>
      <c r="AE20" s="895"/>
      <c r="AF20" s="895"/>
      <c r="AG20" s="895"/>
      <c r="AH20" s="895"/>
    </row>
    <row r="21" spans="6:34" hidden="1" x14ac:dyDescent="0.25">
      <c r="F21" s="204" t="str">
        <f>'Módulo 1'!$T25</f>
        <v xml:space="preserve">2) </v>
      </c>
      <c r="G21" s="202" t="str">
        <f>'Módulo 1'!$V25</f>
        <v/>
      </c>
      <c r="H21" s="108" t="str">
        <f>'Módulo 1'!$W25</f>
        <v/>
      </c>
      <c r="I21" s="108" t="str">
        <f>'Módulo 1'!$X25</f>
        <v/>
      </c>
      <c r="J21" s="108" t="str">
        <f>'Módulo 1'!$Y25</f>
        <v/>
      </c>
      <c r="K21" s="108" t="str">
        <f>'Módulo 1'!$Z25</f>
        <v/>
      </c>
      <c r="L21" s="109" t="str">
        <f>'Módulo 1'!$AA25</f>
        <v/>
      </c>
      <c r="M21" s="110" t="str">
        <f>'Módulo 1'!$AB25</f>
        <v/>
      </c>
    </row>
    <row r="22" spans="6:34" ht="18.75" hidden="1" x14ac:dyDescent="0.3">
      <c r="F22" s="204" t="str">
        <f>'Módulo 1'!$T26</f>
        <v xml:space="preserve">3) </v>
      </c>
      <c r="G22" s="202" t="str">
        <f>'Módulo 1'!$V26</f>
        <v/>
      </c>
      <c r="H22" s="108" t="str">
        <f>'Módulo 1'!$W26</f>
        <v/>
      </c>
      <c r="I22" s="108" t="str">
        <f>'Módulo 1'!$X26</f>
        <v/>
      </c>
      <c r="J22" s="108" t="str">
        <f>'Módulo 1'!$Y26</f>
        <v/>
      </c>
      <c r="K22" s="108" t="str">
        <f>'Módulo 1'!$Z26</f>
        <v/>
      </c>
      <c r="L22" s="109" t="str">
        <f>'Módulo 1'!$AA26</f>
        <v/>
      </c>
      <c r="M22" s="110" t="str">
        <f>'Módulo 1'!$AB26</f>
        <v/>
      </c>
      <c r="AA22" s="7"/>
      <c r="AB22" s="7"/>
      <c r="AC22" s="7"/>
      <c r="AD22" s="61"/>
      <c r="AE22" s="61"/>
      <c r="AF22" s="107"/>
      <c r="AG22" s="61"/>
      <c r="AH22" s="61"/>
    </row>
    <row r="23" spans="6:34" hidden="1" x14ac:dyDescent="0.25">
      <c r="F23" s="204" t="str">
        <f>'Módulo 1'!$T27</f>
        <v xml:space="preserve">4) </v>
      </c>
      <c r="G23" s="202" t="str">
        <f>'Módulo 1'!$V27</f>
        <v/>
      </c>
      <c r="H23" s="108" t="str">
        <f>'Módulo 1'!$W27</f>
        <v/>
      </c>
      <c r="I23" s="108" t="str">
        <f>'Módulo 1'!$X27</f>
        <v/>
      </c>
      <c r="J23" s="108" t="str">
        <f>'Módulo 1'!$Y27</f>
        <v/>
      </c>
      <c r="K23" s="108" t="str">
        <f>'Módulo 1'!$Z27</f>
        <v/>
      </c>
      <c r="L23" s="109" t="str">
        <f>'Módulo 1'!$AA27</f>
        <v/>
      </c>
      <c r="M23" s="110" t="str">
        <f>'Módulo 1'!$AB27</f>
        <v/>
      </c>
    </row>
    <row r="24" spans="6:34" hidden="1" x14ac:dyDescent="0.25">
      <c r="F24" s="204" t="str">
        <f>'Módulo 1'!$T28</f>
        <v xml:space="preserve">5) </v>
      </c>
      <c r="G24" s="202" t="str">
        <f>'Módulo 1'!$V28</f>
        <v/>
      </c>
      <c r="H24" s="108" t="str">
        <f>'Módulo 1'!$W28</f>
        <v/>
      </c>
      <c r="I24" s="108" t="str">
        <f>'Módulo 1'!$X28</f>
        <v/>
      </c>
      <c r="J24" s="108" t="str">
        <f>'Módulo 1'!$Y28</f>
        <v/>
      </c>
      <c r="K24" s="108" t="str">
        <f>'Módulo 1'!$Z28</f>
        <v/>
      </c>
      <c r="L24" s="109" t="str">
        <f>'Módulo 1'!$AA28</f>
        <v/>
      </c>
      <c r="M24" s="110" t="str">
        <f>'Módulo 1'!$AB28</f>
        <v/>
      </c>
      <c r="AA24" s="892"/>
      <c r="AB24" s="892"/>
      <c r="AC24" s="892"/>
      <c r="AD24" s="892"/>
      <c r="AE24" s="26"/>
      <c r="AF24" s="26"/>
    </row>
    <row r="25" spans="6:34" hidden="1" x14ac:dyDescent="0.25">
      <c r="F25" s="204" t="str">
        <f>'Módulo 1'!$T29</f>
        <v xml:space="preserve">6) </v>
      </c>
      <c r="G25" s="202" t="str">
        <f>'Módulo 1'!$V29</f>
        <v/>
      </c>
      <c r="H25" s="108" t="str">
        <f>'Módulo 1'!$W29</f>
        <v/>
      </c>
      <c r="I25" s="108" t="str">
        <f>'Módulo 1'!$X29</f>
        <v/>
      </c>
      <c r="J25" s="108" t="str">
        <f>'Módulo 1'!$Y29</f>
        <v/>
      </c>
      <c r="K25" s="108" t="str">
        <f>'Módulo 1'!$Z29</f>
        <v/>
      </c>
      <c r="L25" s="109" t="str">
        <f>'Módulo 1'!$AA29</f>
        <v/>
      </c>
      <c r="M25" s="110" t="str">
        <f>'Módulo 1'!$AB29</f>
        <v/>
      </c>
      <c r="AA25" s="892"/>
      <c r="AB25" s="892"/>
      <c r="AC25" s="892"/>
      <c r="AD25" s="892"/>
      <c r="AE25" s="26"/>
      <c r="AF25" s="26"/>
      <c r="AG25" s="62"/>
      <c r="AH25" s="62"/>
    </row>
    <row r="26" spans="6:34" hidden="1" x14ac:dyDescent="0.25">
      <c r="F26" s="204" t="str">
        <f>'Módulo 1'!$T30</f>
        <v xml:space="preserve">7) </v>
      </c>
      <c r="G26" s="202" t="str">
        <f>'Módulo 1'!$V30</f>
        <v/>
      </c>
      <c r="H26" s="108" t="str">
        <f>'Módulo 1'!$W30</f>
        <v/>
      </c>
      <c r="I26" s="108" t="str">
        <f>'Módulo 1'!$X30</f>
        <v/>
      </c>
      <c r="J26" s="108" t="str">
        <f>'Módulo 1'!$Y30</f>
        <v/>
      </c>
      <c r="K26" s="108" t="str">
        <f>'Módulo 1'!$Z30</f>
        <v/>
      </c>
      <c r="L26" s="109" t="str">
        <f>'Módulo 1'!$AA30</f>
        <v/>
      </c>
      <c r="M26" s="110" t="str">
        <f>'Módulo 1'!$AB30</f>
        <v/>
      </c>
      <c r="AA26" s="892"/>
      <c r="AB26" s="892"/>
      <c r="AC26" s="892"/>
      <c r="AD26" s="892"/>
      <c r="AE26" s="26"/>
      <c r="AF26" s="26"/>
      <c r="AG26" s="62"/>
      <c r="AH26" s="62"/>
    </row>
    <row r="27" spans="6:34" hidden="1" x14ac:dyDescent="0.25">
      <c r="F27" s="204" t="str">
        <f>'Módulo 1'!$T31</f>
        <v xml:space="preserve">8) </v>
      </c>
      <c r="G27" s="202" t="str">
        <f>'Módulo 1'!$V31</f>
        <v/>
      </c>
      <c r="H27" s="108" t="str">
        <f>'Módulo 1'!$W31</f>
        <v/>
      </c>
      <c r="I27" s="108" t="str">
        <f>'Módulo 1'!$X31</f>
        <v/>
      </c>
      <c r="J27" s="108" t="str">
        <f>'Módulo 1'!$Y31</f>
        <v/>
      </c>
      <c r="K27" s="108" t="str">
        <f>'Módulo 1'!$Z31</f>
        <v/>
      </c>
      <c r="L27" s="109" t="str">
        <f>'Módulo 1'!$AA31</f>
        <v/>
      </c>
      <c r="M27" s="110" t="str">
        <f>'Módulo 1'!$AB31</f>
        <v/>
      </c>
      <c r="AA27" s="891"/>
      <c r="AB27" s="891"/>
      <c r="AC27" s="891"/>
      <c r="AD27" s="891"/>
      <c r="AE27" s="26"/>
      <c r="AF27" s="26"/>
    </row>
    <row r="28" spans="6:34" hidden="1" x14ac:dyDescent="0.25">
      <c r="F28" s="204" t="str">
        <f>'Módulo 1'!$T32</f>
        <v xml:space="preserve">9) </v>
      </c>
      <c r="G28" s="202" t="str">
        <f>'Módulo 1'!$V32</f>
        <v/>
      </c>
      <c r="H28" s="108" t="str">
        <f>'Módulo 1'!$W32</f>
        <v/>
      </c>
      <c r="I28" s="108" t="str">
        <f>'Módulo 1'!$X32</f>
        <v/>
      </c>
      <c r="J28" s="108" t="str">
        <f>'Módulo 1'!$Y32</f>
        <v/>
      </c>
      <c r="K28" s="108" t="str">
        <f>'Módulo 1'!$Z32</f>
        <v/>
      </c>
      <c r="L28" s="109" t="str">
        <f>'Módulo 1'!$AA32</f>
        <v/>
      </c>
      <c r="M28" s="110" t="str">
        <f>'Módulo 1'!$AB32</f>
        <v/>
      </c>
      <c r="AA28" s="891"/>
      <c r="AB28" s="891"/>
      <c r="AC28" s="891"/>
      <c r="AD28" s="891"/>
      <c r="AE28" s="26"/>
      <c r="AF28" s="26"/>
      <c r="AG28" s="62"/>
      <c r="AH28" s="62"/>
    </row>
    <row r="29" spans="6:34" hidden="1" x14ac:dyDescent="0.25">
      <c r="F29" s="204" t="str">
        <f>'Módulo 1'!$T33</f>
        <v xml:space="preserve">10) </v>
      </c>
      <c r="G29" s="202" t="str">
        <f>'Módulo 1'!$V33</f>
        <v/>
      </c>
      <c r="H29" s="108" t="str">
        <f>'Módulo 1'!$W33</f>
        <v/>
      </c>
      <c r="I29" s="108" t="str">
        <f>'Módulo 1'!$X33</f>
        <v/>
      </c>
      <c r="J29" s="108" t="str">
        <f>'Módulo 1'!$Y33</f>
        <v/>
      </c>
      <c r="K29" s="108" t="str">
        <f>'Módulo 1'!$Z33</f>
        <v/>
      </c>
      <c r="L29" s="109" t="str">
        <f>'Módulo 1'!$AA33</f>
        <v/>
      </c>
      <c r="M29" s="110" t="str">
        <f>'Módulo 1'!$AB33</f>
        <v/>
      </c>
      <c r="AA29" s="891"/>
      <c r="AB29" s="891"/>
      <c r="AC29" s="891"/>
      <c r="AD29" s="891"/>
      <c r="AE29" s="26"/>
      <c r="AF29" s="26"/>
      <c r="AG29" s="62"/>
      <c r="AH29" s="62"/>
    </row>
    <row r="30" spans="6:34" hidden="1" x14ac:dyDescent="0.25">
      <c r="F30" s="204" t="str">
        <f>'Módulo 1'!$T34</f>
        <v xml:space="preserve">11) </v>
      </c>
      <c r="G30" s="202" t="str">
        <f>'Módulo 1'!$V34</f>
        <v/>
      </c>
      <c r="H30" s="108" t="str">
        <f>'Módulo 1'!$W34</f>
        <v/>
      </c>
      <c r="I30" s="108" t="str">
        <f>'Módulo 1'!$X34</f>
        <v/>
      </c>
      <c r="J30" s="108" t="str">
        <f>'Módulo 1'!$Y34</f>
        <v/>
      </c>
      <c r="K30" s="108" t="str">
        <f>'Módulo 1'!$Z34</f>
        <v/>
      </c>
      <c r="L30" s="109" t="str">
        <f>'Módulo 1'!$AA34</f>
        <v/>
      </c>
      <c r="M30" s="110" t="str">
        <f>'Módulo 1'!$AB34</f>
        <v/>
      </c>
      <c r="AA30" s="197"/>
      <c r="AB30" s="197"/>
      <c r="AC30" s="197"/>
      <c r="AD30" s="197"/>
      <c r="AE30" s="26"/>
      <c r="AF30" s="26"/>
      <c r="AG30" s="198"/>
      <c r="AH30" s="198"/>
    </row>
    <row r="31" spans="6:34" hidden="1" x14ac:dyDescent="0.25">
      <c r="F31" s="204" t="str">
        <f>'Módulo 1'!$T35</f>
        <v xml:space="preserve">12) </v>
      </c>
      <c r="G31" s="202" t="str">
        <f>'Módulo 1'!$V35</f>
        <v/>
      </c>
      <c r="H31" s="108" t="str">
        <f>'Módulo 1'!$W35</f>
        <v/>
      </c>
      <c r="I31" s="108" t="str">
        <f>'Módulo 1'!$X35</f>
        <v/>
      </c>
      <c r="J31" s="108" t="str">
        <f>'Módulo 1'!$Y35</f>
        <v/>
      </c>
      <c r="K31" s="108" t="str">
        <f>'Módulo 1'!$Z35</f>
        <v/>
      </c>
      <c r="L31" s="109" t="str">
        <f>'Módulo 1'!$AA35</f>
        <v/>
      </c>
      <c r="M31" s="110" t="str">
        <f>'Módulo 1'!$AB35</f>
        <v/>
      </c>
      <c r="AA31" s="197"/>
      <c r="AB31" s="197"/>
      <c r="AC31" s="197"/>
      <c r="AD31" s="197"/>
      <c r="AE31" s="26"/>
      <c r="AF31" s="26"/>
      <c r="AG31" s="198"/>
      <c r="AH31" s="198"/>
    </row>
    <row r="32" spans="6:34" hidden="1" x14ac:dyDescent="0.25">
      <c r="F32" s="204" t="str">
        <f>'Módulo 1'!$T36</f>
        <v xml:space="preserve">13) </v>
      </c>
      <c r="G32" s="202" t="str">
        <f>'Módulo 1'!$V36</f>
        <v/>
      </c>
      <c r="H32" s="108" t="str">
        <f>'Módulo 1'!$W36</f>
        <v/>
      </c>
      <c r="I32" s="108" t="str">
        <f>'Módulo 1'!$X36</f>
        <v/>
      </c>
      <c r="J32" s="108" t="str">
        <f>'Módulo 1'!$Y36</f>
        <v/>
      </c>
      <c r="K32" s="108" t="str">
        <f>'Módulo 1'!$Z36</f>
        <v/>
      </c>
      <c r="L32" s="109" t="str">
        <f>'Módulo 1'!$AA36</f>
        <v/>
      </c>
      <c r="M32" s="110" t="str">
        <f>'Módulo 1'!$AB36</f>
        <v/>
      </c>
      <c r="AA32" s="197"/>
      <c r="AB32" s="197"/>
      <c r="AC32" s="197"/>
      <c r="AD32" s="197"/>
      <c r="AE32" s="26"/>
      <c r="AF32" s="26"/>
      <c r="AG32" s="198"/>
      <c r="AH32" s="198"/>
    </row>
    <row r="33" spans="6:34" hidden="1" x14ac:dyDescent="0.25">
      <c r="F33" s="204" t="str">
        <f>'Módulo 1'!$T37</f>
        <v xml:space="preserve">14) </v>
      </c>
      <c r="G33" s="202" t="str">
        <f>'Módulo 1'!$V37</f>
        <v/>
      </c>
      <c r="H33" s="108" t="str">
        <f>'Módulo 1'!$W37</f>
        <v/>
      </c>
      <c r="I33" s="108" t="str">
        <f>'Módulo 1'!$X37</f>
        <v/>
      </c>
      <c r="J33" s="108" t="str">
        <f>'Módulo 1'!$Y37</f>
        <v/>
      </c>
      <c r="K33" s="108" t="str">
        <f>'Módulo 1'!$Z37</f>
        <v/>
      </c>
      <c r="L33" s="109" t="str">
        <f>'Módulo 1'!$AA37</f>
        <v/>
      </c>
      <c r="M33" s="110" t="str">
        <f>'Módulo 1'!$AB37</f>
        <v/>
      </c>
      <c r="AA33" s="197"/>
      <c r="AB33" s="197"/>
      <c r="AC33" s="197"/>
      <c r="AD33" s="197"/>
      <c r="AE33" s="26"/>
      <c r="AF33" s="26"/>
      <c r="AG33" s="198"/>
      <c r="AH33" s="198"/>
    </row>
    <row r="34" spans="6:34" hidden="1" x14ac:dyDescent="0.25">
      <c r="F34" s="204" t="str">
        <f>'Módulo 1'!$T38</f>
        <v xml:space="preserve">15) </v>
      </c>
      <c r="G34" s="202" t="str">
        <f>'Módulo 1'!$V38</f>
        <v/>
      </c>
      <c r="H34" s="108" t="str">
        <f>'Módulo 1'!$W38</f>
        <v/>
      </c>
      <c r="I34" s="108" t="str">
        <f>'Módulo 1'!$X38</f>
        <v/>
      </c>
      <c r="J34" s="108" t="str">
        <f>'Módulo 1'!$Y38</f>
        <v/>
      </c>
      <c r="K34" s="108" t="str">
        <f>'Módulo 1'!$Z38</f>
        <v/>
      </c>
      <c r="L34" s="109" t="str">
        <f>'Módulo 1'!$AA38</f>
        <v/>
      </c>
      <c r="M34" s="110" t="str">
        <f>'Módulo 1'!$AB38</f>
        <v/>
      </c>
      <c r="AA34" s="197"/>
      <c r="AB34" s="197"/>
      <c r="AC34" s="197"/>
      <c r="AD34" s="197"/>
      <c r="AE34" s="26"/>
      <c r="AF34" s="26"/>
      <c r="AG34" s="198"/>
      <c r="AH34" s="198"/>
    </row>
    <row r="35" spans="6:34" ht="15" hidden="1" customHeight="1" x14ac:dyDescent="0.25">
      <c r="AA35" s="891"/>
      <c r="AB35" s="891"/>
      <c r="AC35" s="891"/>
      <c r="AD35" s="891"/>
      <c r="AE35" s="26"/>
      <c r="AF35" s="26"/>
      <c r="AG35" s="62"/>
      <c r="AH35" s="62"/>
    </row>
    <row r="36" spans="6:34" ht="45" hidden="1" customHeight="1" x14ac:dyDescent="0.25">
      <c r="AA36" s="891"/>
      <c r="AB36" s="891"/>
      <c r="AC36" s="891"/>
      <c r="AD36" s="891"/>
      <c r="AE36" s="26"/>
      <c r="AF36" s="26"/>
      <c r="AG36" s="62"/>
      <c r="AH36" s="62"/>
    </row>
    <row r="37" spans="6:34" ht="15" hidden="1" customHeight="1" x14ac:dyDescent="0.25">
      <c r="AA37" s="891"/>
      <c r="AB37" s="891"/>
      <c r="AC37" s="891"/>
      <c r="AD37" s="891"/>
      <c r="AE37" s="26"/>
      <c r="AF37" s="26"/>
      <c r="AG37" s="62"/>
      <c r="AH37" s="62"/>
    </row>
    <row r="38" spans="6:34" ht="15" hidden="1" customHeight="1" x14ac:dyDescent="0.25">
      <c r="AA38" s="891"/>
      <c r="AB38" s="891"/>
      <c r="AC38" s="891"/>
      <c r="AD38" s="891"/>
      <c r="AE38" s="26"/>
      <c r="AF38" s="26"/>
      <c r="AG38" s="62"/>
      <c r="AH38" s="62"/>
    </row>
    <row r="39" spans="6:34" ht="15" hidden="1" customHeight="1" x14ac:dyDescent="0.25">
      <c r="AA39" s="891"/>
      <c r="AB39" s="891"/>
      <c r="AC39" s="891"/>
      <c r="AD39" s="891"/>
      <c r="AE39" s="26"/>
      <c r="AF39" s="26"/>
      <c r="AG39" s="62"/>
      <c r="AH39" s="62"/>
    </row>
    <row r="40" spans="6:34" ht="25.5" hidden="1" customHeight="1" x14ac:dyDescent="0.35">
      <c r="P40" s="9" t="str">
        <f>Presentación!$B$1</f>
        <v>Herramienta de Beneficios y Riesgos (BeRT) v2:</v>
      </c>
      <c r="AA40" s="891"/>
      <c r="AB40" s="891"/>
      <c r="AC40" s="891"/>
      <c r="AD40" s="891"/>
      <c r="AE40" s="26"/>
      <c r="AF40" s="26"/>
      <c r="AG40" s="62"/>
      <c r="AH40" s="62"/>
    </row>
    <row r="41" spans="6:34" ht="21" hidden="1" customHeight="1" x14ac:dyDescent="0.35">
      <c r="P41" s="234" t="str">
        <f>Presentación!$B$2</f>
        <v>Apoyando a los países a adoptar y respetar las salvaguardas de Cancún</v>
      </c>
      <c r="AA41" s="200"/>
      <c r="AB41" s="200"/>
      <c r="AC41" s="200"/>
      <c r="AD41" s="200"/>
      <c r="AE41" s="26"/>
      <c r="AF41" s="26"/>
      <c r="AG41" s="199"/>
      <c r="AH41" s="199"/>
    </row>
    <row r="42" spans="6:34" ht="15" hidden="1" customHeight="1" x14ac:dyDescent="0.25">
      <c r="AA42" s="891"/>
      <c r="AB42" s="891"/>
      <c r="AC42" s="891"/>
      <c r="AD42" s="891"/>
      <c r="AE42" s="26"/>
      <c r="AF42" s="26"/>
      <c r="AG42" s="62"/>
      <c r="AH42" s="62"/>
    </row>
    <row r="43" spans="6:34" ht="25.5" hidden="1" customHeight="1" x14ac:dyDescent="0.35">
      <c r="P43" s="9" t="str">
        <f>$F$13</f>
        <v>Tablas de resultados</v>
      </c>
      <c r="AA43" s="891"/>
      <c r="AB43" s="891"/>
      <c r="AC43" s="891"/>
      <c r="AD43" s="891"/>
      <c r="AE43" s="26"/>
      <c r="AF43" s="26"/>
      <c r="AG43" s="62"/>
      <c r="AH43" s="62"/>
    </row>
    <row r="44" spans="6:34" ht="15" hidden="1" customHeight="1" x14ac:dyDescent="0.25">
      <c r="AA44" s="891"/>
      <c r="AB44" s="891"/>
      <c r="AC44" s="891"/>
      <c r="AD44" s="891"/>
      <c r="AE44" s="26"/>
      <c r="AF44" s="26"/>
      <c r="AG44" s="62"/>
      <c r="AH44" s="62"/>
    </row>
    <row r="45" spans="6:34" ht="25.5" hidden="1" customHeight="1" x14ac:dyDescent="0.35">
      <c r="P45" s="883" t="str">
        <f>'Módulo 2'!$W$3</f>
        <v>Módulo 2 – Identificación de beneficios y riesgos derivados de las acciones REDD+</v>
      </c>
      <c r="Q45" s="883"/>
      <c r="R45" s="883"/>
      <c r="S45" s="883"/>
      <c r="T45" s="883"/>
      <c r="U45" s="883"/>
      <c r="AA45" s="892"/>
      <c r="AB45" s="892"/>
      <c r="AC45" s="892"/>
      <c r="AD45" s="892"/>
      <c r="AE45" s="26"/>
      <c r="AF45" s="26"/>
      <c r="AG45" s="62"/>
      <c r="AH45" s="62"/>
    </row>
    <row r="46" spans="6:34" ht="15" hidden="1" customHeight="1" x14ac:dyDescent="0.35">
      <c r="P46" s="50"/>
      <c r="AA46" s="188"/>
      <c r="AB46" s="188"/>
      <c r="AC46" s="188"/>
      <c r="AD46" s="188"/>
      <c r="AE46" s="26"/>
      <c r="AF46" s="26"/>
      <c r="AG46" s="188"/>
      <c r="AH46" s="188"/>
    </row>
    <row r="47" spans="6:34" ht="15" hidden="1" customHeight="1" x14ac:dyDescent="0.25"/>
    <row r="48" spans="6:34" ht="75.75" hidden="1" customHeight="1" x14ac:dyDescent="0.35">
      <c r="P48" s="793" t="str">
        <f>'Módulo 2'!$W$37</f>
        <v>Salvaguarda (a) - La complementariedad o compatibilidad de las medidas [REDD+] con los objetivos de los programas forestales nacionales y de las convenciones y los acuerdos internacionales sobre la materia.</v>
      </c>
      <c r="Q48" s="793"/>
      <c r="R48" s="793"/>
      <c r="S48" s="793"/>
      <c r="T48" s="793"/>
      <c r="U48" s="793"/>
    </row>
    <row r="49" spans="16:34" ht="15" hidden="1" customHeight="1" x14ac:dyDescent="0.25">
      <c r="AA49" s="60"/>
      <c r="AB49" s="73"/>
      <c r="AC49" s="186"/>
      <c r="AD49" s="61"/>
      <c r="AE49" s="61"/>
      <c r="AF49" s="107"/>
      <c r="AG49" s="61"/>
      <c r="AH49" s="61"/>
    </row>
    <row r="50" spans="16:34" ht="15" hidden="1" customHeight="1" x14ac:dyDescent="0.25">
      <c r="AA50" s="237"/>
      <c r="AB50" s="237"/>
      <c r="AC50" s="237"/>
      <c r="AD50" s="238"/>
      <c r="AE50" s="238"/>
      <c r="AF50" s="238"/>
      <c r="AG50" s="238"/>
      <c r="AH50" s="238"/>
    </row>
    <row r="51" spans="16:34" ht="30.75" hidden="1" customHeight="1" x14ac:dyDescent="0.25">
      <c r="P51" s="94" t="str">
        <f>'Módulo 2'!$W$81</f>
        <v>Tabla 2:</v>
      </c>
      <c r="Q51" s="839" t="str">
        <f>CONCATENATE('Módulo 2'!$X$81," ",'Módulo 2'!AA14)</f>
        <v>Beneficios y Riesgos relevantes para la Salvaguarda (a) - Coherencia con los objetivos nacionales y los acuerdos internacionales.</v>
      </c>
      <c r="R51" s="839"/>
      <c r="S51" s="839"/>
      <c r="T51" s="839"/>
      <c r="U51" s="839"/>
    </row>
    <row r="52" spans="16:34" ht="15" hidden="1" customHeight="1" x14ac:dyDescent="0.25"/>
    <row r="53" spans="16:34" ht="25.5" hidden="1" x14ac:dyDescent="0.25">
      <c r="Q53" s="193" t="str">
        <f>'Módulo 2'!$X$84</f>
        <v>Acciones REDD+ del Módulo 1 (puede que no todas las acciones tengan beneficios para esta salvaguarda)</v>
      </c>
      <c r="R53" s="884" t="str">
        <f>'Módulo 2'!$AC$84</f>
        <v>Beneficios</v>
      </c>
      <c r="S53" s="884"/>
      <c r="T53" s="33" t="str">
        <f>'Módulo 2'!$AH$85</f>
        <v>Probabilidad</v>
      </c>
      <c r="U53" s="33" t="str">
        <f>'Módulo 2'!$AI$85</f>
        <v>Impacto</v>
      </c>
    </row>
    <row r="54" spans="16:34" ht="15" hidden="1" customHeight="1" x14ac:dyDescent="0.25">
      <c r="P54" s="893" t="str">
        <f>'Módulo 2'!$W$84</f>
        <v>Beneficios relevantes para la salvaguarda</v>
      </c>
      <c r="Q54" s="192" t="str">
        <f>'Módulo 2'!$Y86</f>
        <v/>
      </c>
      <c r="R54" s="189" t="s">
        <v>25</v>
      </c>
      <c r="S54" s="190" t="str">
        <f>'Módulo 2'!$AD86</f>
        <v/>
      </c>
      <c r="T54" s="191" t="str">
        <f>'Módulo 2'!$AH86</f>
        <v/>
      </c>
      <c r="U54" s="191" t="str">
        <f>'Módulo 2'!$AI86</f>
        <v/>
      </c>
      <c r="X54" s="575"/>
    </row>
    <row r="55" spans="16:34" ht="15" hidden="1" customHeight="1" x14ac:dyDescent="0.25">
      <c r="P55" s="893"/>
      <c r="Q55" s="192" t="str">
        <f>'Módulo 2'!$Y87</f>
        <v/>
      </c>
      <c r="R55" s="189" t="s">
        <v>25</v>
      </c>
      <c r="S55" s="190" t="str">
        <f>'Módulo 2'!$AD87</f>
        <v/>
      </c>
      <c r="T55" s="191" t="str">
        <f>'Módulo 2'!$AH87</f>
        <v/>
      </c>
      <c r="U55" s="191" t="str">
        <f>'Módulo 2'!$AI87</f>
        <v/>
      </c>
      <c r="Y55" s="575" t="s">
        <v>29</v>
      </c>
    </row>
    <row r="56" spans="16:34" ht="15" hidden="1" customHeight="1" x14ac:dyDescent="0.25">
      <c r="P56" s="893"/>
      <c r="Q56" s="192" t="str">
        <f>'Módulo 2'!$Y88</f>
        <v/>
      </c>
      <c r="R56" s="189" t="s">
        <v>25</v>
      </c>
      <c r="S56" s="190" t="str">
        <f>'Módulo 2'!$AD88</f>
        <v/>
      </c>
      <c r="T56" s="191" t="str">
        <f>'Módulo 2'!$AH88</f>
        <v/>
      </c>
      <c r="U56" s="191" t="str">
        <f>'Módulo 2'!$AI88</f>
        <v/>
      </c>
      <c r="Y56" s="575" t="s">
        <v>30</v>
      </c>
    </row>
    <row r="57" spans="16:34" ht="15" hidden="1" customHeight="1" x14ac:dyDescent="0.25">
      <c r="P57" s="893"/>
      <c r="Q57" s="192" t="str">
        <f>'Módulo 2'!$Y89</f>
        <v/>
      </c>
      <c r="R57" s="189" t="s">
        <v>25</v>
      </c>
      <c r="S57" s="190" t="str">
        <f>'Módulo 2'!$AD89</f>
        <v/>
      </c>
      <c r="T57" s="191" t="str">
        <f>'Módulo 2'!$AH89</f>
        <v/>
      </c>
      <c r="U57" s="191" t="str">
        <f>'Módulo 2'!$AI89</f>
        <v/>
      </c>
      <c r="Y57" s="575" t="s">
        <v>31</v>
      </c>
    </row>
    <row r="58" spans="16:34" ht="15" hidden="1" customHeight="1" x14ac:dyDescent="0.25">
      <c r="P58" s="893"/>
      <c r="Q58" s="192" t="str">
        <f>'Módulo 2'!$Y90</f>
        <v/>
      </c>
      <c r="R58" s="189" t="s">
        <v>25</v>
      </c>
      <c r="S58" s="190" t="str">
        <f>'Módulo 2'!$AD90</f>
        <v/>
      </c>
      <c r="T58" s="191" t="str">
        <f>'Módulo 2'!$AH90</f>
        <v/>
      </c>
      <c r="U58" s="191" t="str">
        <f>'Módulo 2'!$AI90</f>
        <v/>
      </c>
      <c r="Y58" s="575" t="s">
        <v>57</v>
      </c>
    </row>
    <row r="59" spans="16:34" ht="15" hidden="1" customHeight="1" x14ac:dyDescent="0.25">
      <c r="P59" s="893"/>
      <c r="Q59" s="192" t="str">
        <f>'Módulo 2'!$Y91</f>
        <v/>
      </c>
      <c r="R59" s="189" t="s">
        <v>25</v>
      </c>
      <c r="S59" s="190" t="str">
        <f>'Módulo 2'!$AD91</f>
        <v/>
      </c>
      <c r="T59" s="191" t="str">
        <f>'Módulo 2'!$AH91</f>
        <v/>
      </c>
      <c r="U59" s="191" t="str">
        <f>'Módulo 2'!$AI91</f>
        <v/>
      </c>
    </row>
    <row r="60" spans="16:34" ht="15" hidden="1" customHeight="1" x14ac:dyDescent="0.25">
      <c r="P60" s="893"/>
      <c r="Q60" s="192" t="str">
        <f>'Módulo 2'!$Y92</f>
        <v/>
      </c>
      <c r="R60" s="189" t="s">
        <v>25</v>
      </c>
      <c r="S60" s="190" t="str">
        <f>'Módulo 2'!$AD92</f>
        <v/>
      </c>
      <c r="T60" s="191" t="str">
        <f>'Módulo 2'!$AH92</f>
        <v/>
      </c>
      <c r="U60" s="191" t="str">
        <f>'Módulo 2'!$AI92</f>
        <v/>
      </c>
    </row>
    <row r="61" spans="16:34" ht="15" hidden="1" customHeight="1" x14ac:dyDescent="0.25">
      <c r="P61" s="893"/>
      <c r="Q61" s="192" t="str">
        <f>'Módulo 2'!$Y93</f>
        <v/>
      </c>
      <c r="R61" s="189" t="s">
        <v>25</v>
      </c>
      <c r="S61" s="190" t="str">
        <f>'Módulo 2'!$AD93</f>
        <v/>
      </c>
      <c r="T61" s="191" t="str">
        <f>'Módulo 2'!$AH93</f>
        <v/>
      </c>
      <c r="U61" s="191" t="str">
        <f>'Módulo 2'!$AI93</f>
        <v/>
      </c>
    </row>
    <row r="62" spans="16:34" ht="15" hidden="1" customHeight="1" x14ac:dyDescent="0.25">
      <c r="P62" s="894"/>
      <c r="Q62" s="192" t="str">
        <f>'Módulo 2'!$Y94</f>
        <v/>
      </c>
      <c r="R62" s="189" t="s">
        <v>25</v>
      </c>
      <c r="S62" s="190" t="str">
        <f>'Módulo 2'!$AD94</f>
        <v/>
      </c>
      <c r="T62" s="191" t="str">
        <f>'Módulo 2'!$AH94</f>
        <v/>
      </c>
      <c r="U62" s="191" t="str">
        <f>'Módulo 2'!$AI94</f>
        <v/>
      </c>
    </row>
    <row r="63" spans="16:34" ht="25.5" hidden="1" x14ac:dyDescent="0.25">
      <c r="P63" s="667" t="str">
        <f>'Módulo 2'!$W$95</f>
        <v>Riesgos relevantes para la salvaguarda</v>
      </c>
      <c r="Q63" s="194" t="str">
        <f>'Módulo 2'!$X$95</f>
        <v>Acciones REDD+ del Módulo 1 (puede que no todas las acciones tengan riesgos para esta salvaguarda)</v>
      </c>
      <c r="R63" s="884" t="str">
        <f>'Módulo 2'!$AC$95</f>
        <v>Riesgos</v>
      </c>
      <c r="S63" s="884"/>
      <c r="T63" s="33" t="str">
        <f>'Módulo 2'!$AH$96</f>
        <v>Probabilidad</v>
      </c>
      <c r="U63" s="33" t="str">
        <f>'Módulo 2'!$AI$96</f>
        <v>Impacto</v>
      </c>
    </row>
    <row r="64" spans="16:34" ht="15" hidden="1" customHeight="1" x14ac:dyDescent="0.25">
      <c r="P64" s="668"/>
      <c r="Q64" s="192" t="str">
        <f>'Módulo 2'!$Y97</f>
        <v/>
      </c>
      <c r="R64" s="189" t="s">
        <v>25</v>
      </c>
      <c r="S64" s="190" t="str">
        <f>'Módulo 2'!$AD97</f>
        <v/>
      </c>
      <c r="T64" s="191" t="str">
        <f>'Módulo 2'!$AH97</f>
        <v/>
      </c>
      <c r="U64" s="191" t="str">
        <f>'Módulo 2'!$AI97</f>
        <v/>
      </c>
    </row>
    <row r="65" spans="1:38" ht="15" hidden="1" customHeight="1" x14ac:dyDescent="0.25">
      <c r="P65" s="668"/>
      <c r="Q65" s="192" t="str">
        <f>'Módulo 2'!$Y98</f>
        <v/>
      </c>
      <c r="R65" s="189" t="s">
        <v>25</v>
      </c>
      <c r="S65" s="190" t="str">
        <f>'Módulo 2'!$AD98</f>
        <v/>
      </c>
      <c r="T65" s="191" t="str">
        <f>'Módulo 2'!$AH98</f>
        <v/>
      </c>
      <c r="U65" s="191" t="str">
        <f>'Módulo 2'!$AI98</f>
        <v/>
      </c>
    </row>
    <row r="66" spans="1:38" ht="15" hidden="1" customHeight="1" x14ac:dyDescent="0.25">
      <c r="P66" s="668"/>
      <c r="Q66" s="192" t="str">
        <f>'Módulo 2'!$Y99</f>
        <v/>
      </c>
      <c r="R66" s="189" t="s">
        <v>25</v>
      </c>
      <c r="S66" s="190" t="str">
        <f>'Módulo 2'!$AD99</f>
        <v/>
      </c>
      <c r="T66" s="191" t="str">
        <f>'Módulo 2'!$AH99</f>
        <v/>
      </c>
      <c r="U66" s="191" t="str">
        <f>'Módulo 2'!$AI99</f>
        <v/>
      </c>
    </row>
    <row r="67" spans="1:38" ht="15" hidden="1" customHeight="1" x14ac:dyDescent="0.25">
      <c r="P67" s="668"/>
      <c r="Q67" s="192" t="str">
        <f>'Módulo 2'!$Y100</f>
        <v/>
      </c>
      <c r="R67" s="189" t="s">
        <v>25</v>
      </c>
      <c r="S67" s="190" t="str">
        <f>'Módulo 2'!$AD100</f>
        <v/>
      </c>
      <c r="T67" s="191" t="str">
        <f>'Módulo 2'!$AH100</f>
        <v/>
      </c>
      <c r="U67" s="191" t="str">
        <f>'Módulo 2'!$AI100</f>
        <v/>
      </c>
    </row>
    <row r="68" spans="1:38" ht="15" hidden="1" customHeight="1" x14ac:dyDescent="0.25">
      <c r="P68" s="668"/>
      <c r="Q68" s="192" t="str">
        <f>'Módulo 2'!$Y101</f>
        <v/>
      </c>
      <c r="R68" s="189" t="s">
        <v>25</v>
      </c>
      <c r="S68" s="190" t="str">
        <f>'Módulo 2'!$AD101</f>
        <v/>
      </c>
      <c r="T68" s="191" t="str">
        <f>'Módulo 2'!$AH101</f>
        <v/>
      </c>
      <c r="U68" s="191" t="str">
        <f>'Módulo 2'!$AI101</f>
        <v/>
      </c>
    </row>
    <row r="69" spans="1:38" ht="15" hidden="1" customHeight="1" x14ac:dyDescent="0.25">
      <c r="P69" s="668"/>
      <c r="Q69" s="192" t="str">
        <f>'Módulo 2'!$Y102</f>
        <v/>
      </c>
      <c r="R69" s="189" t="s">
        <v>25</v>
      </c>
      <c r="S69" s="190" t="str">
        <f>'Módulo 2'!$AD102</f>
        <v/>
      </c>
      <c r="T69" s="191" t="str">
        <f>'Módulo 2'!$AH102</f>
        <v/>
      </c>
      <c r="U69" s="191" t="str">
        <f>'Módulo 2'!$AI102</f>
        <v/>
      </c>
    </row>
    <row r="70" spans="1:38" ht="15" hidden="1" customHeight="1" x14ac:dyDescent="0.25">
      <c r="P70" s="668"/>
      <c r="Q70" s="192" t="str">
        <f>'Módulo 2'!$Y103</f>
        <v/>
      </c>
      <c r="R70" s="189" t="s">
        <v>25</v>
      </c>
      <c r="S70" s="190" t="str">
        <f>'Módulo 2'!$AD103</f>
        <v/>
      </c>
      <c r="T70" s="191" t="str">
        <f>'Módulo 2'!$AH103</f>
        <v/>
      </c>
      <c r="U70" s="191" t="str">
        <f>'Módulo 2'!$AI103</f>
        <v/>
      </c>
    </row>
    <row r="71" spans="1:38" ht="15" hidden="1" customHeight="1" x14ac:dyDescent="0.25">
      <c r="P71" s="668"/>
      <c r="Q71" s="192" t="str">
        <f>'Módulo 2'!$Y104</f>
        <v/>
      </c>
      <c r="R71" s="189" t="s">
        <v>25</v>
      </c>
      <c r="S71" s="190" t="str">
        <f>'Módulo 2'!$AD104</f>
        <v/>
      </c>
      <c r="T71" s="191" t="str">
        <f>'Módulo 2'!$AH104</f>
        <v/>
      </c>
      <c r="U71" s="191" t="str">
        <f>'Módulo 2'!$AI104</f>
        <v/>
      </c>
    </row>
    <row r="72" spans="1:38" ht="15" hidden="1" customHeight="1" x14ac:dyDescent="0.25">
      <c r="P72" s="668"/>
      <c r="Q72" s="192" t="str">
        <f>'Módulo 2'!$Y105</f>
        <v/>
      </c>
      <c r="R72" s="189" t="s">
        <v>25</v>
      </c>
      <c r="S72" s="190" t="str">
        <f>'Módulo 2'!$AD105</f>
        <v/>
      </c>
      <c r="T72" s="191" t="str">
        <f>'Módulo 2'!$AH105</f>
        <v/>
      </c>
      <c r="U72" s="191" t="str">
        <f>'Módulo 2'!$AI105</f>
        <v/>
      </c>
    </row>
    <row r="73" spans="1:38" ht="15" hidden="1" customHeight="1" x14ac:dyDescent="0.25">
      <c r="P73" s="669"/>
      <c r="Q73" s="192" t="str">
        <f>'Módulo 2'!$Y106</f>
        <v/>
      </c>
      <c r="R73" s="189" t="s">
        <v>25</v>
      </c>
      <c r="S73" s="190" t="str">
        <f>'Módulo 2'!$AD106</f>
        <v/>
      </c>
      <c r="T73" s="191" t="str">
        <f>'Módulo 2'!$AH106</f>
        <v/>
      </c>
      <c r="U73" s="191" t="str">
        <f>'Módulo 2'!$AI106</f>
        <v/>
      </c>
    </row>
    <row r="74" spans="1:38" ht="15" hidden="1" customHeight="1" x14ac:dyDescent="0.25"/>
    <row r="75" spans="1:38" ht="15" hidden="1" customHeight="1" x14ac:dyDescent="0.25"/>
    <row r="76" spans="1:38" ht="15" hidden="1" customHeight="1" x14ac:dyDescent="0.25"/>
    <row r="77" spans="1:38" ht="15" hidden="1" customHeight="1" x14ac:dyDescent="0.25"/>
    <row r="78" spans="1:38" ht="60" hidden="1" customHeight="1" x14ac:dyDescent="0.25"/>
    <row r="79" spans="1:38" ht="15" hidden="1" customHeight="1" x14ac:dyDescent="0.25"/>
    <row r="80" spans="1:38" s="16" customFormat="1" ht="15.75" hidden="1" customHeight="1" x14ac:dyDescent="0.25">
      <c r="A80" s="340"/>
      <c r="D80" s="340"/>
      <c r="E80" s="340"/>
      <c r="N80" s="340"/>
      <c r="O80" s="340"/>
      <c r="P80" s="92" t="str">
        <f>IF(Z82=FALSE,Z80,"")</f>
        <v/>
      </c>
      <c r="V80" s="340"/>
      <c r="W80" s="340"/>
      <c r="X80" s="340"/>
      <c r="Y80" s="340"/>
      <c r="Z80" s="576" t="s">
        <v>566</v>
      </c>
      <c r="AI80" s="340"/>
      <c r="AJ80" s="340"/>
      <c r="AL80" s="340"/>
    </row>
    <row r="81" spans="16:26" ht="0.95" hidden="1" customHeight="1" x14ac:dyDescent="0.25"/>
    <row r="82" spans="16:26" ht="30" hidden="1" customHeight="1" x14ac:dyDescent="0.25">
      <c r="P82" s="881" t="str">
        <f>'Módulo 2'!AL62</f>
        <v/>
      </c>
      <c r="Q82" s="881"/>
      <c r="R82" s="881"/>
      <c r="S82" s="881"/>
      <c r="T82" s="881"/>
      <c r="U82" s="881"/>
      <c r="Z82" s="54" t="b">
        <f>IF(P82="", TRUE, FALSE)</f>
        <v>1</v>
      </c>
    </row>
    <row r="83" spans="16:26" ht="30" hidden="1" customHeight="1" x14ac:dyDescent="0.25">
      <c r="P83" s="881" t="str">
        <f>'Módulo 2'!AL63</f>
        <v/>
      </c>
      <c r="Q83" s="881"/>
      <c r="R83" s="881"/>
      <c r="S83" s="881"/>
      <c r="T83" s="881"/>
      <c r="U83" s="881"/>
    </row>
    <row r="84" spans="16:26" ht="30" hidden="1" customHeight="1" x14ac:dyDescent="0.25">
      <c r="P84" s="881" t="str">
        <f>'Módulo 2'!AL64</f>
        <v/>
      </c>
      <c r="Q84" s="881"/>
      <c r="R84" s="881"/>
      <c r="S84" s="881"/>
      <c r="T84" s="881"/>
      <c r="U84" s="881"/>
    </row>
    <row r="85" spans="16:26" ht="30" hidden="1" customHeight="1" x14ac:dyDescent="0.25">
      <c r="P85" s="881" t="str">
        <f>'Módulo 2'!AL65</f>
        <v/>
      </c>
      <c r="Q85" s="881"/>
      <c r="R85" s="881"/>
      <c r="S85" s="881"/>
      <c r="T85" s="881"/>
      <c r="U85" s="881"/>
    </row>
    <row r="86" spans="16:26" ht="30" hidden="1" customHeight="1" x14ac:dyDescent="0.25">
      <c r="P86" s="881" t="str">
        <f>'Módulo 2'!AL66</f>
        <v/>
      </c>
      <c r="Q86" s="881"/>
      <c r="R86" s="881"/>
      <c r="S86" s="881"/>
      <c r="T86" s="881"/>
      <c r="U86" s="881"/>
    </row>
    <row r="87" spans="16:26" ht="30" hidden="1" customHeight="1" x14ac:dyDescent="0.25">
      <c r="P87" s="881" t="str">
        <f>'Módulo 2'!AL67</f>
        <v/>
      </c>
      <c r="Q87" s="881"/>
      <c r="R87" s="881"/>
      <c r="S87" s="881"/>
      <c r="T87" s="881"/>
      <c r="U87" s="881"/>
    </row>
    <row r="88" spans="16:26" ht="30" hidden="1" customHeight="1" x14ac:dyDescent="0.25">
      <c r="P88" s="881" t="str">
        <f>'Módulo 2'!AL68</f>
        <v/>
      </c>
      <c r="Q88" s="881"/>
      <c r="R88" s="881"/>
      <c r="S88" s="881"/>
      <c r="T88" s="881"/>
      <c r="U88" s="881"/>
    </row>
    <row r="89" spans="16:26" ht="30" hidden="1" customHeight="1" x14ac:dyDescent="0.25">
      <c r="P89" s="881" t="str">
        <f>'Módulo 2'!AL69</f>
        <v/>
      </c>
      <c r="Q89" s="881"/>
      <c r="R89" s="881"/>
      <c r="S89" s="881"/>
      <c r="T89" s="881"/>
      <c r="U89" s="881"/>
    </row>
    <row r="90" spans="16:26" ht="30" hidden="1" customHeight="1" x14ac:dyDescent="0.25">
      <c r="P90" s="881" t="str">
        <f>'Módulo 2'!AL70</f>
        <v/>
      </c>
      <c r="Q90" s="881"/>
      <c r="R90" s="881"/>
      <c r="S90" s="881"/>
      <c r="T90" s="881"/>
      <c r="U90" s="881"/>
    </row>
    <row r="91" spans="16:26" ht="30" hidden="1" customHeight="1" x14ac:dyDescent="0.25">
      <c r="P91" s="881" t="str">
        <f>'Módulo 2'!AL71</f>
        <v/>
      </c>
      <c r="Q91" s="881"/>
      <c r="R91" s="881"/>
      <c r="S91" s="881"/>
      <c r="T91" s="881"/>
      <c r="U91" s="881"/>
    </row>
    <row r="92" spans="16:26" ht="30" hidden="1" customHeight="1" x14ac:dyDescent="0.25">
      <c r="P92" s="881" t="str">
        <f>'Módulo 2'!AL72</f>
        <v/>
      </c>
      <c r="Q92" s="881"/>
      <c r="R92" s="881"/>
      <c r="S92" s="881"/>
      <c r="T92" s="881"/>
      <c r="U92" s="881"/>
    </row>
    <row r="93" spans="16:26" ht="15" hidden="1" customHeight="1" x14ac:dyDescent="0.25">
      <c r="P93" s="881"/>
      <c r="Q93" s="881"/>
      <c r="R93" s="881"/>
      <c r="S93" s="881"/>
      <c r="T93" s="881"/>
      <c r="U93" s="881"/>
    </row>
    <row r="94" spans="16:26" ht="15" hidden="1" customHeight="1" x14ac:dyDescent="0.25">
      <c r="P94" s="881"/>
      <c r="Q94" s="881"/>
      <c r="R94" s="881"/>
      <c r="S94" s="881"/>
      <c r="T94" s="881"/>
      <c r="U94" s="881"/>
    </row>
    <row r="95" spans="16:26" ht="15" hidden="1" customHeight="1" x14ac:dyDescent="0.25">
      <c r="P95" s="881"/>
      <c r="Q95" s="881"/>
      <c r="R95" s="881"/>
      <c r="S95" s="881"/>
      <c r="T95" s="881"/>
      <c r="U95" s="881"/>
    </row>
    <row r="96" spans="16:26" ht="15" hidden="1" customHeight="1" x14ac:dyDescent="0.25">
      <c r="P96" s="881"/>
      <c r="Q96" s="881"/>
      <c r="R96" s="881"/>
      <c r="S96" s="881"/>
      <c r="T96" s="881"/>
      <c r="U96" s="881"/>
    </row>
    <row r="97" spans="16:34" ht="15" hidden="1" customHeight="1" x14ac:dyDescent="0.25">
      <c r="P97" s="881"/>
      <c r="Q97" s="881"/>
      <c r="R97" s="881"/>
      <c r="S97" s="881"/>
      <c r="T97" s="881"/>
      <c r="U97" s="881"/>
    </row>
    <row r="98" spans="16:34" ht="15" hidden="1" customHeight="1" x14ac:dyDescent="0.25">
      <c r="P98" s="881"/>
      <c r="Q98" s="881"/>
      <c r="R98" s="881"/>
      <c r="S98" s="881"/>
      <c r="T98" s="881"/>
      <c r="U98" s="881"/>
    </row>
    <row r="99" spans="16:34" ht="15" hidden="1" customHeight="1" x14ac:dyDescent="0.25">
      <c r="P99" s="881"/>
      <c r="Q99" s="881"/>
      <c r="R99" s="881"/>
      <c r="S99" s="881"/>
      <c r="T99" s="881"/>
      <c r="U99" s="881"/>
    </row>
    <row r="100" spans="16:34" ht="50.1" hidden="1" customHeight="1" x14ac:dyDescent="0.35">
      <c r="P100" s="793" t="str">
        <f>'Módulo 2'!$W$126</f>
        <v>Salvaguarda (b) - La transparencia y eficacia de las estructuras de gobernanza forestal nacional, teniendo en cuenta la legislación y la soberanía nacionales.</v>
      </c>
      <c r="Q100" s="793"/>
      <c r="R100" s="793"/>
      <c r="S100" s="793"/>
      <c r="T100" s="793"/>
      <c r="U100" s="793"/>
    </row>
    <row r="101" spans="16:34" ht="15" hidden="1" customHeight="1" x14ac:dyDescent="0.25">
      <c r="AA101" s="186"/>
      <c r="AB101" s="186"/>
      <c r="AC101" s="186"/>
      <c r="AD101" s="187"/>
      <c r="AE101" s="187"/>
      <c r="AF101" s="187"/>
      <c r="AG101" s="187"/>
      <c r="AH101" s="187"/>
    </row>
    <row r="102" spans="16:34" ht="15" hidden="1" customHeight="1" x14ac:dyDescent="0.25">
      <c r="AA102" s="186"/>
      <c r="AB102" s="186"/>
      <c r="AC102" s="186"/>
      <c r="AD102" s="187"/>
      <c r="AE102" s="187"/>
      <c r="AF102" s="187"/>
      <c r="AG102" s="187"/>
      <c r="AH102" s="187"/>
    </row>
    <row r="103" spans="16:34" ht="30" hidden="1" customHeight="1" x14ac:dyDescent="0.25">
      <c r="P103" s="94" t="str">
        <f>'Módulo 2'!$W$81</f>
        <v>Tabla 2:</v>
      </c>
      <c r="Q103" s="839" t="str">
        <f>CONCATENATE('Módulo 2'!$X$81," ",'Módulo 2'!$AA$15)</f>
        <v>Beneficios y Riesgos relevantes para la Salvaguarda (b) - Transparencia y eficacia de las estructuras de gobernanza nacional y soberanía.</v>
      </c>
      <c r="R103" s="839"/>
      <c r="S103" s="839"/>
      <c r="T103" s="839"/>
      <c r="U103" s="839"/>
    </row>
    <row r="104" spans="16:34" ht="15" hidden="1" customHeight="1" x14ac:dyDescent="0.25"/>
    <row r="105" spans="16:34" ht="25.5" hidden="1" x14ac:dyDescent="0.25">
      <c r="Q105" s="193" t="str">
        <f>'Módulo 2'!$X$84</f>
        <v>Acciones REDD+ del Módulo 1 (puede que no todas las acciones tengan beneficios para esta salvaguarda)</v>
      </c>
      <c r="R105" s="884" t="str">
        <f>'Módulo 2'!$AC$84</f>
        <v>Beneficios</v>
      </c>
      <c r="S105" s="884"/>
      <c r="T105" s="33" t="str">
        <f>'Módulo 2'!$AH$85</f>
        <v>Probabilidad</v>
      </c>
      <c r="U105" s="33" t="str">
        <f>'Módulo 2'!$AI$85</f>
        <v>Impacto</v>
      </c>
    </row>
    <row r="106" spans="16:34" ht="15" hidden="1" customHeight="1" x14ac:dyDescent="0.25">
      <c r="P106" s="893" t="str">
        <f>'Módulo 2'!$W$84</f>
        <v>Beneficios relevantes para la salvaguarda</v>
      </c>
      <c r="Q106" s="192" t="str">
        <f>'Módulo 2'!$Y178</f>
        <v/>
      </c>
      <c r="R106" s="189" t="s">
        <v>25</v>
      </c>
      <c r="S106" s="190" t="str">
        <f>'Módulo 2'!$AD178</f>
        <v/>
      </c>
      <c r="T106" s="191" t="str">
        <f>'Módulo 2'!$AH178</f>
        <v/>
      </c>
      <c r="U106" s="191" t="str">
        <f>'Módulo 2'!$AI178</f>
        <v/>
      </c>
      <c r="X106" s="575"/>
    </row>
    <row r="107" spans="16:34" ht="15" hidden="1" customHeight="1" x14ac:dyDescent="0.25">
      <c r="P107" s="893"/>
      <c r="Q107" s="192" t="str">
        <f>'Módulo 2'!$Y179</f>
        <v/>
      </c>
      <c r="R107" s="189" t="s">
        <v>25</v>
      </c>
      <c r="S107" s="190" t="str">
        <f>'Módulo 2'!$AD179</f>
        <v/>
      </c>
      <c r="T107" s="191" t="str">
        <f>'Módulo 2'!$AH179</f>
        <v/>
      </c>
      <c r="U107" s="191" t="str">
        <f>'Módulo 2'!$AI179</f>
        <v/>
      </c>
      <c r="Y107" s="575" t="s">
        <v>29</v>
      </c>
    </row>
    <row r="108" spans="16:34" ht="15" hidden="1" customHeight="1" x14ac:dyDescent="0.25">
      <c r="P108" s="893"/>
      <c r="Q108" s="192" t="str">
        <f>'Módulo 2'!$Y180</f>
        <v/>
      </c>
      <c r="R108" s="189" t="s">
        <v>25</v>
      </c>
      <c r="S108" s="190" t="str">
        <f>'Módulo 2'!$AD180</f>
        <v/>
      </c>
      <c r="T108" s="191" t="str">
        <f>'Módulo 2'!$AH180</f>
        <v/>
      </c>
      <c r="U108" s="191" t="str">
        <f>'Módulo 2'!$AI180</f>
        <v/>
      </c>
      <c r="Y108" s="575" t="s">
        <v>30</v>
      </c>
    </row>
    <row r="109" spans="16:34" ht="15" hidden="1" customHeight="1" x14ac:dyDescent="0.25">
      <c r="P109" s="893"/>
      <c r="Q109" s="192" t="str">
        <f>'Módulo 2'!$Y181</f>
        <v/>
      </c>
      <c r="R109" s="189" t="s">
        <v>25</v>
      </c>
      <c r="S109" s="190" t="str">
        <f>'Módulo 2'!$AD181</f>
        <v/>
      </c>
      <c r="T109" s="191" t="str">
        <f>'Módulo 2'!$AH181</f>
        <v/>
      </c>
      <c r="U109" s="191" t="str">
        <f>'Módulo 2'!$AI181</f>
        <v/>
      </c>
      <c r="Y109" s="575" t="s">
        <v>31</v>
      </c>
    </row>
    <row r="110" spans="16:34" ht="15" hidden="1" customHeight="1" x14ac:dyDescent="0.25">
      <c r="P110" s="893"/>
      <c r="Q110" s="192" t="str">
        <f>'Módulo 2'!$Y182</f>
        <v/>
      </c>
      <c r="R110" s="189" t="s">
        <v>25</v>
      </c>
      <c r="S110" s="190" t="str">
        <f>'Módulo 2'!$AD182</f>
        <v/>
      </c>
      <c r="T110" s="191" t="str">
        <f>'Módulo 2'!$AH182</f>
        <v/>
      </c>
      <c r="U110" s="191" t="str">
        <f>'Módulo 2'!$AI182</f>
        <v/>
      </c>
      <c r="Y110" s="575" t="s">
        <v>57</v>
      </c>
    </row>
    <row r="111" spans="16:34" ht="15" hidden="1" customHeight="1" x14ac:dyDescent="0.25">
      <c r="P111" s="893"/>
      <c r="Q111" s="192" t="str">
        <f>'Módulo 2'!$Y183</f>
        <v/>
      </c>
      <c r="R111" s="189" t="s">
        <v>25</v>
      </c>
      <c r="S111" s="190" t="str">
        <f>'Módulo 2'!$AD183</f>
        <v/>
      </c>
      <c r="T111" s="191" t="str">
        <f>'Módulo 2'!$AH183</f>
        <v/>
      </c>
      <c r="U111" s="191" t="str">
        <f>'Módulo 2'!$AI183</f>
        <v/>
      </c>
    </row>
    <row r="112" spans="16:34" ht="15" hidden="1" customHeight="1" x14ac:dyDescent="0.25">
      <c r="P112" s="893"/>
      <c r="Q112" s="192" t="str">
        <f>'Módulo 2'!$Y184</f>
        <v/>
      </c>
      <c r="R112" s="189" t="s">
        <v>25</v>
      </c>
      <c r="S112" s="190" t="str">
        <f>'Módulo 2'!$AD184</f>
        <v/>
      </c>
      <c r="T112" s="191" t="str">
        <f>'Módulo 2'!$AH184</f>
        <v/>
      </c>
      <c r="U112" s="191" t="str">
        <f>'Módulo 2'!$AI184</f>
        <v/>
      </c>
    </row>
    <row r="113" spans="16:21" ht="15" hidden="1" customHeight="1" x14ac:dyDescent="0.25">
      <c r="P113" s="893"/>
      <c r="Q113" s="192" t="str">
        <f>'Módulo 2'!$Y185</f>
        <v/>
      </c>
      <c r="R113" s="189" t="s">
        <v>25</v>
      </c>
      <c r="S113" s="190" t="str">
        <f>'Módulo 2'!$AD185</f>
        <v/>
      </c>
      <c r="T113" s="191" t="str">
        <f>'Módulo 2'!$AH185</f>
        <v/>
      </c>
      <c r="U113" s="191" t="str">
        <f>'Módulo 2'!$AI185</f>
        <v/>
      </c>
    </row>
    <row r="114" spans="16:21" ht="15" hidden="1" customHeight="1" x14ac:dyDescent="0.25">
      <c r="P114" s="893"/>
      <c r="Q114" s="192" t="str">
        <f>'Módulo 2'!$Y186</f>
        <v/>
      </c>
      <c r="R114" s="189" t="s">
        <v>25</v>
      </c>
      <c r="S114" s="190" t="str">
        <f>'Módulo 2'!$AD186</f>
        <v/>
      </c>
      <c r="T114" s="191" t="str">
        <f>'Módulo 2'!$AH186</f>
        <v/>
      </c>
      <c r="U114" s="191" t="str">
        <f>'Módulo 2'!$AI186</f>
        <v/>
      </c>
    </row>
    <row r="115" spans="16:21" ht="15" hidden="1" customHeight="1" x14ac:dyDescent="0.25">
      <c r="P115" s="893"/>
      <c r="Q115" s="192" t="str">
        <f>'Módulo 2'!$Y187</f>
        <v/>
      </c>
      <c r="R115" s="189" t="s">
        <v>25</v>
      </c>
      <c r="S115" s="190" t="str">
        <f>'Módulo 2'!$AD187</f>
        <v/>
      </c>
      <c r="T115" s="191" t="str">
        <f>'Módulo 2'!$AH187</f>
        <v/>
      </c>
      <c r="U115" s="191" t="str">
        <f>'Módulo 2'!$AI187</f>
        <v/>
      </c>
    </row>
    <row r="116" spans="16:21" ht="15" hidden="1" customHeight="1" x14ac:dyDescent="0.25">
      <c r="P116" s="893"/>
      <c r="Q116" s="192" t="str">
        <f>'Módulo 2'!$Y188</f>
        <v/>
      </c>
      <c r="R116" s="189" t="s">
        <v>25</v>
      </c>
      <c r="S116" s="190" t="str">
        <f>'Módulo 2'!$AD188</f>
        <v/>
      </c>
      <c r="T116" s="191" t="str">
        <f>'Módulo 2'!$AH188</f>
        <v/>
      </c>
      <c r="U116" s="191" t="str">
        <f>'Módulo 2'!$AI188</f>
        <v/>
      </c>
    </row>
    <row r="117" spans="16:21" ht="15" hidden="1" customHeight="1" x14ac:dyDescent="0.25">
      <c r="P117" s="894"/>
      <c r="Q117" s="192" t="str">
        <f>'Módulo 2'!$Y189</f>
        <v/>
      </c>
      <c r="R117" s="189" t="s">
        <v>25</v>
      </c>
      <c r="S117" s="190" t="str">
        <f>'Módulo 2'!$AD189</f>
        <v/>
      </c>
      <c r="T117" s="191" t="str">
        <f>'Módulo 2'!$AH189</f>
        <v/>
      </c>
      <c r="U117" s="191" t="str">
        <f>'Módulo 2'!$AI189</f>
        <v/>
      </c>
    </row>
    <row r="118" spans="16:21" ht="25.5" hidden="1" x14ac:dyDescent="0.25">
      <c r="P118" s="708" t="str">
        <f>'Módulo 2'!$W$95</f>
        <v>Riesgos relevantes para la salvaguarda</v>
      </c>
      <c r="Q118" s="194" t="str">
        <f>'Módulo 2'!$X$95</f>
        <v>Acciones REDD+ del Módulo 1 (puede que no todas las acciones tengan riesgos para esta salvaguarda)</v>
      </c>
      <c r="R118" s="884" t="str">
        <f>'Módulo 2'!$AC$95</f>
        <v>Riesgos</v>
      </c>
      <c r="S118" s="884"/>
      <c r="T118" s="33" t="str">
        <f>'Módulo 2'!$AH$96</f>
        <v>Probabilidad</v>
      </c>
      <c r="U118" s="33" t="str">
        <f>'Módulo 2'!$AI$96</f>
        <v>Impacto</v>
      </c>
    </row>
    <row r="119" spans="16:21" ht="15" hidden="1" customHeight="1" x14ac:dyDescent="0.25">
      <c r="P119" s="709"/>
      <c r="Q119" s="192" t="str">
        <f>'Módulo 2'!$Y192</f>
        <v/>
      </c>
      <c r="R119" s="189" t="s">
        <v>25</v>
      </c>
      <c r="S119" s="190" t="str">
        <f>'Módulo 2'!$AD192</f>
        <v/>
      </c>
      <c r="T119" s="191" t="str">
        <f>'Módulo 2'!$AH192</f>
        <v/>
      </c>
      <c r="U119" s="191" t="str">
        <f>'Módulo 2'!$AI192</f>
        <v/>
      </c>
    </row>
    <row r="120" spans="16:21" ht="15" hidden="1" customHeight="1" x14ac:dyDescent="0.25">
      <c r="P120" s="709"/>
      <c r="Q120" s="192" t="str">
        <f>'Módulo 2'!$Y193</f>
        <v/>
      </c>
      <c r="R120" s="189" t="s">
        <v>25</v>
      </c>
      <c r="S120" s="190" t="str">
        <f>'Módulo 2'!$AD193</f>
        <v/>
      </c>
      <c r="T120" s="191" t="str">
        <f>'Módulo 2'!$AH193</f>
        <v/>
      </c>
      <c r="U120" s="191" t="str">
        <f>'Módulo 2'!$AI193</f>
        <v/>
      </c>
    </row>
    <row r="121" spans="16:21" ht="15" hidden="1" customHeight="1" x14ac:dyDescent="0.25">
      <c r="P121" s="709"/>
      <c r="Q121" s="192" t="str">
        <f>'Módulo 2'!$Y194</f>
        <v/>
      </c>
      <c r="R121" s="189" t="s">
        <v>25</v>
      </c>
      <c r="S121" s="190" t="str">
        <f>'Módulo 2'!$AD194</f>
        <v/>
      </c>
      <c r="T121" s="191" t="str">
        <f>'Módulo 2'!$AH194</f>
        <v/>
      </c>
      <c r="U121" s="191" t="str">
        <f>'Módulo 2'!$AI194</f>
        <v/>
      </c>
    </row>
    <row r="122" spans="16:21" ht="15" hidden="1" customHeight="1" x14ac:dyDescent="0.25">
      <c r="P122" s="709"/>
      <c r="Q122" s="192" t="str">
        <f>'Módulo 2'!$Y195</f>
        <v/>
      </c>
      <c r="R122" s="189" t="s">
        <v>25</v>
      </c>
      <c r="S122" s="190" t="str">
        <f>'Módulo 2'!$AD195</f>
        <v/>
      </c>
      <c r="T122" s="191" t="str">
        <f>'Módulo 2'!$AH195</f>
        <v/>
      </c>
      <c r="U122" s="191" t="str">
        <f>'Módulo 2'!$AI195</f>
        <v/>
      </c>
    </row>
    <row r="123" spans="16:21" ht="15" hidden="1" customHeight="1" x14ac:dyDescent="0.25">
      <c r="P123" s="709"/>
      <c r="Q123" s="192" t="str">
        <f>'Módulo 2'!$Y196</f>
        <v/>
      </c>
      <c r="R123" s="189" t="s">
        <v>25</v>
      </c>
      <c r="S123" s="190" t="str">
        <f>'Módulo 2'!$AD196</f>
        <v/>
      </c>
      <c r="T123" s="191" t="str">
        <f>'Módulo 2'!$AH196</f>
        <v/>
      </c>
      <c r="U123" s="191" t="str">
        <f>'Módulo 2'!$AI196</f>
        <v/>
      </c>
    </row>
    <row r="124" spans="16:21" ht="15" hidden="1" customHeight="1" x14ac:dyDescent="0.25">
      <c r="P124" s="709"/>
      <c r="Q124" s="192" t="str">
        <f>'Módulo 2'!$Y197</f>
        <v/>
      </c>
      <c r="R124" s="189" t="s">
        <v>25</v>
      </c>
      <c r="S124" s="190" t="str">
        <f>'Módulo 2'!$AD197</f>
        <v/>
      </c>
      <c r="T124" s="191" t="str">
        <f>'Módulo 2'!$AH197</f>
        <v/>
      </c>
      <c r="U124" s="191" t="str">
        <f>'Módulo 2'!$AI197</f>
        <v/>
      </c>
    </row>
    <row r="125" spans="16:21" ht="15" hidden="1" customHeight="1" x14ac:dyDescent="0.25">
      <c r="P125" s="709"/>
      <c r="Q125" s="192" t="str">
        <f>'Módulo 2'!$Y198</f>
        <v/>
      </c>
      <c r="R125" s="189" t="s">
        <v>25</v>
      </c>
      <c r="S125" s="190" t="str">
        <f>'Módulo 2'!$AD198</f>
        <v/>
      </c>
      <c r="T125" s="191" t="str">
        <f>'Módulo 2'!$AH198</f>
        <v/>
      </c>
      <c r="U125" s="191" t="str">
        <f>'Módulo 2'!$AI198</f>
        <v/>
      </c>
    </row>
    <row r="126" spans="16:21" ht="15" hidden="1" customHeight="1" x14ac:dyDescent="0.25">
      <c r="P126" s="709"/>
      <c r="Q126" s="192" t="str">
        <f>'Módulo 2'!$Y199</f>
        <v/>
      </c>
      <c r="R126" s="189" t="s">
        <v>25</v>
      </c>
      <c r="S126" s="190" t="str">
        <f>'Módulo 2'!$AD199</f>
        <v/>
      </c>
      <c r="T126" s="191" t="str">
        <f>'Módulo 2'!$AH199</f>
        <v/>
      </c>
      <c r="U126" s="191" t="str">
        <f>'Módulo 2'!$AI199</f>
        <v/>
      </c>
    </row>
    <row r="127" spans="16:21" ht="15" hidden="1" customHeight="1" x14ac:dyDescent="0.25">
      <c r="P127" s="709"/>
      <c r="Q127" s="192" t="str">
        <f>'Módulo 2'!$Y200</f>
        <v/>
      </c>
      <c r="R127" s="189" t="s">
        <v>25</v>
      </c>
      <c r="S127" s="190" t="str">
        <f>'Módulo 2'!$AD200</f>
        <v/>
      </c>
      <c r="T127" s="191" t="str">
        <f>'Módulo 2'!$AH200</f>
        <v/>
      </c>
      <c r="U127" s="191" t="str">
        <f>'Módulo 2'!$AI200</f>
        <v/>
      </c>
    </row>
    <row r="128" spans="16:21" ht="15" hidden="1" customHeight="1" x14ac:dyDescent="0.25">
      <c r="P128" s="709"/>
      <c r="Q128" s="192" t="str">
        <f>'Módulo 2'!$Y201</f>
        <v/>
      </c>
      <c r="R128" s="189" t="s">
        <v>25</v>
      </c>
      <c r="S128" s="190" t="str">
        <f>'Módulo 2'!$AD201</f>
        <v/>
      </c>
      <c r="T128" s="191" t="str">
        <f>'Módulo 2'!$AH201</f>
        <v/>
      </c>
      <c r="U128" s="191" t="str">
        <f>'Módulo 2'!$AI201</f>
        <v/>
      </c>
    </row>
    <row r="129" spans="16:26" ht="15" hidden="1" customHeight="1" x14ac:dyDescent="0.25">
      <c r="P129" s="709"/>
      <c r="Q129" s="192" t="str">
        <f>'Módulo 2'!$Y202</f>
        <v/>
      </c>
      <c r="R129" s="189" t="s">
        <v>25</v>
      </c>
      <c r="S129" s="190" t="str">
        <f>'Módulo 2'!$AD202</f>
        <v/>
      </c>
      <c r="T129" s="191" t="str">
        <f>'Módulo 2'!$AH202</f>
        <v/>
      </c>
      <c r="U129" s="191" t="str">
        <f>'Módulo 2'!$AI202</f>
        <v/>
      </c>
    </row>
    <row r="130" spans="16:26" ht="15" hidden="1" customHeight="1" x14ac:dyDescent="0.25">
      <c r="P130" s="709"/>
      <c r="Q130" s="192" t="str">
        <f>'Módulo 2'!$Y203</f>
        <v/>
      </c>
      <c r="R130" s="189" t="s">
        <v>25</v>
      </c>
      <c r="S130" s="190" t="str">
        <f>'Módulo 2'!$AD203</f>
        <v/>
      </c>
      <c r="T130" s="191" t="str">
        <f>'Módulo 2'!$AH203</f>
        <v/>
      </c>
      <c r="U130" s="191" t="str">
        <f>'Módulo 2'!$AI203</f>
        <v/>
      </c>
    </row>
    <row r="131" spans="16:26" ht="15" hidden="1" customHeight="1" x14ac:dyDescent="0.25">
      <c r="P131" s="709"/>
      <c r="Q131" s="192" t="str">
        <f>'Módulo 2'!$Y204</f>
        <v/>
      </c>
      <c r="R131" s="189" t="s">
        <v>25</v>
      </c>
      <c r="S131" s="190" t="str">
        <f>'Módulo 2'!$AD204</f>
        <v/>
      </c>
      <c r="T131" s="191" t="str">
        <f>'Módulo 2'!$AH204</f>
        <v/>
      </c>
      <c r="U131" s="191" t="str">
        <f>'Módulo 2'!$AI204</f>
        <v/>
      </c>
    </row>
    <row r="132" spans="16:26" ht="15" hidden="1" customHeight="1" x14ac:dyDescent="0.25">
      <c r="P132" s="709"/>
      <c r="Q132" s="192" t="str">
        <f>'Módulo 2'!$Y205</f>
        <v/>
      </c>
      <c r="R132" s="189" t="s">
        <v>25</v>
      </c>
      <c r="S132" s="190" t="str">
        <f>'Módulo 2'!$AD205</f>
        <v/>
      </c>
      <c r="T132" s="191" t="str">
        <f>'Módulo 2'!$AH205</f>
        <v/>
      </c>
      <c r="U132" s="191" t="str">
        <f>'Módulo 2'!$AI205</f>
        <v/>
      </c>
    </row>
    <row r="133" spans="16:26" ht="15" hidden="1" customHeight="1" x14ac:dyDescent="0.25">
      <c r="P133" s="709"/>
      <c r="Q133" s="192" t="str">
        <f>'Módulo 2'!$Y206</f>
        <v/>
      </c>
      <c r="R133" s="189" t="s">
        <v>25</v>
      </c>
      <c r="S133" s="190" t="str">
        <f>'Módulo 2'!$AD206</f>
        <v/>
      </c>
      <c r="T133" s="191" t="str">
        <f>'Módulo 2'!$AH206</f>
        <v/>
      </c>
      <c r="U133" s="191" t="str">
        <f>'Módulo 2'!$AI206</f>
        <v/>
      </c>
    </row>
    <row r="134" spans="16:26" ht="15" hidden="1" customHeight="1" x14ac:dyDescent="0.25"/>
    <row r="135" spans="16:26" ht="15" hidden="1" customHeight="1" x14ac:dyDescent="0.25"/>
    <row r="136" spans="16:26" ht="15" hidden="1" customHeight="1" x14ac:dyDescent="0.25"/>
    <row r="137" spans="16:26" ht="15" hidden="1" customHeight="1" x14ac:dyDescent="0.25"/>
    <row r="138" spans="16:26" ht="75" hidden="1" customHeight="1" x14ac:dyDescent="0.25"/>
    <row r="139" spans="16:26" ht="15" hidden="1" customHeight="1" x14ac:dyDescent="0.25"/>
    <row r="140" spans="16:26" ht="15.75" hidden="1" customHeight="1" x14ac:dyDescent="0.25">
      <c r="P140" s="94" t="str">
        <f>IF(Z142=FALSE,Z140,"")</f>
        <v/>
      </c>
      <c r="Z140" s="54" t="str">
        <f>$Z$80</f>
        <v>Preguntas guía con “No sabe” como respuesta:</v>
      </c>
    </row>
    <row r="141" spans="16:26" ht="0.95" hidden="1" customHeight="1" x14ac:dyDescent="0.25"/>
    <row r="142" spans="16:26" ht="30" hidden="1" customHeight="1" x14ac:dyDescent="0.25">
      <c r="P142" s="881" t="str">
        <f>'Módulo 2'!AL154</f>
        <v/>
      </c>
      <c r="Q142" s="881"/>
      <c r="R142" s="881"/>
      <c r="S142" s="881"/>
      <c r="T142" s="881"/>
      <c r="U142" s="881"/>
      <c r="Z142" s="54" t="b">
        <f>IF(P142="", TRUE, FALSE)</f>
        <v>1</v>
      </c>
    </row>
    <row r="143" spans="16:26" ht="30" hidden="1" customHeight="1" x14ac:dyDescent="0.25">
      <c r="P143" s="881" t="str">
        <f>'Módulo 2'!AL155</f>
        <v/>
      </c>
      <c r="Q143" s="881"/>
      <c r="R143" s="881"/>
      <c r="S143" s="881"/>
      <c r="T143" s="881"/>
      <c r="U143" s="881"/>
    </row>
    <row r="144" spans="16:26" ht="30" hidden="1" customHeight="1" x14ac:dyDescent="0.25">
      <c r="P144" s="881" t="str">
        <f>'Módulo 2'!AL156</f>
        <v/>
      </c>
      <c r="Q144" s="881"/>
      <c r="R144" s="881"/>
      <c r="S144" s="881"/>
      <c r="T144" s="881"/>
      <c r="U144" s="881"/>
    </row>
    <row r="145" spans="16:21" ht="30" hidden="1" customHeight="1" x14ac:dyDescent="0.25">
      <c r="P145" s="881" t="str">
        <f>'Módulo 2'!AL157</f>
        <v/>
      </c>
      <c r="Q145" s="881"/>
      <c r="R145" s="881"/>
      <c r="S145" s="881"/>
      <c r="T145" s="881"/>
      <c r="U145" s="881"/>
    </row>
    <row r="146" spans="16:21" ht="30" hidden="1" customHeight="1" x14ac:dyDescent="0.25">
      <c r="P146" s="881" t="str">
        <f>'Módulo 2'!AL158</f>
        <v/>
      </c>
      <c r="Q146" s="881"/>
      <c r="R146" s="881"/>
      <c r="S146" s="881"/>
      <c r="T146" s="881"/>
      <c r="U146" s="881"/>
    </row>
    <row r="147" spans="16:21" ht="30" hidden="1" customHeight="1" x14ac:dyDescent="0.25">
      <c r="P147" s="881" t="str">
        <f>'Módulo 2'!AL159</f>
        <v/>
      </c>
      <c r="Q147" s="881"/>
      <c r="R147" s="881"/>
      <c r="S147" s="881"/>
      <c r="T147" s="881"/>
      <c r="U147" s="881"/>
    </row>
    <row r="148" spans="16:21" ht="30" hidden="1" customHeight="1" x14ac:dyDescent="0.25">
      <c r="P148" s="881" t="str">
        <f>'Módulo 2'!AL160</f>
        <v/>
      </c>
      <c r="Q148" s="881"/>
      <c r="R148" s="881"/>
      <c r="S148" s="881"/>
      <c r="T148" s="881"/>
      <c r="U148" s="881"/>
    </row>
    <row r="149" spans="16:21" ht="30" hidden="1" customHeight="1" x14ac:dyDescent="0.25">
      <c r="P149" s="881" t="str">
        <f>'Módulo 2'!AL161</f>
        <v/>
      </c>
      <c r="Q149" s="881"/>
      <c r="R149" s="881"/>
      <c r="S149" s="881"/>
      <c r="T149" s="881"/>
      <c r="U149" s="881"/>
    </row>
    <row r="150" spans="16:21" ht="30" hidden="1" customHeight="1" x14ac:dyDescent="0.25">
      <c r="P150" s="881" t="str">
        <f>'Módulo 2'!AL162</f>
        <v/>
      </c>
      <c r="Q150" s="881"/>
      <c r="R150" s="881"/>
      <c r="S150" s="881"/>
      <c r="T150" s="881"/>
      <c r="U150" s="881"/>
    </row>
    <row r="151" spans="16:21" ht="30" hidden="1" customHeight="1" x14ac:dyDescent="0.25">
      <c r="P151" s="881" t="str">
        <f>'Módulo 2'!AL163</f>
        <v/>
      </c>
      <c r="Q151" s="881"/>
      <c r="R151" s="881"/>
      <c r="S151" s="881"/>
      <c r="T151" s="881"/>
      <c r="U151" s="881"/>
    </row>
    <row r="152" spans="16:21" ht="30" hidden="1" customHeight="1" x14ac:dyDescent="0.25">
      <c r="P152" s="881" t="str">
        <f>'Módulo 2'!AL164</f>
        <v/>
      </c>
      <c r="Q152" s="881"/>
      <c r="R152" s="881"/>
      <c r="S152" s="881"/>
      <c r="T152" s="881"/>
      <c r="U152" s="881"/>
    </row>
    <row r="153" spans="16:21" ht="15" hidden="1" customHeight="1" x14ac:dyDescent="0.25">
      <c r="P153" s="881"/>
      <c r="Q153" s="881"/>
      <c r="R153" s="881"/>
      <c r="S153" s="881"/>
      <c r="T153" s="881"/>
      <c r="U153" s="881"/>
    </row>
    <row r="154" spans="16:21" ht="15" hidden="1" customHeight="1" x14ac:dyDescent="0.25">
      <c r="P154" s="881"/>
      <c r="Q154" s="881"/>
      <c r="R154" s="881"/>
      <c r="S154" s="881"/>
      <c r="T154" s="881"/>
      <c r="U154" s="881"/>
    </row>
    <row r="155" spans="16:21" ht="15" hidden="1" customHeight="1" x14ac:dyDescent="0.25">
      <c r="P155" s="881"/>
      <c r="Q155" s="881"/>
      <c r="R155" s="881"/>
      <c r="S155" s="881"/>
      <c r="T155" s="881"/>
      <c r="U155" s="881"/>
    </row>
    <row r="156" spans="16:21" ht="15" hidden="1" customHeight="1" x14ac:dyDescent="0.25">
      <c r="P156" s="881"/>
      <c r="Q156" s="881"/>
      <c r="R156" s="881"/>
      <c r="S156" s="881"/>
      <c r="T156" s="881"/>
      <c r="U156" s="881"/>
    </row>
    <row r="157" spans="16:21" ht="15" hidden="1" customHeight="1" x14ac:dyDescent="0.25">
      <c r="P157" s="881"/>
      <c r="Q157" s="881"/>
      <c r="R157" s="881"/>
      <c r="S157" s="881"/>
      <c r="T157" s="881"/>
      <c r="U157" s="881"/>
    </row>
    <row r="158" spans="16:21" ht="15" hidden="1" customHeight="1" x14ac:dyDescent="0.25">
      <c r="P158" s="881"/>
      <c r="Q158" s="881"/>
      <c r="R158" s="881"/>
      <c r="S158" s="881"/>
      <c r="T158" s="881"/>
      <c r="U158" s="881"/>
    </row>
    <row r="159" spans="16:21" ht="15" hidden="1" customHeight="1" x14ac:dyDescent="0.25">
      <c r="P159" s="881"/>
      <c r="Q159" s="881"/>
      <c r="R159" s="881"/>
      <c r="S159" s="881"/>
      <c r="T159" s="881"/>
      <c r="U159" s="881"/>
    </row>
    <row r="160" spans="16:21" ht="155.1" hidden="1" customHeight="1" x14ac:dyDescent="0.35">
      <c r="P160" s="793" t="str">
        <f>'Módulo 2'!$W$230</f>
        <v>Salvaguarda (c) - El respeto de los conocimientos y los derechos de los pueblos indígenas y los miembros de las comunidades locales, tomando en consideración las obligaciones internacionales pertinentes y las circunstancias y la legislación nacionales, y teniendo presente que la Asamblea General de las Naciones Unidas ha aprobado la Declaración de las Naciones Unidas sobre los derechos de los pueblos indígenas.</v>
      </c>
      <c r="Q160" s="793"/>
      <c r="R160" s="793"/>
      <c r="S160" s="793"/>
      <c r="T160" s="793"/>
      <c r="U160" s="793"/>
    </row>
    <row r="161" spans="16:34" ht="15" hidden="1" customHeight="1" x14ac:dyDescent="0.25">
      <c r="AA161" s="186"/>
      <c r="AB161" s="186"/>
      <c r="AC161" s="186"/>
      <c r="AD161" s="187"/>
      <c r="AE161" s="187"/>
      <c r="AF161" s="187"/>
      <c r="AG161" s="187"/>
      <c r="AH161" s="187"/>
    </row>
    <row r="162" spans="16:34" ht="15" hidden="1" customHeight="1" x14ac:dyDescent="0.25">
      <c r="AA162" s="186"/>
      <c r="AB162" s="186"/>
      <c r="AC162" s="186"/>
      <c r="AD162" s="187"/>
      <c r="AE162" s="187"/>
      <c r="AF162" s="187"/>
      <c r="AG162" s="187"/>
      <c r="AH162" s="187"/>
    </row>
    <row r="163" spans="16:34" ht="15.75" hidden="1" customHeight="1" x14ac:dyDescent="0.25">
      <c r="P163" s="94" t="str">
        <f>'Módulo 2'!$W$81</f>
        <v>Tabla 2:</v>
      </c>
      <c r="Q163" s="94" t="str">
        <f>CONCATENATE('Módulo 2'!$X$81)</f>
        <v>Beneficios y Riesgos relevantes para la</v>
      </c>
      <c r="R163" s="92"/>
      <c r="S163" s="91"/>
    </row>
    <row r="164" spans="16:34" ht="30.75" hidden="1" customHeight="1" x14ac:dyDescent="0.25">
      <c r="P164" s="94"/>
      <c r="Q164" s="839" t="str">
        <f>CONCATENATE('Módulo 2'!$AA$16)</f>
        <v>Salvaguarda (c) - Respeto por los conocimientos y los derechos de los pueblos indígenas y las comunidades locales.</v>
      </c>
      <c r="R164" s="839"/>
      <c r="S164" s="839"/>
      <c r="T164" s="839"/>
      <c r="U164" s="839"/>
    </row>
    <row r="165" spans="16:34" ht="15" hidden="1" customHeight="1" x14ac:dyDescent="0.25"/>
    <row r="166" spans="16:34" ht="25.5" hidden="1" x14ac:dyDescent="0.25">
      <c r="Q166" s="193" t="str">
        <f>'Módulo 2'!$X$84</f>
        <v>Acciones REDD+ del Módulo 1 (puede que no todas las acciones tengan beneficios para esta salvaguarda)</v>
      </c>
      <c r="R166" s="884" t="str">
        <f>'Módulo 2'!$AC$84</f>
        <v>Beneficios</v>
      </c>
      <c r="S166" s="884"/>
      <c r="T166" s="33" t="str">
        <f>'Módulo 2'!$AH$85</f>
        <v>Probabilidad</v>
      </c>
      <c r="U166" s="33" t="str">
        <f>'Módulo 2'!$AI$85</f>
        <v>Impacto</v>
      </c>
    </row>
    <row r="167" spans="16:34" ht="15" hidden="1" customHeight="1" x14ac:dyDescent="0.25">
      <c r="P167" s="668" t="str">
        <f>'Módulo 2'!$W$84</f>
        <v>Beneficios relevantes para la salvaguarda</v>
      </c>
      <c r="Q167" s="192" t="str">
        <f>'Módulo 2'!$Y280</f>
        <v/>
      </c>
      <c r="R167" s="189" t="s">
        <v>25</v>
      </c>
      <c r="S167" s="190" t="str">
        <f>'Módulo 2'!$AD280</f>
        <v/>
      </c>
      <c r="T167" s="191" t="str">
        <f>'Módulo 2'!$AH280</f>
        <v/>
      </c>
      <c r="U167" s="191" t="str">
        <f>'Módulo 2'!$AI280</f>
        <v/>
      </c>
      <c r="X167" s="575"/>
    </row>
    <row r="168" spans="16:34" ht="15" hidden="1" customHeight="1" x14ac:dyDescent="0.25">
      <c r="P168" s="668"/>
      <c r="Q168" s="192" t="str">
        <f>'Módulo 2'!$Y281</f>
        <v/>
      </c>
      <c r="R168" s="189" t="s">
        <v>25</v>
      </c>
      <c r="S168" s="190" t="str">
        <f>'Módulo 2'!$AD281</f>
        <v/>
      </c>
      <c r="T168" s="191" t="str">
        <f>'Módulo 2'!$AH281</f>
        <v/>
      </c>
      <c r="U168" s="191" t="str">
        <f>'Módulo 2'!$AI281</f>
        <v/>
      </c>
      <c r="Y168" s="575" t="s">
        <v>29</v>
      </c>
    </row>
    <row r="169" spans="16:34" ht="15" hidden="1" customHeight="1" x14ac:dyDescent="0.25">
      <c r="P169" s="668"/>
      <c r="Q169" s="192" t="str">
        <f>'Módulo 2'!$Y282</f>
        <v/>
      </c>
      <c r="R169" s="189" t="s">
        <v>25</v>
      </c>
      <c r="S169" s="190" t="str">
        <f>'Módulo 2'!$AD282</f>
        <v/>
      </c>
      <c r="T169" s="191" t="str">
        <f>'Módulo 2'!$AH282</f>
        <v/>
      </c>
      <c r="U169" s="191" t="str">
        <f>'Módulo 2'!$AI282</f>
        <v/>
      </c>
      <c r="Y169" s="575" t="s">
        <v>30</v>
      </c>
    </row>
    <row r="170" spans="16:34" ht="15" hidden="1" customHeight="1" x14ac:dyDescent="0.25">
      <c r="P170" s="668"/>
      <c r="Q170" s="192" t="str">
        <f>'Módulo 2'!$Y283</f>
        <v/>
      </c>
      <c r="R170" s="189" t="s">
        <v>25</v>
      </c>
      <c r="S170" s="190" t="str">
        <f>'Módulo 2'!$AD283</f>
        <v/>
      </c>
      <c r="T170" s="191" t="str">
        <f>'Módulo 2'!$AH283</f>
        <v/>
      </c>
      <c r="U170" s="191" t="str">
        <f>'Módulo 2'!$AI283</f>
        <v/>
      </c>
      <c r="Y170" s="575" t="s">
        <v>31</v>
      </c>
    </row>
    <row r="171" spans="16:34" ht="27" hidden="1" customHeight="1" x14ac:dyDescent="0.25">
      <c r="P171" s="669"/>
      <c r="Q171" s="192" t="str">
        <f>'Módulo 2'!$Y284</f>
        <v/>
      </c>
      <c r="R171" s="189" t="s">
        <v>25</v>
      </c>
      <c r="S171" s="190" t="str">
        <f>'Módulo 2'!$AD284</f>
        <v/>
      </c>
      <c r="T171" s="191" t="str">
        <f>'Módulo 2'!$AH284</f>
        <v/>
      </c>
      <c r="U171" s="191" t="str">
        <f>'Módulo 2'!$AI284</f>
        <v/>
      </c>
    </row>
    <row r="172" spans="16:34" ht="25.5" hidden="1" x14ac:dyDescent="0.25">
      <c r="P172" s="667" t="str">
        <f>'Módulo 2'!$W$95</f>
        <v>Riesgos relevantes para la salvaguarda</v>
      </c>
      <c r="Q172" s="194" t="str">
        <f>'Módulo 2'!$X$95</f>
        <v>Acciones REDD+ del Módulo 1 (puede que no todas las acciones tengan riesgos para esta salvaguarda)</v>
      </c>
      <c r="R172" s="884" t="str">
        <f>'Módulo 2'!$AC$95</f>
        <v>Riesgos</v>
      </c>
      <c r="S172" s="884"/>
      <c r="T172" s="33" t="str">
        <f>'Módulo 2'!$AH$96</f>
        <v>Probabilidad</v>
      </c>
      <c r="U172" s="33" t="str">
        <f>'Módulo 2'!$AI$96</f>
        <v>Impacto</v>
      </c>
    </row>
    <row r="173" spans="16:34" ht="15" hidden="1" customHeight="1" x14ac:dyDescent="0.25">
      <c r="P173" s="668"/>
      <c r="Q173" s="192" t="str">
        <f>'Módulo 2'!$Y287</f>
        <v/>
      </c>
      <c r="R173" s="189" t="s">
        <v>25</v>
      </c>
      <c r="S173" s="190" t="str">
        <f>'Módulo 2'!$AD287</f>
        <v/>
      </c>
      <c r="T173" s="191" t="str">
        <f>'Módulo 2'!$AH287</f>
        <v/>
      </c>
      <c r="U173" s="191" t="str">
        <f>'Módulo 2'!$AI287</f>
        <v/>
      </c>
    </row>
    <row r="174" spans="16:34" ht="15" hidden="1" customHeight="1" x14ac:dyDescent="0.25">
      <c r="P174" s="668"/>
      <c r="Q174" s="192" t="str">
        <f>'Módulo 2'!$Y288</f>
        <v/>
      </c>
      <c r="R174" s="189" t="s">
        <v>25</v>
      </c>
      <c r="S174" s="190" t="str">
        <f>'Módulo 2'!$AD288</f>
        <v/>
      </c>
      <c r="T174" s="191" t="str">
        <f>'Módulo 2'!$AH288</f>
        <v/>
      </c>
      <c r="U174" s="191" t="str">
        <f>'Módulo 2'!$AI288</f>
        <v/>
      </c>
    </row>
    <row r="175" spans="16:34" ht="15" hidden="1" customHeight="1" x14ac:dyDescent="0.25">
      <c r="P175" s="668"/>
      <c r="Q175" s="192" t="str">
        <f>'Módulo 2'!$Y289</f>
        <v/>
      </c>
      <c r="R175" s="189" t="s">
        <v>25</v>
      </c>
      <c r="S175" s="190" t="str">
        <f>'Módulo 2'!$AD289</f>
        <v/>
      </c>
      <c r="T175" s="191" t="str">
        <f>'Módulo 2'!$AH289</f>
        <v/>
      </c>
      <c r="U175" s="191" t="str">
        <f>'Módulo 2'!$AI289</f>
        <v/>
      </c>
    </row>
    <row r="176" spans="16:34" ht="15" hidden="1" customHeight="1" x14ac:dyDescent="0.25">
      <c r="P176" s="668"/>
      <c r="Q176" s="192" t="str">
        <f>'Módulo 2'!$Y290</f>
        <v/>
      </c>
      <c r="R176" s="189" t="s">
        <v>25</v>
      </c>
      <c r="S176" s="190" t="str">
        <f>'Módulo 2'!$AD290</f>
        <v/>
      </c>
      <c r="T176" s="191" t="str">
        <f>'Módulo 2'!$AH290</f>
        <v/>
      </c>
      <c r="U176" s="191" t="str">
        <f>'Módulo 2'!$AI290</f>
        <v/>
      </c>
    </row>
    <row r="177" spans="16:21" ht="15" hidden="1" customHeight="1" x14ac:dyDescent="0.25">
      <c r="P177" s="668"/>
      <c r="Q177" s="192" t="str">
        <f>'Módulo 2'!$Y291</f>
        <v/>
      </c>
      <c r="R177" s="189" t="s">
        <v>25</v>
      </c>
      <c r="S177" s="190" t="str">
        <f>'Módulo 2'!$AD291</f>
        <v/>
      </c>
      <c r="T177" s="191" t="str">
        <f>'Módulo 2'!$AH291</f>
        <v/>
      </c>
      <c r="U177" s="191" t="str">
        <f>'Módulo 2'!$AI291</f>
        <v/>
      </c>
    </row>
    <row r="178" spans="16:21" ht="15" hidden="1" customHeight="1" x14ac:dyDescent="0.25">
      <c r="P178" s="668"/>
      <c r="Q178" s="192" t="str">
        <f>'Módulo 2'!$Y292</f>
        <v/>
      </c>
      <c r="R178" s="189" t="s">
        <v>25</v>
      </c>
      <c r="S178" s="190" t="str">
        <f>'Módulo 2'!$AD292</f>
        <v/>
      </c>
      <c r="T178" s="191" t="str">
        <f>'Módulo 2'!$AH292</f>
        <v/>
      </c>
      <c r="U178" s="191" t="str">
        <f>'Módulo 2'!$AI292</f>
        <v/>
      </c>
    </row>
    <row r="179" spans="16:21" ht="15" hidden="1" customHeight="1" x14ac:dyDescent="0.25">
      <c r="P179" s="668"/>
      <c r="Q179" s="192" t="str">
        <f>'Módulo 2'!$Y293</f>
        <v/>
      </c>
      <c r="R179" s="189" t="s">
        <v>25</v>
      </c>
      <c r="S179" s="190" t="str">
        <f>'Módulo 2'!$AD293</f>
        <v/>
      </c>
      <c r="T179" s="191" t="str">
        <f>'Módulo 2'!$AH293</f>
        <v/>
      </c>
      <c r="U179" s="191" t="str">
        <f>'Módulo 2'!$AI293</f>
        <v/>
      </c>
    </row>
    <row r="180" spans="16:21" ht="15" hidden="1" customHeight="1" x14ac:dyDescent="0.25">
      <c r="P180" s="668"/>
      <c r="Q180" s="192" t="str">
        <f>'Módulo 2'!$Y294</f>
        <v/>
      </c>
      <c r="R180" s="189" t="s">
        <v>25</v>
      </c>
      <c r="S180" s="190" t="str">
        <f>'Módulo 2'!$AD294</f>
        <v/>
      </c>
      <c r="T180" s="191" t="str">
        <f>'Módulo 2'!$AH294</f>
        <v/>
      </c>
      <c r="U180" s="191" t="str">
        <f>'Módulo 2'!$AI294</f>
        <v/>
      </c>
    </row>
    <row r="181" spans="16:21" ht="15" hidden="1" customHeight="1" x14ac:dyDescent="0.25">
      <c r="P181" s="668"/>
      <c r="Q181" s="192" t="str">
        <f>'Módulo 2'!$Y295</f>
        <v/>
      </c>
      <c r="R181" s="189" t="s">
        <v>25</v>
      </c>
      <c r="S181" s="190" t="str">
        <f>'Módulo 2'!$AD295</f>
        <v/>
      </c>
      <c r="T181" s="191" t="str">
        <f>'Módulo 2'!$AH295</f>
        <v/>
      </c>
      <c r="U181" s="191" t="str">
        <f>'Módulo 2'!$AI295</f>
        <v/>
      </c>
    </row>
    <row r="182" spans="16:21" ht="15" hidden="1" customHeight="1" x14ac:dyDescent="0.25">
      <c r="P182" s="668"/>
      <c r="Q182" s="192" t="str">
        <f>'Módulo 2'!$Y296</f>
        <v/>
      </c>
      <c r="R182" s="189" t="s">
        <v>25</v>
      </c>
      <c r="S182" s="190" t="str">
        <f>'Módulo 2'!$AD296</f>
        <v/>
      </c>
      <c r="T182" s="191" t="str">
        <f>'Módulo 2'!$AH296</f>
        <v/>
      </c>
      <c r="U182" s="191" t="str">
        <f>'Módulo 2'!$AI296</f>
        <v/>
      </c>
    </row>
    <row r="183" spans="16:21" ht="15" hidden="1" customHeight="1" x14ac:dyDescent="0.25">
      <c r="P183" s="668"/>
      <c r="Q183" s="192" t="str">
        <f>'Módulo 2'!$Y297</f>
        <v/>
      </c>
      <c r="R183" s="189" t="s">
        <v>25</v>
      </c>
      <c r="S183" s="190" t="str">
        <f>'Módulo 2'!$AD297</f>
        <v/>
      </c>
      <c r="T183" s="191" t="str">
        <f>'Módulo 2'!$AH297</f>
        <v/>
      </c>
      <c r="U183" s="191" t="str">
        <f>'Módulo 2'!$AI297</f>
        <v/>
      </c>
    </row>
    <row r="184" spans="16:21" ht="15" hidden="1" customHeight="1" x14ac:dyDescent="0.25">
      <c r="P184" s="668"/>
      <c r="Q184" s="192" t="str">
        <f>'Módulo 2'!$Y298</f>
        <v/>
      </c>
      <c r="R184" s="189" t="s">
        <v>25</v>
      </c>
      <c r="S184" s="190" t="str">
        <f>'Módulo 2'!$AD298</f>
        <v/>
      </c>
      <c r="T184" s="191" t="str">
        <f>'Módulo 2'!$AH298</f>
        <v/>
      </c>
      <c r="U184" s="191" t="str">
        <f>'Módulo 2'!$AI298</f>
        <v/>
      </c>
    </row>
    <row r="185" spans="16:21" ht="15" hidden="1" customHeight="1" x14ac:dyDescent="0.25">
      <c r="P185" s="668"/>
      <c r="Q185" s="192" t="str">
        <f>'Módulo 2'!$Y299</f>
        <v/>
      </c>
      <c r="R185" s="189" t="s">
        <v>25</v>
      </c>
      <c r="S185" s="190" t="str">
        <f>'Módulo 2'!$AD299</f>
        <v/>
      </c>
      <c r="T185" s="191" t="str">
        <f>'Módulo 2'!$AH299</f>
        <v/>
      </c>
      <c r="U185" s="191" t="str">
        <f>'Módulo 2'!$AI299</f>
        <v/>
      </c>
    </row>
    <row r="186" spans="16:21" ht="15" hidden="1" customHeight="1" x14ac:dyDescent="0.25">
      <c r="P186" s="668"/>
      <c r="Q186" s="192" t="str">
        <f>'Módulo 2'!$Y300</f>
        <v/>
      </c>
      <c r="R186" s="189" t="s">
        <v>25</v>
      </c>
      <c r="S186" s="190" t="str">
        <f>'Módulo 2'!$AD300</f>
        <v/>
      </c>
      <c r="T186" s="191" t="str">
        <f>'Módulo 2'!$AH300</f>
        <v/>
      </c>
      <c r="U186" s="191" t="str">
        <f>'Módulo 2'!$AI300</f>
        <v/>
      </c>
    </row>
    <row r="187" spans="16:21" ht="15" hidden="1" customHeight="1" x14ac:dyDescent="0.25">
      <c r="P187" s="669"/>
      <c r="Q187" s="192" t="str">
        <f>'Módulo 2'!$Y301</f>
        <v/>
      </c>
      <c r="R187" s="189" t="s">
        <v>25</v>
      </c>
      <c r="S187" s="190" t="str">
        <f>'Módulo 2'!$AD301</f>
        <v/>
      </c>
      <c r="T187" s="191" t="str">
        <f>'Módulo 2'!$AH301</f>
        <v/>
      </c>
      <c r="U187" s="191" t="str">
        <f>'Módulo 2'!$AI301</f>
        <v/>
      </c>
    </row>
    <row r="188" spans="16:21" ht="15" hidden="1" customHeight="1" x14ac:dyDescent="0.25"/>
    <row r="189" spans="16:21" ht="15" hidden="1" customHeight="1" x14ac:dyDescent="0.25"/>
    <row r="190" spans="16:21" ht="15" hidden="1" customHeight="1" x14ac:dyDescent="0.25"/>
    <row r="191" spans="16:21" ht="15" hidden="1" customHeight="1" x14ac:dyDescent="0.25"/>
    <row r="192" spans="16:21" ht="75" hidden="1" customHeight="1" x14ac:dyDescent="0.25"/>
    <row r="193" spans="16:26" ht="15" hidden="1" customHeight="1" x14ac:dyDescent="0.25"/>
    <row r="194" spans="16:26" ht="15" hidden="1" customHeight="1" x14ac:dyDescent="0.25">
      <c r="P194" s="94" t="str">
        <f>IF(Z196=FALSE,Z194,"")</f>
        <v/>
      </c>
      <c r="Z194" s="54" t="str">
        <f>$Z$80</f>
        <v>Preguntas guía con “No sabe” como respuesta:</v>
      </c>
    </row>
    <row r="195" spans="16:26" ht="0.95" hidden="1" customHeight="1" x14ac:dyDescent="0.25"/>
    <row r="196" spans="16:26" ht="30" hidden="1" customHeight="1" x14ac:dyDescent="0.25">
      <c r="P196" s="881" t="str">
        <f>'Módulo 2'!AL256</f>
        <v/>
      </c>
      <c r="Q196" s="881"/>
      <c r="R196" s="881"/>
      <c r="S196" s="881"/>
      <c r="T196" s="881"/>
      <c r="U196" s="881"/>
      <c r="Z196" s="54" t="b">
        <f>IF(P196="", TRUE, FALSE)</f>
        <v>1</v>
      </c>
    </row>
    <row r="197" spans="16:26" ht="30" hidden="1" customHeight="1" x14ac:dyDescent="0.25">
      <c r="P197" s="881" t="str">
        <f>'Módulo 2'!AL257</f>
        <v/>
      </c>
      <c r="Q197" s="881"/>
      <c r="R197" s="881"/>
      <c r="S197" s="881"/>
      <c r="T197" s="881"/>
      <c r="U197" s="881"/>
    </row>
    <row r="198" spans="16:26" ht="30" hidden="1" customHeight="1" x14ac:dyDescent="0.25">
      <c r="P198" s="881" t="str">
        <f>'Módulo 2'!AL258</f>
        <v/>
      </c>
      <c r="Q198" s="881"/>
      <c r="R198" s="881"/>
      <c r="S198" s="881"/>
      <c r="T198" s="881"/>
      <c r="U198" s="881"/>
    </row>
    <row r="199" spans="16:26" ht="30" hidden="1" customHeight="1" x14ac:dyDescent="0.25">
      <c r="P199" s="881" t="str">
        <f>'Módulo 2'!AL259</f>
        <v/>
      </c>
      <c r="Q199" s="881"/>
      <c r="R199" s="881"/>
      <c r="S199" s="881"/>
      <c r="T199" s="881"/>
      <c r="U199" s="881"/>
    </row>
    <row r="200" spans="16:26" ht="30" hidden="1" customHeight="1" x14ac:dyDescent="0.25">
      <c r="P200" s="881" t="str">
        <f>'Módulo 2'!AL260</f>
        <v/>
      </c>
      <c r="Q200" s="881"/>
      <c r="R200" s="881"/>
      <c r="S200" s="881"/>
      <c r="T200" s="881"/>
      <c r="U200" s="881"/>
    </row>
    <row r="201" spans="16:26" ht="30" hidden="1" customHeight="1" x14ac:dyDescent="0.25">
      <c r="P201" s="881" t="str">
        <f>'Módulo 2'!AL261</f>
        <v/>
      </c>
      <c r="Q201" s="881"/>
      <c r="R201" s="881"/>
      <c r="S201" s="881"/>
      <c r="T201" s="881"/>
      <c r="U201" s="881"/>
    </row>
    <row r="202" spans="16:26" ht="30" hidden="1" customHeight="1" x14ac:dyDescent="0.25">
      <c r="P202" s="881" t="str">
        <f>'Módulo 2'!AL262</f>
        <v/>
      </c>
      <c r="Q202" s="881"/>
      <c r="R202" s="881"/>
      <c r="S202" s="881"/>
      <c r="T202" s="881"/>
      <c r="U202" s="881"/>
    </row>
    <row r="203" spans="16:26" ht="30" hidden="1" customHeight="1" x14ac:dyDescent="0.25">
      <c r="P203" s="881" t="str">
        <f>'Módulo 2'!AL263</f>
        <v/>
      </c>
      <c r="Q203" s="881"/>
      <c r="R203" s="881"/>
      <c r="S203" s="881"/>
      <c r="T203" s="881"/>
      <c r="U203" s="881"/>
    </row>
    <row r="204" spans="16:26" ht="30" hidden="1" customHeight="1" x14ac:dyDescent="0.25">
      <c r="P204" s="881" t="str">
        <f>'Módulo 2'!AL264</f>
        <v/>
      </c>
      <c r="Q204" s="881"/>
      <c r="R204" s="881"/>
      <c r="S204" s="881"/>
      <c r="T204" s="881"/>
      <c r="U204" s="881"/>
    </row>
    <row r="205" spans="16:26" ht="30" hidden="1" customHeight="1" x14ac:dyDescent="0.25">
      <c r="P205" s="881" t="str">
        <f>'Módulo 2'!AL265</f>
        <v/>
      </c>
      <c r="Q205" s="881"/>
      <c r="R205" s="881"/>
      <c r="S205" s="881"/>
      <c r="T205" s="881"/>
      <c r="U205" s="881"/>
    </row>
    <row r="206" spans="16:26" ht="30" hidden="1" customHeight="1" x14ac:dyDescent="0.25">
      <c r="P206" s="881" t="str">
        <f>'Módulo 2'!AL266</f>
        <v/>
      </c>
      <c r="Q206" s="881"/>
      <c r="R206" s="881"/>
      <c r="S206" s="881"/>
      <c r="T206" s="881"/>
      <c r="U206" s="881"/>
    </row>
    <row r="207" spans="16:26" ht="15" hidden="1" customHeight="1" x14ac:dyDescent="0.25">
      <c r="P207" s="881"/>
      <c r="Q207" s="881"/>
      <c r="R207" s="881"/>
      <c r="S207" s="881"/>
      <c r="T207" s="881"/>
      <c r="U207" s="881"/>
    </row>
    <row r="208" spans="16:26" ht="15" hidden="1" customHeight="1" x14ac:dyDescent="0.25">
      <c r="P208" s="881"/>
      <c r="Q208" s="881"/>
      <c r="R208" s="881"/>
      <c r="S208" s="881"/>
      <c r="T208" s="881"/>
      <c r="U208" s="881"/>
    </row>
    <row r="209" spans="16:34" ht="15" hidden="1" customHeight="1" x14ac:dyDescent="0.25">
      <c r="P209" s="881"/>
      <c r="Q209" s="881"/>
      <c r="R209" s="881"/>
      <c r="S209" s="881"/>
      <c r="T209" s="881"/>
      <c r="U209" s="881"/>
    </row>
    <row r="210" spans="16:34" ht="15" hidden="1" customHeight="1" x14ac:dyDescent="0.25">
      <c r="P210" s="881"/>
      <c r="Q210" s="881"/>
      <c r="R210" s="881"/>
      <c r="S210" s="881"/>
      <c r="T210" s="881"/>
      <c r="U210" s="881"/>
    </row>
    <row r="211" spans="16:34" ht="15" hidden="1" customHeight="1" x14ac:dyDescent="0.25">
      <c r="P211" s="881"/>
      <c r="Q211" s="881"/>
      <c r="R211" s="881"/>
      <c r="S211" s="881"/>
      <c r="T211" s="881"/>
      <c r="U211" s="881"/>
    </row>
    <row r="212" spans="16:34" ht="15" hidden="1" customHeight="1" x14ac:dyDescent="0.25">
      <c r="P212" s="881"/>
      <c r="Q212" s="881"/>
      <c r="R212" s="881"/>
      <c r="S212" s="881"/>
      <c r="T212" s="881"/>
      <c r="U212" s="881"/>
    </row>
    <row r="213" spans="16:34" ht="15" hidden="1" customHeight="1" x14ac:dyDescent="0.25">
      <c r="P213" s="881"/>
      <c r="Q213" s="881"/>
      <c r="R213" s="881"/>
      <c r="S213" s="881"/>
      <c r="T213" s="881"/>
      <c r="U213" s="881"/>
    </row>
    <row r="214" spans="16:34" ht="75" hidden="1" customHeight="1" x14ac:dyDescent="0.35">
      <c r="P214" s="793" t="str">
        <f>'Módulo 2'!$W$322</f>
        <v>Salvaguarda (d) - La participación plena y efectiva de las partes interesadas, en particular la de los pueblos indígenas y las comunidades locales, en las medidas mencionadas en los párrafos 70 y 72 de la presente decisión.</v>
      </c>
      <c r="Q214" s="793"/>
      <c r="R214" s="793"/>
      <c r="S214" s="793"/>
      <c r="T214" s="793"/>
      <c r="U214" s="793"/>
    </row>
    <row r="215" spans="16:34" ht="15" hidden="1" customHeight="1" x14ac:dyDescent="0.25">
      <c r="AA215" s="186"/>
      <c r="AB215" s="186"/>
      <c r="AC215" s="186"/>
      <c r="AD215" s="187"/>
      <c r="AE215" s="187"/>
      <c r="AF215" s="187"/>
      <c r="AG215" s="187"/>
      <c r="AH215" s="187"/>
    </row>
    <row r="216" spans="16:34" ht="15" hidden="1" customHeight="1" x14ac:dyDescent="0.25">
      <c r="AA216" s="186"/>
      <c r="AB216" s="186"/>
      <c r="AC216" s="186"/>
      <c r="AD216" s="187"/>
      <c r="AE216" s="187"/>
      <c r="AF216" s="187"/>
      <c r="AG216" s="187"/>
      <c r="AH216" s="187"/>
    </row>
    <row r="217" spans="16:34" ht="15.75" hidden="1" customHeight="1" x14ac:dyDescent="0.25">
      <c r="P217" s="94" t="str">
        <f>'Módulo 2'!$W$81</f>
        <v>Tabla 2:</v>
      </c>
      <c r="Q217" s="94" t="str">
        <f>CONCATENATE('Módulo 2'!$X$81," ",'Módulo 2'!$AA$17)</f>
        <v>Beneficios y Riesgos relevantes para la Salvaguarda (d) - Participación plena y efectiva de las partes interesadas.</v>
      </c>
      <c r="R217" s="92"/>
      <c r="S217" s="91"/>
    </row>
    <row r="218" spans="16:34" ht="15" hidden="1" customHeight="1" x14ac:dyDescent="0.25"/>
    <row r="219" spans="16:34" ht="25.5" hidden="1" x14ac:dyDescent="0.25">
      <c r="Q219" s="193" t="str">
        <f>'Módulo 2'!$X$84</f>
        <v>Acciones REDD+ del Módulo 1 (puede que no todas las acciones tengan beneficios para esta salvaguarda)</v>
      </c>
      <c r="R219" s="884" t="str">
        <f>'Módulo 2'!$AC$84</f>
        <v>Beneficios</v>
      </c>
      <c r="S219" s="884"/>
      <c r="T219" s="33" t="str">
        <f>'Módulo 2'!$AH$85</f>
        <v>Probabilidad</v>
      </c>
      <c r="U219" s="33" t="str">
        <f>'Módulo 2'!$AI$85</f>
        <v>Impacto</v>
      </c>
    </row>
    <row r="220" spans="16:34" ht="15" hidden="1" customHeight="1" x14ac:dyDescent="0.25">
      <c r="P220" s="668" t="str">
        <f>'Módulo 2'!$W$84</f>
        <v>Beneficios relevantes para la salvaguarda</v>
      </c>
      <c r="Q220" s="192" t="str">
        <f>'Módulo 2'!$Y366</f>
        <v/>
      </c>
      <c r="R220" s="189" t="s">
        <v>25</v>
      </c>
      <c r="S220" s="190" t="str">
        <f>'Módulo 2'!$AD366</f>
        <v/>
      </c>
      <c r="T220" s="191" t="str">
        <f>'Módulo 2'!$AH366</f>
        <v/>
      </c>
      <c r="U220" s="191" t="str">
        <f>'Módulo 2'!$AI366</f>
        <v/>
      </c>
      <c r="X220" s="575"/>
    </row>
    <row r="221" spans="16:34" ht="15" hidden="1" customHeight="1" x14ac:dyDescent="0.25">
      <c r="P221" s="668"/>
      <c r="Q221" s="192" t="str">
        <f>'Módulo 2'!$Y367</f>
        <v/>
      </c>
      <c r="R221" s="189" t="s">
        <v>25</v>
      </c>
      <c r="S221" s="190" t="str">
        <f>'Módulo 2'!$AD367</f>
        <v/>
      </c>
      <c r="T221" s="191" t="str">
        <f>'Módulo 2'!$AH367</f>
        <v/>
      </c>
      <c r="U221" s="191" t="str">
        <f>'Módulo 2'!$AI367</f>
        <v/>
      </c>
      <c r="Y221" s="575" t="s">
        <v>29</v>
      </c>
    </row>
    <row r="222" spans="16:34" ht="15" hidden="1" customHeight="1" x14ac:dyDescent="0.25">
      <c r="P222" s="668"/>
      <c r="Q222" s="192" t="str">
        <f>'Módulo 2'!$Y368</f>
        <v/>
      </c>
      <c r="R222" s="189" t="s">
        <v>25</v>
      </c>
      <c r="S222" s="190" t="str">
        <f>'Módulo 2'!$AD368</f>
        <v/>
      </c>
      <c r="T222" s="191" t="str">
        <f>'Módulo 2'!$AH368</f>
        <v/>
      </c>
      <c r="U222" s="191" t="str">
        <f>'Módulo 2'!$AI368</f>
        <v/>
      </c>
      <c r="Y222" s="575"/>
    </row>
    <row r="223" spans="16:34" ht="15" hidden="1" customHeight="1" x14ac:dyDescent="0.25">
      <c r="P223" s="668"/>
      <c r="Q223" s="192" t="str">
        <f>'Módulo 2'!$Y369</f>
        <v/>
      </c>
      <c r="R223" s="189" t="s">
        <v>25</v>
      </c>
      <c r="S223" s="190" t="str">
        <f>'Módulo 2'!$AD369</f>
        <v/>
      </c>
      <c r="T223" s="191" t="str">
        <f>'Módulo 2'!$AH369</f>
        <v/>
      </c>
      <c r="U223" s="191" t="str">
        <f>'Módulo 2'!$AI369</f>
        <v/>
      </c>
      <c r="Y223" s="575"/>
    </row>
    <row r="224" spans="16:34" ht="15" hidden="1" customHeight="1" x14ac:dyDescent="0.25">
      <c r="P224" s="668"/>
      <c r="Q224" s="192" t="str">
        <f>'Módulo 2'!$Y370</f>
        <v/>
      </c>
      <c r="R224" s="189" t="s">
        <v>25</v>
      </c>
      <c r="S224" s="190" t="str">
        <f>'Módulo 2'!$AD370</f>
        <v/>
      </c>
      <c r="T224" s="191" t="str">
        <f>'Módulo 2'!$AH370</f>
        <v/>
      </c>
      <c r="U224" s="191" t="str">
        <f>'Módulo 2'!$AI370</f>
        <v/>
      </c>
      <c r="Y224" s="575"/>
    </row>
    <row r="225" spans="16:25" ht="15" hidden="1" customHeight="1" x14ac:dyDescent="0.25">
      <c r="P225" s="668"/>
      <c r="Q225" s="192" t="str">
        <f>'Módulo 2'!$Y371</f>
        <v/>
      </c>
      <c r="R225" s="189" t="s">
        <v>25</v>
      </c>
      <c r="S225" s="190" t="str">
        <f>'Módulo 2'!$AD371</f>
        <v/>
      </c>
      <c r="T225" s="191" t="str">
        <f>'Módulo 2'!$AH371</f>
        <v/>
      </c>
      <c r="U225" s="191" t="str">
        <f>'Módulo 2'!$AI371</f>
        <v/>
      </c>
      <c r="Y225" s="575"/>
    </row>
    <row r="226" spans="16:25" ht="15" hidden="1" customHeight="1" x14ac:dyDescent="0.25">
      <c r="P226" s="668"/>
      <c r="Q226" s="192" t="str">
        <f>'Módulo 2'!$Y372</f>
        <v/>
      </c>
      <c r="R226" s="189" t="s">
        <v>25</v>
      </c>
      <c r="S226" s="190" t="str">
        <f>'Módulo 2'!$AD372</f>
        <v/>
      </c>
      <c r="T226" s="191" t="str">
        <f>'Módulo 2'!$AH372</f>
        <v/>
      </c>
      <c r="U226" s="191" t="str">
        <f>'Módulo 2'!$AI372</f>
        <v/>
      </c>
      <c r="Y226" s="575"/>
    </row>
    <row r="227" spans="16:25" ht="15" hidden="1" customHeight="1" x14ac:dyDescent="0.25">
      <c r="P227" s="668"/>
      <c r="Q227" s="192" t="str">
        <f>'Módulo 2'!$Y373</f>
        <v/>
      </c>
      <c r="R227" s="189" t="s">
        <v>25</v>
      </c>
      <c r="S227" s="190" t="str">
        <f>'Módulo 2'!$AD373</f>
        <v/>
      </c>
      <c r="T227" s="191" t="str">
        <f>'Módulo 2'!$AH373</f>
        <v/>
      </c>
      <c r="U227" s="191" t="str">
        <f>'Módulo 2'!$AI373</f>
        <v/>
      </c>
      <c r="Y227" s="575" t="s">
        <v>30</v>
      </c>
    </row>
    <row r="228" spans="16:25" ht="15" hidden="1" customHeight="1" x14ac:dyDescent="0.25">
      <c r="P228" s="668"/>
      <c r="Q228" s="192" t="str">
        <f>'Módulo 2'!$Y374</f>
        <v/>
      </c>
      <c r="R228" s="189" t="s">
        <v>25</v>
      </c>
      <c r="S228" s="190" t="str">
        <f>'Módulo 2'!$AD374</f>
        <v/>
      </c>
      <c r="T228" s="191" t="str">
        <f>'Módulo 2'!$AH374</f>
        <v/>
      </c>
      <c r="U228" s="191" t="str">
        <f>'Módulo 2'!$AI374</f>
        <v/>
      </c>
      <c r="Y228" s="575" t="s">
        <v>31</v>
      </c>
    </row>
    <row r="229" spans="16:25" ht="15" hidden="1" customHeight="1" x14ac:dyDescent="0.25">
      <c r="P229" s="668"/>
      <c r="Q229" s="192" t="str">
        <f>'Módulo 2'!$Y375</f>
        <v/>
      </c>
      <c r="R229" s="189" t="s">
        <v>25</v>
      </c>
      <c r="S229" s="190" t="str">
        <f>'Módulo 2'!$AD375</f>
        <v/>
      </c>
      <c r="T229" s="191" t="str">
        <f>'Módulo 2'!$AH375</f>
        <v/>
      </c>
      <c r="U229" s="191" t="str">
        <f>'Módulo 2'!$AI375</f>
        <v/>
      </c>
      <c r="Y229" s="575" t="s">
        <v>57</v>
      </c>
    </row>
    <row r="230" spans="16:25" ht="15" hidden="1" customHeight="1" x14ac:dyDescent="0.25">
      <c r="P230" s="669"/>
      <c r="Q230" s="192" t="str">
        <f>'Módulo 2'!$Y376</f>
        <v/>
      </c>
      <c r="R230" s="189" t="s">
        <v>25</v>
      </c>
      <c r="S230" s="190" t="str">
        <f>'Módulo 2'!$AD376</f>
        <v/>
      </c>
      <c r="T230" s="191" t="str">
        <f>'Módulo 2'!$AH376</f>
        <v/>
      </c>
      <c r="U230" s="191" t="str">
        <f>'Módulo 2'!$AI376</f>
        <v/>
      </c>
    </row>
    <row r="231" spans="16:25" ht="25.5" hidden="1" x14ac:dyDescent="0.25">
      <c r="P231" s="667" t="str">
        <f>'Módulo 2'!$W$95</f>
        <v>Riesgos relevantes para la salvaguarda</v>
      </c>
      <c r="Q231" s="194" t="str">
        <f>'Módulo 2'!$X$95</f>
        <v>Acciones REDD+ del Módulo 1 (puede que no todas las acciones tengan riesgos para esta salvaguarda)</v>
      </c>
      <c r="R231" s="884" t="str">
        <f>'Módulo 2'!$AC$95</f>
        <v>Riesgos</v>
      </c>
      <c r="S231" s="884"/>
      <c r="T231" s="33" t="str">
        <f>'Módulo 2'!$AH$96</f>
        <v>Probabilidad</v>
      </c>
      <c r="U231" s="33" t="str">
        <f>'Módulo 2'!$AI$96</f>
        <v>Impacto</v>
      </c>
    </row>
    <row r="232" spans="16:25" ht="15" hidden="1" customHeight="1" x14ac:dyDescent="0.25">
      <c r="P232" s="668"/>
      <c r="Q232" s="192" t="str">
        <f>'Módulo 2'!$Y379</f>
        <v/>
      </c>
      <c r="R232" s="189" t="s">
        <v>25</v>
      </c>
      <c r="S232" s="190" t="str">
        <f>'Módulo 2'!$AD379</f>
        <v/>
      </c>
      <c r="T232" s="191" t="str">
        <f>'Módulo 2'!$AH379</f>
        <v/>
      </c>
      <c r="U232" s="191" t="str">
        <f>'Módulo 2'!$AI379</f>
        <v/>
      </c>
    </row>
    <row r="233" spans="16:25" ht="15" hidden="1" customHeight="1" x14ac:dyDescent="0.25">
      <c r="P233" s="668"/>
      <c r="Q233" s="192" t="str">
        <f>'Módulo 2'!$Y380</f>
        <v/>
      </c>
      <c r="R233" s="189" t="s">
        <v>25</v>
      </c>
      <c r="S233" s="190" t="str">
        <f>'Módulo 2'!$AD380</f>
        <v/>
      </c>
      <c r="T233" s="191" t="str">
        <f>'Módulo 2'!$AH380</f>
        <v/>
      </c>
      <c r="U233" s="191" t="str">
        <f>'Módulo 2'!$AI380</f>
        <v/>
      </c>
    </row>
    <row r="234" spans="16:25" ht="15" hidden="1" customHeight="1" x14ac:dyDescent="0.25">
      <c r="P234" s="668"/>
      <c r="Q234" s="192" t="str">
        <f>'Módulo 2'!$Y381</f>
        <v/>
      </c>
      <c r="R234" s="189" t="s">
        <v>25</v>
      </c>
      <c r="S234" s="190" t="str">
        <f>'Módulo 2'!$AD381</f>
        <v/>
      </c>
      <c r="T234" s="191" t="str">
        <f>'Módulo 2'!$AH381</f>
        <v/>
      </c>
      <c r="U234" s="191" t="str">
        <f>'Módulo 2'!$AI381</f>
        <v/>
      </c>
    </row>
    <row r="235" spans="16:25" ht="15" hidden="1" customHeight="1" x14ac:dyDescent="0.25">
      <c r="P235" s="668"/>
      <c r="Q235" s="192" t="str">
        <f>'Módulo 2'!$Y382</f>
        <v/>
      </c>
      <c r="R235" s="189" t="s">
        <v>25</v>
      </c>
      <c r="S235" s="190" t="str">
        <f>'Módulo 2'!$AD382</f>
        <v/>
      </c>
      <c r="T235" s="191" t="str">
        <f>'Módulo 2'!$AH382</f>
        <v/>
      </c>
      <c r="U235" s="191" t="str">
        <f>'Módulo 2'!$AI382</f>
        <v/>
      </c>
    </row>
    <row r="236" spans="16:25" ht="15" hidden="1" customHeight="1" x14ac:dyDescent="0.25">
      <c r="P236" s="668"/>
      <c r="Q236" s="192" t="str">
        <f>'Módulo 2'!$Y383</f>
        <v/>
      </c>
      <c r="R236" s="189" t="s">
        <v>25</v>
      </c>
      <c r="S236" s="190" t="str">
        <f>'Módulo 2'!$AD383</f>
        <v/>
      </c>
      <c r="T236" s="191" t="str">
        <f>'Módulo 2'!$AH383</f>
        <v/>
      </c>
      <c r="U236" s="191" t="str">
        <f>'Módulo 2'!$AI383</f>
        <v/>
      </c>
    </row>
    <row r="237" spans="16:25" ht="15" hidden="1" customHeight="1" x14ac:dyDescent="0.25">
      <c r="P237" s="668"/>
      <c r="Q237" s="192" t="str">
        <f>'Módulo 2'!$Y384</f>
        <v/>
      </c>
      <c r="R237" s="189" t="s">
        <v>25</v>
      </c>
      <c r="S237" s="190" t="str">
        <f>'Módulo 2'!$AD384</f>
        <v/>
      </c>
      <c r="T237" s="191" t="str">
        <f>'Módulo 2'!$AH384</f>
        <v/>
      </c>
      <c r="U237" s="191" t="str">
        <f>'Módulo 2'!$AI384</f>
        <v/>
      </c>
    </row>
    <row r="238" spans="16:25" ht="15" hidden="1" customHeight="1" x14ac:dyDescent="0.25">
      <c r="P238" s="668"/>
      <c r="Q238" s="192" t="str">
        <f>'Módulo 2'!$Y385</f>
        <v/>
      </c>
      <c r="R238" s="189" t="s">
        <v>25</v>
      </c>
      <c r="S238" s="190" t="str">
        <f>'Módulo 2'!$AD385</f>
        <v/>
      </c>
      <c r="T238" s="191" t="str">
        <f>'Módulo 2'!$AH385</f>
        <v/>
      </c>
      <c r="U238" s="191" t="str">
        <f>'Módulo 2'!$AI385</f>
        <v/>
      </c>
    </row>
    <row r="239" spans="16:25" ht="15" hidden="1" customHeight="1" x14ac:dyDescent="0.25">
      <c r="P239" s="668"/>
      <c r="Q239" s="192" t="str">
        <f>'Módulo 2'!$Y386</f>
        <v/>
      </c>
      <c r="R239" s="189" t="s">
        <v>25</v>
      </c>
      <c r="S239" s="190" t="str">
        <f>'Módulo 2'!$AD386</f>
        <v/>
      </c>
      <c r="T239" s="191" t="str">
        <f>'Módulo 2'!$AH386</f>
        <v/>
      </c>
      <c r="U239" s="191" t="str">
        <f>'Módulo 2'!$AI386</f>
        <v/>
      </c>
    </row>
    <row r="240" spans="16:25" ht="15" hidden="1" customHeight="1" x14ac:dyDescent="0.25">
      <c r="P240" s="668"/>
      <c r="Q240" s="192" t="str">
        <f>'Módulo 2'!$Y387</f>
        <v/>
      </c>
      <c r="R240" s="189" t="s">
        <v>25</v>
      </c>
      <c r="S240" s="190" t="str">
        <f>'Módulo 2'!$AD387</f>
        <v/>
      </c>
      <c r="T240" s="191" t="str">
        <f>'Módulo 2'!$AH387</f>
        <v/>
      </c>
      <c r="U240" s="191" t="str">
        <f>'Módulo 2'!$AI387</f>
        <v/>
      </c>
    </row>
    <row r="241" spans="16:26" ht="15" hidden="1" customHeight="1" x14ac:dyDescent="0.25">
      <c r="P241" s="668"/>
      <c r="Q241" s="192" t="str">
        <f>'Módulo 2'!$Y388</f>
        <v/>
      </c>
      <c r="R241" s="189" t="s">
        <v>25</v>
      </c>
      <c r="S241" s="190" t="str">
        <f>'Módulo 2'!$AD388</f>
        <v/>
      </c>
      <c r="T241" s="191" t="str">
        <f>'Módulo 2'!$AH388</f>
        <v/>
      </c>
      <c r="U241" s="191" t="str">
        <f>'Módulo 2'!$AI388</f>
        <v/>
      </c>
    </row>
    <row r="242" spans="16:26" ht="15" hidden="1" customHeight="1" x14ac:dyDescent="0.25">
      <c r="P242" s="668"/>
      <c r="Q242" s="192" t="str">
        <f>'Módulo 2'!$Y389</f>
        <v/>
      </c>
      <c r="R242" s="189" t="s">
        <v>25</v>
      </c>
      <c r="S242" s="190" t="str">
        <f>'Módulo 2'!$AD389</f>
        <v/>
      </c>
      <c r="T242" s="191" t="str">
        <f>'Módulo 2'!$AH389</f>
        <v/>
      </c>
      <c r="U242" s="191" t="str">
        <f>'Módulo 2'!$AI389</f>
        <v/>
      </c>
    </row>
    <row r="243" spans="16:26" ht="15" hidden="1" customHeight="1" x14ac:dyDescent="0.25">
      <c r="P243" s="668"/>
      <c r="Q243" s="192" t="str">
        <f>'Módulo 2'!$Y390</f>
        <v/>
      </c>
      <c r="R243" s="189" t="s">
        <v>25</v>
      </c>
      <c r="S243" s="190" t="str">
        <f>'Módulo 2'!$AD390</f>
        <v/>
      </c>
      <c r="T243" s="191" t="str">
        <f>'Módulo 2'!$AH390</f>
        <v/>
      </c>
      <c r="U243" s="191" t="str">
        <f>'Módulo 2'!$AI390</f>
        <v/>
      </c>
    </row>
    <row r="244" spans="16:26" ht="15" hidden="1" customHeight="1" x14ac:dyDescent="0.25">
      <c r="P244" s="669"/>
      <c r="Q244" s="192" t="str">
        <f>'Módulo 2'!$Y391</f>
        <v/>
      </c>
      <c r="R244" s="189" t="s">
        <v>25</v>
      </c>
      <c r="S244" s="190" t="str">
        <f>'Módulo 2'!$AD391</f>
        <v/>
      </c>
      <c r="T244" s="191" t="str">
        <f>'Módulo 2'!$AH391</f>
        <v/>
      </c>
      <c r="U244" s="191" t="str">
        <f>'Módulo 2'!$AI391</f>
        <v/>
      </c>
    </row>
    <row r="245" spans="16:26" ht="15" hidden="1" customHeight="1" x14ac:dyDescent="0.25"/>
    <row r="246" spans="16:26" ht="15" hidden="1" customHeight="1" x14ac:dyDescent="0.25"/>
    <row r="247" spans="16:26" ht="15" hidden="1" customHeight="1" x14ac:dyDescent="0.25"/>
    <row r="248" spans="16:26" ht="15" hidden="1" customHeight="1" x14ac:dyDescent="0.25"/>
    <row r="249" spans="16:26" ht="75" hidden="1" customHeight="1" x14ac:dyDescent="0.25"/>
    <row r="250" spans="16:26" ht="15" hidden="1" customHeight="1" x14ac:dyDescent="0.25"/>
    <row r="251" spans="16:26" ht="15.75" hidden="1" customHeight="1" x14ac:dyDescent="0.25">
      <c r="P251" s="94" t="str">
        <f>IF(Z253=FALSE,Z251,"")</f>
        <v/>
      </c>
      <c r="Z251" s="54" t="str">
        <f>$Z$80</f>
        <v>Preguntas guía con “No sabe” como respuesta:</v>
      </c>
    </row>
    <row r="252" spans="16:26" ht="0.95" hidden="1" customHeight="1" x14ac:dyDescent="0.25"/>
    <row r="253" spans="16:26" ht="30" hidden="1" customHeight="1" x14ac:dyDescent="0.25">
      <c r="P253" s="881" t="str">
        <f>'Módulo 2'!AL345</f>
        <v/>
      </c>
      <c r="Q253" s="881"/>
      <c r="R253" s="881"/>
      <c r="S253" s="881"/>
      <c r="T253" s="881"/>
      <c r="U253" s="881"/>
      <c r="Z253" s="54" t="b">
        <f>IF(P253="", TRUE, FALSE)</f>
        <v>1</v>
      </c>
    </row>
    <row r="254" spans="16:26" ht="30" hidden="1" customHeight="1" x14ac:dyDescent="0.25">
      <c r="P254" s="881" t="str">
        <f>'Módulo 2'!AL346</f>
        <v/>
      </c>
      <c r="Q254" s="881"/>
      <c r="R254" s="881"/>
      <c r="S254" s="881"/>
      <c r="T254" s="881"/>
      <c r="U254" s="881"/>
    </row>
    <row r="255" spans="16:26" ht="30" hidden="1" customHeight="1" x14ac:dyDescent="0.25">
      <c r="P255" s="881" t="str">
        <f>'Módulo 2'!AL347</f>
        <v/>
      </c>
      <c r="Q255" s="881"/>
      <c r="R255" s="881"/>
      <c r="S255" s="881"/>
      <c r="T255" s="881"/>
      <c r="U255" s="881"/>
    </row>
    <row r="256" spans="16:26" ht="30" hidden="1" customHeight="1" x14ac:dyDescent="0.25">
      <c r="P256" s="881" t="str">
        <f>'Módulo 2'!AL348</f>
        <v/>
      </c>
      <c r="Q256" s="881"/>
      <c r="R256" s="881"/>
      <c r="S256" s="881"/>
      <c r="T256" s="881"/>
      <c r="U256" s="881"/>
    </row>
    <row r="257" spans="16:34" ht="30" hidden="1" customHeight="1" x14ac:dyDescent="0.25">
      <c r="P257" s="881" t="str">
        <f>'Módulo 2'!AL349</f>
        <v/>
      </c>
      <c r="Q257" s="881"/>
      <c r="R257" s="881"/>
      <c r="S257" s="881"/>
      <c r="T257" s="881"/>
      <c r="U257" s="881"/>
    </row>
    <row r="258" spans="16:34" ht="30" hidden="1" customHeight="1" x14ac:dyDescent="0.25">
      <c r="P258" s="881" t="str">
        <f>'Módulo 2'!AL350</f>
        <v/>
      </c>
      <c r="Q258" s="881"/>
      <c r="R258" s="881"/>
      <c r="S258" s="881"/>
      <c r="T258" s="881"/>
      <c r="U258" s="881"/>
    </row>
    <row r="259" spans="16:34" ht="30" hidden="1" customHeight="1" x14ac:dyDescent="0.25">
      <c r="P259" s="881" t="str">
        <f>'Módulo 2'!AL351</f>
        <v/>
      </c>
      <c r="Q259" s="881"/>
      <c r="R259" s="881"/>
      <c r="S259" s="881"/>
      <c r="T259" s="881"/>
      <c r="U259" s="881"/>
    </row>
    <row r="260" spans="16:34" ht="30" hidden="1" customHeight="1" x14ac:dyDescent="0.25">
      <c r="P260" s="881" t="str">
        <f>'Módulo 2'!AL352</f>
        <v/>
      </c>
      <c r="Q260" s="881"/>
      <c r="R260" s="881"/>
      <c r="S260" s="881"/>
      <c r="T260" s="881"/>
      <c r="U260" s="881"/>
    </row>
    <row r="261" spans="16:34" ht="15" hidden="1" customHeight="1" x14ac:dyDescent="0.25">
      <c r="P261" s="278"/>
      <c r="Q261" s="278"/>
      <c r="R261" s="278"/>
      <c r="S261" s="278"/>
      <c r="T261" s="278"/>
      <c r="U261" s="278"/>
    </row>
    <row r="262" spans="16:34" ht="15" hidden="1" customHeight="1" x14ac:dyDescent="0.25">
      <c r="P262" s="278"/>
      <c r="Q262" s="278"/>
      <c r="R262" s="278"/>
      <c r="S262" s="278"/>
      <c r="T262" s="278"/>
      <c r="U262" s="278"/>
    </row>
    <row r="263" spans="16:34" ht="15" hidden="1" customHeight="1" x14ac:dyDescent="0.25">
      <c r="P263" s="278"/>
      <c r="Q263" s="278"/>
      <c r="R263" s="278"/>
      <c r="S263" s="278"/>
      <c r="T263" s="278"/>
      <c r="U263" s="278"/>
    </row>
    <row r="264" spans="16:34" ht="15" hidden="1" customHeight="1" x14ac:dyDescent="0.25">
      <c r="P264" s="278"/>
      <c r="Q264" s="278"/>
      <c r="R264" s="278"/>
      <c r="S264" s="278"/>
      <c r="T264" s="278"/>
      <c r="U264" s="278"/>
    </row>
    <row r="265" spans="16:34" ht="15" hidden="1" customHeight="1" x14ac:dyDescent="0.25">
      <c r="P265" s="278"/>
      <c r="Q265" s="278"/>
      <c r="R265" s="278"/>
      <c r="S265" s="278"/>
      <c r="T265" s="278"/>
      <c r="U265" s="278"/>
    </row>
    <row r="266" spans="16:34" ht="15" hidden="1" customHeight="1" x14ac:dyDescent="0.25"/>
    <row r="267" spans="16:34" ht="15" hidden="1" customHeight="1" x14ac:dyDescent="0.25"/>
    <row r="268" spans="16:34" ht="155.1" hidden="1" customHeight="1" x14ac:dyDescent="0.35">
      <c r="P268" s="793" t="str">
        <f>'Módulo 2'!$W$411</f>
        <v>Salvaguarda (e) - La compatibilidad de las medidas [REDD+] con la conservación de los bosques naturales y la diversidad biológica, velando por que las que se indican en el párrafo 70 de la presente decisión no se utilicen para la conversión de bosques naturales, sino que sirvan, en cambio, para incentivar la protección y la conservación de esos bosques y los servicios derivados de sus ecosistemas y para potenciar otros beneficios sociales y ambientales.</v>
      </c>
      <c r="Q268" s="793"/>
      <c r="R268" s="793"/>
      <c r="S268" s="793"/>
      <c r="T268" s="793"/>
      <c r="U268" s="793"/>
    </row>
    <row r="269" spans="16:34" ht="15" hidden="1" customHeight="1" x14ac:dyDescent="0.25">
      <c r="AA269" s="186"/>
      <c r="AB269" s="186"/>
      <c r="AC269" s="186"/>
      <c r="AD269" s="187"/>
      <c r="AE269" s="187"/>
      <c r="AF269" s="187"/>
      <c r="AG269" s="187"/>
      <c r="AH269" s="187"/>
    </row>
    <row r="270" spans="16:34" ht="15" hidden="1" customHeight="1" x14ac:dyDescent="0.25">
      <c r="AA270" s="186"/>
      <c r="AB270" s="186"/>
      <c r="AC270" s="186"/>
      <c r="AD270" s="187"/>
      <c r="AE270" s="187"/>
      <c r="AF270" s="187"/>
      <c r="AG270" s="187"/>
      <c r="AH270" s="187"/>
    </row>
    <row r="271" spans="16:34" ht="30" hidden="1" customHeight="1" x14ac:dyDescent="0.25">
      <c r="P271" s="94" t="str">
        <f>'Módulo 2'!$W$81</f>
        <v>Tabla 2:</v>
      </c>
      <c r="Q271" s="839" t="str">
        <f>CONCATENATE('Módulo 2'!$X$81," ",'Módulo 2'!$AA$18)</f>
        <v>Beneficios y Riesgos relevantes para la Salvaguarda (e) - Bosques naturales, diversidad biológica y mejora de beneficios.</v>
      </c>
      <c r="R271" s="839"/>
      <c r="S271" s="839"/>
      <c r="T271" s="839"/>
      <c r="U271" s="839"/>
    </row>
    <row r="272" spans="16:34" ht="15" hidden="1" customHeight="1" x14ac:dyDescent="0.25"/>
    <row r="273" spans="16:25" ht="25.5" hidden="1" x14ac:dyDescent="0.25">
      <c r="Q273" s="193" t="str">
        <f>'Módulo 2'!$X$84</f>
        <v>Acciones REDD+ del Módulo 1 (puede que no todas las acciones tengan beneficios para esta salvaguarda)</v>
      </c>
      <c r="R273" s="884" t="str">
        <f>'Módulo 2'!$AC$84</f>
        <v>Beneficios</v>
      </c>
      <c r="S273" s="884"/>
      <c r="T273" s="33" t="str">
        <f>'Módulo 2'!$AH$85</f>
        <v>Probabilidad</v>
      </c>
      <c r="U273" s="33" t="str">
        <f>'Módulo 2'!$AI$85</f>
        <v>Impacto</v>
      </c>
    </row>
    <row r="274" spans="16:25" ht="15" hidden="1" customHeight="1" x14ac:dyDescent="0.25">
      <c r="P274" s="668" t="str">
        <f>'Módulo 2'!$W$84</f>
        <v>Beneficios relevantes para la salvaguarda</v>
      </c>
      <c r="Q274" s="192" t="str">
        <f>'Módulo 2'!$Y474</f>
        <v/>
      </c>
      <c r="R274" s="189" t="s">
        <v>25</v>
      </c>
      <c r="S274" s="190" t="str">
        <f>'Módulo 2'!$AD474</f>
        <v/>
      </c>
      <c r="T274" s="191" t="str">
        <f>'Módulo 2'!$AH474</f>
        <v/>
      </c>
      <c r="U274" s="191" t="str">
        <f>'Módulo 2'!$AI474</f>
        <v/>
      </c>
      <c r="X274" s="575"/>
    </row>
    <row r="275" spans="16:25" ht="15" hidden="1" customHeight="1" x14ac:dyDescent="0.25">
      <c r="P275" s="668"/>
      <c r="Q275" s="192" t="str">
        <f>'Módulo 2'!$Y475</f>
        <v/>
      </c>
      <c r="R275" s="189" t="s">
        <v>25</v>
      </c>
      <c r="S275" s="190" t="str">
        <f>'Módulo 2'!$AD475</f>
        <v/>
      </c>
      <c r="T275" s="191" t="str">
        <f>'Módulo 2'!$AH475</f>
        <v/>
      </c>
      <c r="U275" s="191" t="str">
        <f>'Módulo 2'!$AI475</f>
        <v/>
      </c>
      <c r="X275" s="575"/>
    </row>
    <row r="276" spans="16:25" ht="15" hidden="1" customHeight="1" x14ac:dyDescent="0.25">
      <c r="P276" s="668"/>
      <c r="Q276" s="192" t="str">
        <f>'Módulo 2'!$Y476</f>
        <v/>
      </c>
      <c r="R276" s="189" t="s">
        <v>25</v>
      </c>
      <c r="S276" s="190" t="str">
        <f>'Módulo 2'!$AD476</f>
        <v/>
      </c>
      <c r="T276" s="191" t="str">
        <f>'Módulo 2'!$AH476</f>
        <v/>
      </c>
      <c r="U276" s="191" t="str">
        <f>'Módulo 2'!$AI476</f>
        <v/>
      </c>
      <c r="X276" s="575"/>
    </row>
    <row r="277" spans="16:25" ht="15" hidden="1" customHeight="1" x14ac:dyDescent="0.25">
      <c r="P277" s="668"/>
      <c r="Q277" s="192" t="str">
        <f>'Módulo 2'!$Y477</f>
        <v/>
      </c>
      <c r="R277" s="189" t="s">
        <v>25</v>
      </c>
      <c r="S277" s="190" t="str">
        <f>'Módulo 2'!$AD477</f>
        <v/>
      </c>
      <c r="T277" s="191" t="str">
        <f>'Módulo 2'!$AH477</f>
        <v/>
      </c>
      <c r="U277" s="191" t="str">
        <f>'Módulo 2'!$AI477</f>
        <v/>
      </c>
      <c r="X277" s="575"/>
    </row>
    <row r="278" spans="16:25" ht="15" hidden="1" customHeight="1" x14ac:dyDescent="0.25">
      <c r="P278" s="668"/>
      <c r="Q278" s="192" t="str">
        <f>'Módulo 2'!$Y478</f>
        <v/>
      </c>
      <c r="R278" s="189" t="s">
        <v>25</v>
      </c>
      <c r="S278" s="190" t="str">
        <f>'Módulo 2'!$AD478</f>
        <v/>
      </c>
      <c r="T278" s="191" t="str">
        <f>'Módulo 2'!$AH478</f>
        <v/>
      </c>
      <c r="U278" s="191" t="str">
        <f>'Módulo 2'!$AI478</f>
        <v/>
      </c>
      <c r="X278" s="575"/>
    </row>
    <row r="279" spans="16:25" ht="15" hidden="1" customHeight="1" x14ac:dyDescent="0.25">
      <c r="P279" s="668"/>
      <c r="Q279" s="192" t="str">
        <f>'Módulo 2'!$Y479</f>
        <v/>
      </c>
      <c r="R279" s="189" t="s">
        <v>25</v>
      </c>
      <c r="S279" s="190" t="str">
        <f>'Módulo 2'!$AD479</f>
        <v/>
      </c>
      <c r="T279" s="191" t="str">
        <f>'Módulo 2'!$AH479</f>
        <v/>
      </c>
      <c r="U279" s="191" t="str">
        <f>'Módulo 2'!$AI479</f>
        <v/>
      </c>
      <c r="X279" s="575"/>
    </row>
    <row r="280" spans="16:25" ht="15" hidden="1" customHeight="1" x14ac:dyDescent="0.25">
      <c r="P280" s="668"/>
      <c r="Q280" s="192" t="str">
        <f>'Módulo 2'!$Y480</f>
        <v/>
      </c>
      <c r="R280" s="189" t="s">
        <v>25</v>
      </c>
      <c r="S280" s="190" t="str">
        <f>'Módulo 2'!$AD480</f>
        <v/>
      </c>
      <c r="T280" s="191" t="str">
        <f>'Módulo 2'!$AH480</f>
        <v/>
      </c>
      <c r="U280" s="191" t="str">
        <f>'Módulo 2'!$AI480</f>
        <v/>
      </c>
      <c r="Y280" s="575" t="s">
        <v>29</v>
      </c>
    </row>
    <row r="281" spans="16:25" ht="15" hidden="1" customHeight="1" x14ac:dyDescent="0.25">
      <c r="P281" s="668"/>
      <c r="Q281" s="192" t="str">
        <f>'Módulo 2'!$Y481</f>
        <v/>
      </c>
      <c r="R281" s="189" t="s">
        <v>25</v>
      </c>
      <c r="S281" s="190" t="str">
        <f>'Módulo 2'!$AD481</f>
        <v/>
      </c>
      <c r="T281" s="191" t="str">
        <f>'Módulo 2'!$AH481</f>
        <v/>
      </c>
      <c r="U281" s="191" t="str">
        <f>'Módulo 2'!$AI481</f>
        <v/>
      </c>
      <c r="Y281" s="575" t="s">
        <v>30</v>
      </c>
    </row>
    <row r="282" spans="16:25" ht="15" hidden="1" customHeight="1" x14ac:dyDescent="0.25">
      <c r="P282" s="668"/>
      <c r="Q282" s="192" t="str">
        <f>'Módulo 2'!$Y482</f>
        <v/>
      </c>
      <c r="R282" s="189" t="s">
        <v>25</v>
      </c>
      <c r="S282" s="190" t="str">
        <f>'Módulo 2'!$AD482</f>
        <v/>
      </c>
      <c r="T282" s="191" t="str">
        <f>'Módulo 2'!$AH482</f>
        <v/>
      </c>
      <c r="U282" s="191" t="str">
        <f>'Módulo 2'!$AI482</f>
        <v/>
      </c>
      <c r="Y282" s="575" t="s">
        <v>31</v>
      </c>
    </row>
    <row r="283" spans="16:25" ht="15" hidden="1" customHeight="1" x14ac:dyDescent="0.25">
      <c r="P283" s="668"/>
      <c r="Q283" s="192" t="str">
        <f>'Módulo 2'!$Y483</f>
        <v/>
      </c>
      <c r="R283" s="189" t="s">
        <v>25</v>
      </c>
      <c r="S283" s="190" t="str">
        <f>'Módulo 2'!$AD483</f>
        <v/>
      </c>
      <c r="T283" s="191" t="str">
        <f>'Módulo 2'!$AH483</f>
        <v/>
      </c>
      <c r="U283" s="191" t="str">
        <f>'Módulo 2'!$AI483</f>
        <v/>
      </c>
      <c r="Y283" s="575" t="s">
        <v>57</v>
      </c>
    </row>
    <row r="284" spans="16:25" ht="15" hidden="1" customHeight="1" x14ac:dyDescent="0.25">
      <c r="P284" s="668"/>
      <c r="Q284" s="192" t="str">
        <f>'Módulo 2'!$Y484</f>
        <v/>
      </c>
      <c r="R284" s="189" t="s">
        <v>25</v>
      </c>
      <c r="S284" s="190" t="str">
        <f>'Módulo 2'!$AD484</f>
        <v/>
      </c>
      <c r="T284" s="191" t="str">
        <f>'Módulo 2'!$AH484</f>
        <v/>
      </c>
      <c r="U284" s="191" t="str">
        <f>'Módulo 2'!$AI484</f>
        <v/>
      </c>
      <c r="Y284" s="575"/>
    </row>
    <row r="285" spans="16:25" ht="15" hidden="1" customHeight="1" x14ac:dyDescent="0.25">
      <c r="P285" s="668"/>
      <c r="Q285" s="192" t="str">
        <f>'Módulo 2'!$Y485</f>
        <v/>
      </c>
      <c r="R285" s="189" t="s">
        <v>25</v>
      </c>
      <c r="S285" s="190" t="str">
        <f>'Módulo 2'!$AD485</f>
        <v/>
      </c>
      <c r="T285" s="191" t="str">
        <f>'Módulo 2'!$AH485</f>
        <v/>
      </c>
      <c r="U285" s="191" t="str">
        <f>'Módulo 2'!$AI485</f>
        <v/>
      </c>
      <c r="Y285" s="575"/>
    </row>
    <row r="286" spans="16:25" ht="15" hidden="1" customHeight="1" x14ac:dyDescent="0.25">
      <c r="P286" s="668"/>
      <c r="Q286" s="192" t="str">
        <f>'Módulo 2'!$Y486</f>
        <v/>
      </c>
      <c r="R286" s="189" t="s">
        <v>25</v>
      </c>
      <c r="S286" s="190" t="str">
        <f>'Módulo 2'!$AD486</f>
        <v/>
      </c>
      <c r="T286" s="191" t="str">
        <f>'Módulo 2'!$AH486</f>
        <v/>
      </c>
      <c r="U286" s="191" t="str">
        <f>'Módulo 2'!$AI486</f>
        <v/>
      </c>
      <c r="Y286" s="575"/>
    </row>
    <row r="287" spans="16:25" ht="15" hidden="1" customHeight="1" x14ac:dyDescent="0.25">
      <c r="P287" s="668"/>
      <c r="Q287" s="192" t="str">
        <f>'Módulo 2'!$Y487</f>
        <v/>
      </c>
      <c r="R287" s="189" t="s">
        <v>25</v>
      </c>
      <c r="S287" s="190" t="str">
        <f>'Módulo 2'!$AD487</f>
        <v/>
      </c>
      <c r="T287" s="191" t="str">
        <f>'Módulo 2'!$AH487</f>
        <v/>
      </c>
      <c r="U287" s="191" t="str">
        <f>'Módulo 2'!$AI487</f>
        <v/>
      </c>
      <c r="Y287" s="575"/>
    </row>
    <row r="288" spans="16:25" ht="15" hidden="1" customHeight="1" x14ac:dyDescent="0.25">
      <c r="P288" s="669"/>
      <c r="Q288" s="192" t="str">
        <f>'Módulo 2'!$Y488</f>
        <v/>
      </c>
      <c r="R288" s="189" t="s">
        <v>25</v>
      </c>
      <c r="S288" s="190" t="str">
        <f>'Módulo 2'!$AD488</f>
        <v/>
      </c>
      <c r="T288" s="191" t="str">
        <f>'Módulo 2'!$AH488</f>
        <v/>
      </c>
      <c r="U288" s="191" t="str">
        <f>'Módulo 2'!$AI488</f>
        <v/>
      </c>
    </row>
    <row r="289" spans="16:21" ht="25.5" hidden="1" x14ac:dyDescent="0.25">
      <c r="P289" s="667" t="str">
        <f>'Módulo 2'!$W$95</f>
        <v>Riesgos relevantes para la salvaguarda</v>
      </c>
      <c r="Q289" s="194" t="str">
        <f>'Módulo 2'!$X$95</f>
        <v>Acciones REDD+ del Módulo 1 (puede que no todas las acciones tengan riesgos para esta salvaguarda)</v>
      </c>
      <c r="R289" s="884" t="str">
        <f>'Módulo 2'!$AC$95</f>
        <v>Riesgos</v>
      </c>
      <c r="S289" s="884"/>
      <c r="T289" s="33" t="str">
        <f>'Módulo 2'!$AH$96</f>
        <v>Probabilidad</v>
      </c>
      <c r="U289" s="33" t="str">
        <f>'Módulo 2'!$AI$96</f>
        <v>Impacto</v>
      </c>
    </row>
    <row r="290" spans="16:21" ht="15" hidden="1" customHeight="1" x14ac:dyDescent="0.25">
      <c r="P290" s="668"/>
      <c r="Q290" s="192" t="str">
        <f>'Módulo 2'!$Y491</f>
        <v/>
      </c>
      <c r="R290" s="189" t="s">
        <v>25</v>
      </c>
      <c r="S290" s="190" t="str">
        <f>'Módulo 2'!$AD491</f>
        <v/>
      </c>
      <c r="T290" s="191" t="str">
        <f>'Módulo 2'!$AH491</f>
        <v/>
      </c>
      <c r="U290" s="191" t="str">
        <f>'Módulo 2'!$AI491</f>
        <v/>
      </c>
    </row>
    <row r="291" spans="16:21" ht="15" hidden="1" customHeight="1" x14ac:dyDescent="0.25">
      <c r="P291" s="668"/>
      <c r="Q291" s="192" t="str">
        <f>'Módulo 2'!$Y492</f>
        <v/>
      </c>
      <c r="R291" s="189" t="s">
        <v>25</v>
      </c>
      <c r="S291" s="190" t="str">
        <f>'Módulo 2'!$AD492</f>
        <v/>
      </c>
      <c r="T291" s="191" t="str">
        <f>'Módulo 2'!$AH492</f>
        <v/>
      </c>
      <c r="U291" s="191" t="str">
        <f>'Módulo 2'!$AI492</f>
        <v/>
      </c>
    </row>
    <row r="292" spans="16:21" ht="15" hidden="1" customHeight="1" x14ac:dyDescent="0.25">
      <c r="P292" s="668"/>
      <c r="Q292" s="192" t="str">
        <f>'Módulo 2'!$Y493</f>
        <v/>
      </c>
      <c r="R292" s="189" t="s">
        <v>25</v>
      </c>
      <c r="S292" s="190" t="str">
        <f>'Módulo 2'!$AD493</f>
        <v/>
      </c>
      <c r="T292" s="191" t="str">
        <f>'Módulo 2'!$AH493</f>
        <v/>
      </c>
      <c r="U292" s="191" t="str">
        <f>'Módulo 2'!$AI493</f>
        <v/>
      </c>
    </row>
    <row r="293" spans="16:21" ht="15" hidden="1" customHeight="1" x14ac:dyDescent="0.25">
      <c r="P293" s="668"/>
      <c r="Q293" s="192" t="str">
        <f>'Módulo 2'!$Y494</f>
        <v/>
      </c>
      <c r="R293" s="189" t="s">
        <v>25</v>
      </c>
      <c r="S293" s="190" t="str">
        <f>'Módulo 2'!$AD494</f>
        <v/>
      </c>
      <c r="T293" s="191" t="str">
        <f>'Módulo 2'!$AH494</f>
        <v/>
      </c>
      <c r="U293" s="191" t="str">
        <f>'Módulo 2'!$AI494</f>
        <v/>
      </c>
    </row>
    <row r="294" spans="16:21" ht="15" hidden="1" customHeight="1" x14ac:dyDescent="0.25">
      <c r="P294" s="668"/>
      <c r="Q294" s="192" t="str">
        <f>'Módulo 2'!$Y495</f>
        <v/>
      </c>
      <c r="R294" s="189" t="s">
        <v>25</v>
      </c>
      <c r="S294" s="190" t="str">
        <f>'Módulo 2'!$AD495</f>
        <v/>
      </c>
      <c r="T294" s="191" t="str">
        <f>'Módulo 2'!$AH495</f>
        <v/>
      </c>
      <c r="U294" s="191" t="str">
        <f>'Módulo 2'!$AI495</f>
        <v/>
      </c>
    </row>
    <row r="295" spans="16:21" ht="15" hidden="1" customHeight="1" x14ac:dyDescent="0.25">
      <c r="P295" s="668"/>
      <c r="Q295" s="192" t="str">
        <f>'Módulo 2'!$Y496</f>
        <v/>
      </c>
      <c r="R295" s="189" t="s">
        <v>25</v>
      </c>
      <c r="S295" s="190" t="str">
        <f>'Módulo 2'!$AD496</f>
        <v/>
      </c>
      <c r="T295" s="191" t="str">
        <f>'Módulo 2'!$AH496</f>
        <v/>
      </c>
      <c r="U295" s="191" t="str">
        <f>'Módulo 2'!$AI496</f>
        <v/>
      </c>
    </row>
    <row r="296" spans="16:21" ht="15" hidden="1" customHeight="1" x14ac:dyDescent="0.25">
      <c r="P296" s="668"/>
      <c r="Q296" s="192" t="str">
        <f>'Módulo 2'!$Y497</f>
        <v/>
      </c>
      <c r="R296" s="189" t="s">
        <v>25</v>
      </c>
      <c r="S296" s="190" t="str">
        <f>'Módulo 2'!$AD497</f>
        <v/>
      </c>
      <c r="T296" s="191" t="str">
        <f>'Módulo 2'!$AH497</f>
        <v/>
      </c>
      <c r="U296" s="191" t="str">
        <f>'Módulo 2'!$AI497</f>
        <v/>
      </c>
    </row>
    <row r="297" spans="16:21" ht="15" hidden="1" customHeight="1" x14ac:dyDescent="0.25">
      <c r="P297" s="668"/>
      <c r="Q297" s="192" t="str">
        <f>'Módulo 2'!$Y498</f>
        <v/>
      </c>
      <c r="R297" s="189" t="s">
        <v>25</v>
      </c>
      <c r="S297" s="190" t="str">
        <f>'Módulo 2'!$AD498</f>
        <v/>
      </c>
      <c r="T297" s="191" t="str">
        <f>'Módulo 2'!$AH498</f>
        <v/>
      </c>
      <c r="U297" s="191" t="str">
        <f>'Módulo 2'!$AI498</f>
        <v/>
      </c>
    </row>
    <row r="298" spans="16:21" ht="15" hidden="1" customHeight="1" x14ac:dyDescent="0.25">
      <c r="P298" s="668"/>
      <c r="Q298" s="192" t="str">
        <f>'Módulo 2'!$Y499</f>
        <v/>
      </c>
      <c r="R298" s="189" t="s">
        <v>25</v>
      </c>
      <c r="S298" s="190" t="str">
        <f>'Módulo 2'!$AD499</f>
        <v/>
      </c>
      <c r="T298" s="191" t="str">
        <f>'Módulo 2'!$AH499</f>
        <v/>
      </c>
      <c r="U298" s="191" t="str">
        <f>'Módulo 2'!$AI499</f>
        <v/>
      </c>
    </row>
    <row r="299" spans="16:21" ht="15" hidden="1" customHeight="1" x14ac:dyDescent="0.25">
      <c r="P299" s="668"/>
      <c r="Q299" s="192" t="str">
        <f>'Módulo 2'!$Y500</f>
        <v/>
      </c>
      <c r="R299" s="189" t="s">
        <v>25</v>
      </c>
      <c r="S299" s="190" t="str">
        <f>'Módulo 2'!$AD500</f>
        <v/>
      </c>
      <c r="T299" s="191" t="str">
        <f>'Módulo 2'!$AH500</f>
        <v/>
      </c>
      <c r="U299" s="191" t="str">
        <f>'Módulo 2'!$AI500</f>
        <v/>
      </c>
    </row>
    <row r="300" spans="16:21" ht="15" hidden="1" customHeight="1" x14ac:dyDescent="0.25">
      <c r="P300" s="668"/>
      <c r="Q300" s="192" t="str">
        <f>'Módulo 2'!$Y501</f>
        <v/>
      </c>
      <c r="R300" s="189" t="s">
        <v>25</v>
      </c>
      <c r="S300" s="190" t="str">
        <f>'Módulo 2'!$AD501</f>
        <v/>
      </c>
      <c r="T300" s="191" t="str">
        <f>'Módulo 2'!$AH501</f>
        <v/>
      </c>
      <c r="U300" s="191" t="str">
        <f>'Módulo 2'!$AI501</f>
        <v/>
      </c>
    </row>
    <row r="301" spans="16:21" ht="15" hidden="1" customHeight="1" x14ac:dyDescent="0.25">
      <c r="P301" s="668"/>
      <c r="Q301" s="192" t="str">
        <f>'Módulo 2'!$Y502</f>
        <v/>
      </c>
      <c r="R301" s="189" t="s">
        <v>25</v>
      </c>
      <c r="S301" s="190" t="str">
        <f>'Módulo 2'!$AD502</f>
        <v/>
      </c>
      <c r="T301" s="191" t="str">
        <f>'Módulo 2'!$AH502</f>
        <v/>
      </c>
      <c r="U301" s="191" t="str">
        <f>'Módulo 2'!$AI502</f>
        <v/>
      </c>
    </row>
    <row r="302" spans="16:21" ht="15" hidden="1" customHeight="1" x14ac:dyDescent="0.25">
      <c r="P302" s="668"/>
      <c r="Q302" s="192" t="str">
        <f>'Módulo 2'!$Y503</f>
        <v/>
      </c>
      <c r="R302" s="189" t="s">
        <v>25</v>
      </c>
      <c r="S302" s="190" t="str">
        <f>'Módulo 2'!$AD503</f>
        <v/>
      </c>
      <c r="T302" s="191" t="str">
        <f>'Módulo 2'!$AH503</f>
        <v/>
      </c>
      <c r="U302" s="191" t="str">
        <f>'Módulo 2'!$AI503</f>
        <v/>
      </c>
    </row>
    <row r="303" spans="16:21" ht="15" hidden="1" customHeight="1" x14ac:dyDescent="0.25">
      <c r="P303" s="668"/>
      <c r="Q303" s="192" t="str">
        <f>'Módulo 2'!$Y504</f>
        <v/>
      </c>
      <c r="R303" s="189" t="s">
        <v>25</v>
      </c>
      <c r="S303" s="190" t="str">
        <f>'Módulo 2'!$AD504</f>
        <v/>
      </c>
      <c r="T303" s="191" t="str">
        <f>'Módulo 2'!$AH504</f>
        <v/>
      </c>
      <c r="U303" s="191" t="str">
        <f>'Módulo 2'!$AI504</f>
        <v/>
      </c>
    </row>
    <row r="304" spans="16:21" ht="15" hidden="1" customHeight="1" x14ac:dyDescent="0.25">
      <c r="P304" s="669"/>
      <c r="Q304" s="192" t="str">
        <f>'Módulo 2'!$Y505</f>
        <v/>
      </c>
      <c r="R304" s="189" t="s">
        <v>25</v>
      </c>
      <c r="S304" s="190" t="str">
        <f>'Módulo 2'!$AD505</f>
        <v/>
      </c>
      <c r="T304" s="191" t="str">
        <f>'Módulo 2'!$AH505</f>
        <v/>
      </c>
      <c r="U304" s="191" t="str">
        <f>'Módulo 2'!$AI505</f>
        <v/>
      </c>
    </row>
    <row r="305" spans="16:26" ht="15" hidden="1" customHeight="1" x14ac:dyDescent="0.25"/>
    <row r="306" spans="16:26" ht="15" hidden="1" customHeight="1" x14ac:dyDescent="0.25"/>
    <row r="307" spans="16:26" ht="15" hidden="1" customHeight="1" x14ac:dyDescent="0.25"/>
    <row r="308" spans="16:26" ht="15" hidden="1" customHeight="1" x14ac:dyDescent="0.25"/>
    <row r="309" spans="16:26" ht="15" hidden="1" customHeight="1" x14ac:dyDescent="0.25"/>
    <row r="310" spans="16:26" ht="15" hidden="1" customHeight="1" x14ac:dyDescent="0.25">
      <c r="Z310" s="54" t="str">
        <f>$Z$80</f>
        <v>Preguntas guía con “No sabe” como respuesta:</v>
      </c>
    </row>
    <row r="311" spans="16:26" ht="15" hidden="1" customHeight="1" x14ac:dyDescent="0.25"/>
    <row r="312" spans="16:26" ht="22.5" hidden="1" customHeight="1" x14ac:dyDescent="0.25">
      <c r="P312" s="92" t="str">
        <f>IF(Z314=FALSE,Z310,"")</f>
        <v/>
      </c>
    </row>
    <row r="313" spans="16:26" ht="0.95" hidden="1" customHeight="1" x14ac:dyDescent="0.25">
      <c r="P313" s="881"/>
      <c r="Q313" s="881"/>
      <c r="R313" s="881"/>
      <c r="S313" s="881"/>
      <c r="T313" s="881"/>
      <c r="U313" s="881"/>
    </row>
    <row r="314" spans="16:26" ht="30" hidden="1" customHeight="1" x14ac:dyDescent="0.25">
      <c r="P314" s="881" t="str">
        <f>'Módulo 2'!AL435</f>
        <v/>
      </c>
      <c r="Q314" s="881"/>
      <c r="R314" s="881"/>
      <c r="S314" s="881"/>
      <c r="T314" s="881"/>
      <c r="U314" s="881"/>
      <c r="Z314" s="54" t="b">
        <f>IF(P314="", TRUE, FALSE)</f>
        <v>1</v>
      </c>
    </row>
    <row r="315" spans="16:26" ht="30" hidden="1" customHeight="1" x14ac:dyDescent="0.25">
      <c r="P315" s="881" t="str">
        <f>'Módulo 2'!AL436</f>
        <v/>
      </c>
      <c r="Q315" s="881"/>
      <c r="R315" s="881"/>
      <c r="S315" s="881"/>
      <c r="T315" s="881"/>
      <c r="U315" s="881"/>
    </row>
    <row r="316" spans="16:26" ht="30" hidden="1" customHeight="1" x14ac:dyDescent="0.25">
      <c r="P316" s="881" t="str">
        <f>'Módulo 2'!AL437</f>
        <v/>
      </c>
      <c r="Q316" s="881"/>
      <c r="R316" s="881"/>
      <c r="S316" s="881"/>
      <c r="T316" s="881"/>
      <c r="U316" s="881"/>
    </row>
    <row r="317" spans="16:26" ht="30" hidden="1" customHeight="1" x14ac:dyDescent="0.25">
      <c r="P317" s="881" t="str">
        <f>'Módulo 2'!AL438</f>
        <v/>
      </c>
      <c r="Q317" s="881"/>
      <c r="R317" s="881"/>
      <c r="S317" s="881"/>
      <c r="T317" s="881"/>
      <c r="U317" s="881"/>
    </row>
    <row r="318" spans="16:26" ht="30" hidden="1" customHeight="1" x14ac:dyDescent="0.25">
      <c r="P318" s="881" t="str">
        <f>'Módulo 2'!AL439</f>
        <v/>
      </c>
      <c r="Q318" s="881"/>
      <c r="R318" s="881"/>
      <c r="S318" s="881"/>
      <c r="T318" s="881"/>
      <c r="U318" s="881"/>
    </row>
    <row r="319" spans="16:26" ht="30" hidden="1" customHeight="1" x14ac:dyDescent="0.25">
      <c r="P319" s="881" t="str">
        <f>'Módulo 2'!AL440</f>
        <v/>
      </c>
      <c r="Q319" s="881"/>
      <c r="R319" s="881"/>
      <c r="S319" s="881"/>
      <c r="T319" s="881"/>
      <c r="U319" s="881"/>
    </row>
    <row r="320" spans="16:26" ht="30" hidden="1" customHeight="1" x14ac:dyDescent="0.25">
      <c r="P320" s="881" t="str">
        <f>'Módulo 2'!AL441</f>
        <v/>
      </c>
      <c r="Q320" s="881"/>
      <c r="R320" s="881"/>
      <c r="S320" s="881"/>
      <c r="T320" s="881"/>
      <c r="U320" s="881"/>
    </row>
    <row r="321" spans="16:21" ht="30" hidden="1" customHeight="1" x14ac:dyDescent="0.25">
      <c r="P321" s="881" t="str">
        <f>'Módulo 2'!AL442</f>
        <v/>
      </c>
      <c r="Q321" s="881"/>
      <c r="R321" s="881"/>
      <c r="S321" s="881"/>
      <c r="T321" s="881"/>
      <c r="U321" s="881"/>
    </row>
    <row r="322" spans="16:21" ht="30" hidden="1" customHeight="1" x14ac:dyDescent="0.25">
      <c r="P322" s="881" t="str">
        <f>'Módulo 2'!AL443</f>
        <v/>
      </c>
      <c r="Q322" s="881"/>
      <c r="R322" s="881"/>
      <c r="S322" s="881"/>
      <c r="T322" s="881"/>
      <c r="U322" s="881"/>
    </row>
    <row r="323" spans="16:21" ht="30" hidden="1" customHeight="1" x14ac:dyDescent="0.25">
      <c r="P323" s="881" t="str">
        <f>'Módulo 2'!AL444</f>
        <v/>
      </c>
      <c r="Q323" s="881"/>
      <c r="R323" s="881"/>
      <c r="S323" s="881"/>
      <c r="T323" s="881"/>
      <c r="U323" s="881"/>
    </row>
    <row r="324" spans="16:21" ht="30" hidden="1" customHeight="1" x14ac:dyDescent="0.25">
      <c r="P324" s="881" t="str">
        <f>'Módulo 2'!AL445</f>
        <v/>
      </c>
      <c r="Q324" s="881"/>
      <c r="R324" s="881"/>
      <c r="S324" s="881"/>
      <c r="T324" s="881"/>
      <c r="U324" s="881"/>
    </row>
    <row r="325" spans="16:21" ht="30" hidden="1" customHeight="1" x14ac:dyDescent="0.25">
      <c r="P325" s="881" t="str">
        <f>'Módulo 2'!AL446</f>
        <v/>
      </c>
      <c r="Q325" s="881"/>
      <c r="R325" s="881"/>
      <c r="S325" s="881"/>
      <c r="T325" s="881"/>
      <c r="U325" s="881"/>
    </row>
    <row r="326" spans="16:21" ht="30" hidden="1" customHeight="1" x14ac:dyDescent="0.25">
      <c r="P326" s="881" t="str">
        <f>'Módulo 2'!AL447</f>
        <v/>
      </c>
      <c r="Q326" s="881"/>
      <c r="R326" s="881"/>
      <c r="S326" s="881"/>
      <c r="T326" s="881"/>
      <c r="U326" s="881"/>
    </row>
    <row r="327" spans="16:21" ht="30" hidden="1" customHeight="1" x14ac:dyDescent="0.25">
      <c r="P327" s="881" t="str">
        <f>'Módulo 2'!AL448</f>
        <v/>
      </c>
      <c r="Q327" s="881"/>
      <c r="R327" s="881"/>
      <c r="S327" s="881"/>
      <c r="T327" s="881"/>
      <c r="U327" s="881"/>
    </row>
    <row r="328" spans="16:21" ht="30" hidden="1" customHeight="1" x14ac:dyDescent="0.25">
      <c r="P328" s="881" t="str">
        <f>'Módulo 2'!AL449</f>
        <v/>
      </c>
      <c r="Q328" s="881"/>
      <c r="R328" s="881"/>
      <c r="S328" s="881"/>
      <c r="T328" s="881"/>
      <c r="U328" s="881"/>
    </row>
    <row r="329" spans="16:21" ht="30" hidden="1" customHeight="1" x14ac:dyDescent="0.25">
      <c r="P329" s="881" t="str">
        <f>'Módulo 2'!AL450</f>
        <v/>
      </c>
      <c r="Q329" s="881"/>
      <c r="R329" s="881"/>
      <c r="S329" s="881"/>
      <c r="T329" s="881"/>
      <c r="U329" s="881"/>
    </row>
    <row r="330" spans="16:21" ht="30" hidden="1" customHeight="1" x14ac:dyDescent="0.25">
      <c r="P330" s="881" t="str">
        <f>'Módulo 2'!AL451</f>
        <v/>
      </c>
      <c r="Q330" s="881"/>
      <c r="R330" s="881"/>
      <c r="S330" s="881"/>
      <c r="T330" s="881"/>
      <c r="U330" s="881"/>
    </row>
    <row r="331" spans="16:21" ht="30" hidden="1" customHeight="1" x14ac:dyDescent="0.25">
      <c r="P331" s="881" t="str">
        <f>'Módulo 2'!AL452</f>
        <v/>
      </c>
      <c r="Q331" s="881"/>
      <c r="R331" s="881"/>
      <c r="S331" s="881"/>
      <c r="T331" s="881"/>
      <c r="U331" s="881"/>
    </row>
    <row r="332" spans="16:21" ht="30" hidden="1" customHeight="1" x14ac:dyDescent="0.25">
      <c r="P332" s="881" t="str">
        <f>'Módulo 2'!AL453</f>
        <v/>
      </c>
      <c r="Q332" s="881"/>
      <c r="R332" s="881"/>
      <c r="S332" s="881"/>
      <c r="T332" s="881"/>
      <c r="U332" s="881"/>
    </row>
    <row r="333" spans="16:21" ht="30" hidden="1" customHeight="1" x14ac:dyDescent="0.25">
      <c r="P333" s="881" t="str">
        <f>'Módulo 2'!AL454</f>
        <v/>
      </c>
      <c r="Q333" s="881"/>
      <c r="R333" s="881"/>
      <c r="S333" s="881"/>
      <c r="T333" s="881"/>
      <c r="U333" s="881"/>
    </row>
    <row r="334" spans="16:21" ht="30" hidden="1" customHeight="1" x14ac:dyDescent="0.25">
      <c r="P334" s="881" t="str">
        <f>'Módulo 2'!AL456</f>
        <v/>
      </c>
      <c r="Q334" s="881"/>
      <c r="R334" s="881"/>
      <c r="S334" s="881"/>
      <c r="T334" s="881"/>
      <c r="U334" s="881"/>
    </row>
    <row r="335" spans="16:21" ht="30" hidden="1" customHeight="1" x14ac:dyDescent="0.25">
      <c r="P335" s="881" t="str">
        <f>'Módulo 2'!AL457</f>
        <v/>
      </c>
      <c r="Q335" s="881"/>
      <c r="R335" s="881"/>
      <c r="S335" s="881"/>
      <c r="T335" s="881"/>
      <c r="U335" s="881"/>
    </row>
    <row r="336" spans="16:21" ht="30" hidden="1" customHeight="1" x14ac:dyDescent="0.25">
      <c r="P336" s="881" t="str">
        <f>'Módulo 2'!AL458</f>
        <v/>
      </c>
      <c r="Q336" s="881"/>
      <c r="R336" s="881"/>
      <c r="S336" s="881"/>
      <c r="T336" s="881"/>
      <c r="U336" s="881"/>
    </row>
    <row r="337" spans="16:34" ht="15" hidden="1" customHeight="1" x14ac:dyDescent="0.25">
      <c r="P337" s="881"/>
      <c r="Q337" s="881"/>
      <c r="R337" s="881"/>
      <c r="S337" s="881"/>
      <c r="T337" s="881"/>
      <c r="U337" s="881"/>
    </row>
    <row r="338" spans="16:34" ht="15" hidden="1" customHeight="1" x14ac:dyDescent="0.25">
      <c r="P338" s="881"/>
      <c r="Q338" s="881"/>
      <c r="R338" s="881"/>
      <c r="S338" s="881"/>
      <c r="T338" s="881"/>
      <c r="U338" s="881"/>
    </row>
    <row r="339" spans="16:34" ht="15" hidden="1" customHeight="1" x14ac:dyDescent="0.25">
      <c r="P339" s="881"/>
      <c r="Q339" s="881"/>
      <c r="R339" s="881"/>
      <c r="S339" s="881"/>
      <c r="T339" s="881"/>
      <c r="U339" s="881"/>
    </row>
    <row r="340" spans="16:34" ht="15" hidden="1" customHeight="1" x14ac:dyDescent="0.25">
      <c r="P340" s="881"/>
      <c r="Q340" s="881"/>
      <c r="R340" s="881"/>
      <c r="S340" s="881"/>
      <c r="T340" s="881"/>
      <c r="U340" s="881"/>
    </row>
    <row r="341" spans="16:34" ht="15" hidden="1" customHeight="1" x14ac:dyDescent="0.25">
      <c r="P341" s="881"/>
      <c r="Q341" s="881"/>
      <c r="R341" s="881"/>
      <c r="S341" s="881"/>
      <c r="T341" s="881"/>
      <c r="U341" s="881"/>
    </row>
    <row r="342" spans="16:34" ht="15" hidden="1" customHeight="1" x14ac:dyDescent="0.25">
      <c r="P342" s="881"/>
      <c r="Q342" s="881"/>
      <c r="R342" s="881"/>
      <c r="S342" s="881"/>
      <c r="T342" s="881"/>
      <c r="U342" s="881"/>
    </row>
    <row r="343" spans="16:34" ht="15" hidden="1" customHeight="1" x14ac:dyDescent="0.25">
      <c r="P343" s="881"/>
      <c r="Q343" s="881"/>
      <c r="R343" s="881"/>
      <c r="S343" s="881"/>
      <c r="T343" s="881"/>
      <c r="U343" s="881"/>
    </row>
    <row r="344" spans="16:34" ht="50.1" hidden="1" customHeight="1" x14ac:dyDescent="0.35">
      <c r="P344" s="793" t="str">
        <f>'Módulo 2'!$W$525</f>
        <v>Salvaguarda (f) - La adopción de medidas para hacer frente a los riesgos de reversión.</v>
      </c>
      <c r="Q344" s="793"/>
      <c r="R344" s="793"/>
      <c r="S344" s="793"/>
      <c r="T344" s="793"/>
      <c r="U344" s="793"/>
    </row>
    <row r="345" spans="16:34" ht="15" hidden="1" customHeight="1" x14ac:dyDescent="0.25">
      <c r="AA345" s="186"/>
      <c r="AB345" s="186"/>
      <c r="AC345" s="186"/>
      <c r="AD345" s="187"/>
      <c r="AE345" s="187"/>
      <c r="AF345" s="187"/>
      <c r="AG345" s="187"/>
      <c r="AH345" s="187"/>
    </row>
    <row r="346" spans="16:34" ht="15" hidden="1" customHeight="1" x14ac:dyDescent="0.25">
      <c r="AA346" s="186"/>
      <c r="AB346" s="186"/>
      <c r="AC346" s="186"/>
      <c r="AD346" s="187"/>
      <c r="AE346" s="187"/>
      <c r="AF346" s="187"/>
      <c r="AG346" s="187"/>
      <c r="AH346" s="187"/>
    </row>
    <row r="347" spans="16:34" ht="15.75" hidden="1" customHeight="1" x14ac:dyDescent="0.25">
      <c r="P347" s="94" t="str">
        <f>'Módulo 2'!$W$81</f>
        <v>Tabla 2:</v>
      </c>
      <c r="Q347" s="94" t="str">
        <f>CONCATENATE("Risks relating to"," ",'Módulo 2'!$AA$19)</f>
        <v>Risks relating to Salvaguarda (f) - Hacer frente a los riesgos de reversión.</v>
      </c>
      <c r="R347" s="92"/>
      <c r="S347" s="91"/>
    </row>
    <row r="348" spans="16:34" ht="15" hidden="1" customHeight="1" x14ac:dyDescent="0.25"/>
    <row r="349" spans="16:34" ht="25.5" hidden="1" x14ac:dyDescent="0.25">
      <c r="P349" s="667" t="str">
        <f>'Módulo 2'!$W$95</f>
        <v>Riesgos relevantes para la salvaguarda</v>
      </c>
      <c r="Q349" s="194" t="str">
        <f>'Módulo 2'!$X$95</f>
        <v>Acciones REDD+ del Módulo 1 (puede que no todas las acciones tengan riesgos para esta salvaguarda)</v>
      </c>
      <c r="R349" s="884" t="str">
        <f>'Módulo 2'!$AC$95</f>
        <v>Riesgos</v>
      </c>
      <c r="S349" s="884"/>
      <c r="T349" s="33" t="str">
        <f>'Módulo 2'!$AH$96</f>
        <v>Probabilidad</v>
      </c>
      <c r="U349" s="33" t="str">
        <f>'Módulo 2'!$AI$96</f>
        <v>Impacto</v>
      </c>
    </row>
    <row r="350" spans="16:34" ht="15" hidden="1" customHeight="1" x14ac:dyDescent="0.25">
      <c r="P350" s="668"/>
      <c r="Q350" s="192" t="str">
        <f>'Módulo 2'!$Y573</f>
        <v/>
      </c>
      <c r="R350" s="189" t="s">
        <v>25</v>
      </c>
      <c r="S350" s="190" t="str">
        <f>'Módulo 2'!$AD573</f>
        <v/>
      </c>
      <c r="T350" s="191" t="str">
        <f>'Módulo 2'!$AH573</f>
        <v/>
      </c>
      <c r="U350" s="191" t="str">
        <f>'Módulo 2'!$AI573</f>
        <v/>
      </c>
    </row>
    <row r="351" spans="16:34" ht="15" hidden="1" customHeight="1" x14ac:dyDescent="0.25">
      <c r="P351" s="668"/>
      <c r="Q351" s="192" t="str">
        <f>'Módulo 2'!$Y574</f>
        <v/>
      </c>
      <c r="R351" s="189" t="s">
        <v>25</v>
      </c>
      <c r="S351" s="190" t="str">
        <f>'Módulo 2'!$AD574</f>
        <v/>
      </c>
      <c r="T351" s="191" t="str">
        <f>'Módulo 2'!$AH574</f>
        <v/>
      </c>
      <c r="U351" s="191" t="str">
        <f>'Módulo 2'!$AI574</f>
        <v/>
      </c>
    </row>
    <row r="352" spans="16:34" ht="15" hidden="1" customHeight="1" x14ac:dyDescent="0.25">
      <c r="P352" s="668"/>
      <c r="Q352" s="192" t="str">
        <f>'Módulo 2'!$Y575</f>
        <v/>
      </c>
      <c r="R352" s="189" t="s">
        <v>25</v>
      </c>
      <c r="S352" s="190" t="str">
        <f>'Módulo 2'!$AD575</f>
        <v/>
      </c>
      <c r="T352" s="191" t="str">
        <f>'Módulo 2'!$AH575</f>
        <v/>
      </c>
      <c r="U352" s="191" t="str">
        <f>'Módulo 2'!$AI575</f>
        <v/>
      </c>
    </row>
    <row r="353" spans="1:38" ht="15" hidden="1" customHeight="1" x14ac:dyDescent="0.25">
      <c r="P353" s="668"/>
      <c r="Q353" s="192" t="str">
        <f>'Módulo 2'!$Y576</f>
        <v/>
      </c>
      <c r="R353" s="189" t="s">
        <v>25</v>
      </c>
      <c r="S353" s="190" t="str">
        <f>'Módulo 2'!$AD576</f>
        <v/>
      </c>
      <c r="T353" s="191" t="str">
        <f>'Módulo 2'!$AH576</f>
        <v/>
      </c>
      <c r="U353" s="191" t="str">
        <f>'Módulo 2'!$AI576</f>
        <v/>
      </c>
    </row>
    <row r="354" spans="1:38" ht="15" hidden="1" customHeight="1" x14ac:dyDescent="0.25">
      <c r="P354" s="668"/>
      <c r="Q354" s="192" t="str">
        <f>'Módulo 2'!$Y577</f>
        <v/>
      </c>
      <c r="R354" s="189" t="s">
        <v>25</v>
      </c>
      <c r="S354" s="190" t="str">
        <f>'Módulo 2'!$AD577</f>
        <v/>
      </c>
      <c r="T354" s="191" t="str">
        <f>'Módulo 2'!$AH577</f>
        <v/>
      </c>
      <c r="U354" s="191" t="str">
        <f>'Módulo 2'!$AI577</f>
        <v/>
      </c>
    </row>
    <row r="355" spans="1:38" ht="15" hidden="1" customHeight="1" x14ac:dyDescent="0.25">
      <c r="P355" s="668"/>
      <c r="Q355" s="192" t="str">
        <f>'Módulo 2'!$Y578</f>
        <v/>
      </c>
      <c r="R355" s="189" t="s">
        <v>25</v>
      </c>
      <c r="S355" s="190" t="str">
        <f>'Módulo 2'!$AD578</f>
        <v/>
      </c>
      <c r="T355" s="191" t="str">
        <f>'Módulo 2'!$AH578</f>
        <v/>
      </c>
      <c r="U355" s="191" t="str">
        <f>'Módulo 2'!$AI578</f>
        <v/>
      </c>
    </row>
    <row r="356" spans="1:38" ht="15" hidden="1" customHeight="1" x14ac:dyDescent="0.25">
      <c r="P356" s="668"/>
      <c r="Q356" s="192" t="str">
        <f>'Módulo 2'!$Y579</f>
        <v/>
      </c>
      <c r="R356" s="189" t="s">
        <v>25</v>
      </c>
      <c r="S356" s="190" t="str">
        <f>'Módulo 2'!$AD579</f>
        <v/>
      </c>
      <c r="T356" s="191" t="str">
        <f>'Módulo 2'!$AH579</f>
        <v/>
      </c>
      <c r="U356" s="191" t="str">
        <f>'Módulo 2'!$AI579</f>
        <v/>
      </c>
    </row>
    <row r="357" spans="1:38" ht="15" hidden="1" customHeight="1" x14ac:dyDescent="0.25">
      <c r="P357" s="668"/>
      <c r="Q357" s="192" t="str">
        <f>'Módulo 2'!$Y580</f>
        <v/>
      </c>
      <c r="R357" s="189" t="s">
        <v>25</v>
      </c>
      <c r="S357" s="190" t="str">
        <f>'Módulo 2'!$AD580</f>
        <v/>
      </c>
      <c r="T357" s="191" t="str">
        <f>'Módulo 2'!$AH580</f>
        <v/>
      </c>
      <c r="U357" s="191" t="str">
        <f>'Módulo 2'!$AI580</f>
        <v/>
      </c>
    </row>
    <row r="358" spans="1:38" ht="15" hidden="1" customHeight="1" x14ac:dyDescent="0.25">
      <c r="P358" s="668"/>
      <c r="Q358" s="192" t="str">
        <f>'Módulo 2'!$Y581</f>
        <v/>
      </c>
      <c r="R358" s="189" t="s">
        <v>25</v>
      </c>
      <c r="S358" s="190" t="str">
        <f>'Módulo 2'!$AD581</f>
        <v/>
      </c>
      <c r="T358" s="191" t="str">
        <f>'Módulo 2'!$AH581</f>
        <v/>
      </c>
      <c r="U358" s="191" t="str">
        <f>'Módulo 2'!$AI581</f>
        <v/>
      </c>
    </row>
    <row r="359" spans="1:38" ht="15" hidden="1" customHeight="1" x14ac:dyDescent="0.25">
      <c r="P359" s="668"/>
      <c r="Q359" s="192" t="str">
        <f>'Módulo 2'!$Y582</f>
        <v/>
      </c>
      <c r="R359" s="189" t="s">
        <v>25</v>
      </c>
      <c r="S359" s="190" t="str">
        <f>'Módulo 2'!$AD582</f>
        <v/>
      </c>
      <c r="T359" s="191" t="str">
        <f>'Módulo 2'!$AH582</f>
        <v/>
      </c>
      <c r="U359" s="191" t="str">
        <f>'Módulo 2'!$AI582</f>
        <v/>
      </c>
    </row>
    <row r="360" spans="1:38" ht="15" hidden="1" customHeight="1" x14ac:dyDescent="0.25"/>
    <row r="361" spans="1:38" ht="15" hidden="1" customHeight="1" x14ac:dyDescent="0.25"/>
    <row r="362" spans="1:38" ht="15" hidden="1" customHeight="1" x14ac:dyDescent="0.25"/>
    <row r="363" spans="1:38" ht="15" hidden="1" customHeight="1" x14ac:dyDescent="0.25"/>
    <row r="364" spans="1:38" ht="75" hidden="1" customHeight="1" x14ac:dyDescent="0.25"/>
    <row r="365" spans="1:38" ht="15" hidden="1" customHeight="1" x14ac:dyDescent="0.25"/>
    <row r="366" spans="1:38" s="16" customFormat="1" ht="30" hidden="1" customHeight="1" x14ac:dyDescent="0.25">
      <c r="A366" s="340"/>
      <c r="D366" s="340"/>
      <c r="E366" s="340"/>
      <c r="N366" s="340"/>
      <c r="O366" s="340"/>
      <c r="P366" s="283" t="str">
        <f>IF(Z368=FALSE,Z366,"")</f>
        <v/>
      </c>
      <c r="V366" s="340"/>
      <c r="W366" s="340"/>
      <c r="X366" s="340"/>
      <c r="Y366" s="340"/>
      <c r="Z366" s="55" t="str">
        <f>$Z$80</f>
        <v>Preguntas guía con “No sabe” como respuesta:</v>
      </c>
      <c r="AI366" s="340"/>
      <c r="AJ366" s="340"/>
      <c r="AL366" s="340"/>
    </row>
    <row r="367" spans="1:38" ht="0.95" hidden="1" customHeight="1" x14ac:dyDescent="0.25"/>
    <row r="368" spans="1:38" ht="15" hidden="1" customHeight="1" x14ac:dyDescent="0.25">
      <c r="P368" s="881" t="str">
        <f>'Módulo 2'!AL546</f>
        <v/>
      </c>
      <c r="Q368" s="881"/>
      <c r="R368" s="881"/>
      <c r="S368" s="881"/>
      <c r="T368" s="881"/>
      <c r="U368" s="881"/>
      <c r="Z368" s="54" t="b">
        <f>IF(P368="", TRUE, FALSE)</f>
        <v>1</v>
      </c>
    </row>
    <row r="369" spans="16:34" ht="15" hidden="1" customHeight="1" x14ac:dyDescent="0.25">
      <c r="P369" s="881" t="str">
        <f>'Módulo 2'!AL547</f>
        <v/>
      </c>
      <c r="Q369" s="881"/>
      <c r="R369" s="881"/>
      <c r="S369" s="881"/>
      <c r="T369" s="881"/>
      <c r="U369" s="881"/>
    </row>
    <row r="370" spans="16:34" ht="15" hidden="1" customHeight="1" x14ac:dyDescent="0.25">
      <c r="P370" s="881" t="str">
        <f>'Módulo 2'!AL548</f>
        <v/>
      </c>
      <c r="Q370" s="881"/>
      <c r="R370" s="881"/>
      <c r="S370" s="881"/>
      <c r="T370" s="881"/>
      <c r="U370" s="881"/>
    </row>
    <row r="371" spans="16:34" ht="15" hidden="1" customHeight="1" x14ac:dyDescent="0.25">
      <c r="P371" s="881" t="str">
        <f>'Módulo 2'!AL549</f>
        <v/>
      </c>
      <c r="Q371" s="881"/>
      <c r="R371" s="881"/>
      <c r="S371" s="881"/>
      <c r="T371" s="881"/>
      <c r="U371" s="881"/>
    </row>
    <row r="372" spans="16:34" ht="15" hidden="1" customHeight="1" x14ac:dyDescent="0.25">
      <c r="P372" s="881" t="str">
        <f>'Módulo 2'!AL550</f>
        <v/>
      </c>
      <c r="Q372" s="881"/>
      <c r="R372" s="881"/>
      <c r="S372" s="881"/>
      <c r="T372" s="881"/>
      <c r="U372" s="881"/>
    </row>
    <row r="373" spans="16:34" ht="15" hidden="1" customHeight="1" x14ac:dyDescent="0.25">
      <c r="P373" s="881" t="str">
        <f>'Módulo 2'!AL551</f>
        <v/>
      </c>
      <c r="Q373" s="881"/>
      <c r="R373" s="881"/>
      <c r="S373" s="881"/>
      <c r="T373" s="881"/>
      <c r="U373" s="881"/>
    </row>
    <row r="374" spans="16:34" ht="15" hidden="1" customHeight="1" x14ac:dyDescent="0.25"/>
    <row r="375" spans="16:34" ht="15" hidden="1" customHeight="1" x14ac:dyDescent="0.25"/>
    <row r="376" spans="16:34" ht="15" hidden="1" customHeight="1" x14ac:dyDescent="0.25"/>
    <row r="377" spans="16:34" ht="15" hidden="1" customHeight="1" x14ac:dyDescent="0.25"/>
    <row r="378" spans="16:34" ht="15" hidden="1" customHeight="1" x14ac:dyDescent="0.25"/>
    <row r="379" spans="16:34" ht="15" hidden="1" customHeight="1" x14ac:dyDescent="0.25"/>
    <row r="380" spans="16:34" ht="15" hidden="1" customHeight="1" x14ac:dyDescent="0.25"/>
    <row r="381" spans="16:34" ht="50.1" hidden="1" customHeight="1" x14ac:dyDescent="0.35">
      <c r="P381" s="793" t="str">
        <f>'Módulo 2'!$W$602</f>
        <v>Salvaguarda (g) - La adopción de medidas para reducir el desplazamiento de las emisiones.</v>
      </c>
      <c r="Q381" s="793"/>
      <c r="R381" s="793"/>
      <c r="S381" s="793"/>
      <c r="T381" s="793"/>
      <c r="U381" s="793"/>
    </row>
    <row r="382" spans="16:34" ht="15" hidden="1" customHeight="1" x14ac:dyDescent="0.25">
      <c r="AA382" s="186"/>
      <c r="AB382" s="186"/>
      <c r="AC382" s="186"/>
      <c r="AD382" s="187"/>
      <c r="AE382" s="187"/>
      <c r="AF382" s="187"/>
      <c r="AG382" s="187"/>
      <c r="AH382" s="187"/>
    </row>
    <row r="383" spans="16:34" ht="15" hidden="1" customHeight="1" x14ac:dyDescent="0.25">
      <c r="AA383" s="186"/>
      <c r="AB383" s="186"/>
      <c r="AC383" s="186"/>
      <c r="AD383" s="187"/>
      <c r="AE383" s="187"/>
      <c r="AF383" s="187"/>
      <c r="AG383" s="187"/>
      <c r="AH383" s="187"/>
    </row>
    <row r="384" spans="16:34" ht="15.75" hidden="1" customHeight="1" x14ac:dyDescent="0.25">
      <c r="P384" s="94" t="str">
        <f>'Módulo 2'!$W$81</f>
        <v>Tabla 2:</v>
      </c>
      <c r="Q384" s="94" t="str">
        <f>CONCATENATE("Risks relating to"," ",'Módulo 2'!$AA$20)</f>
        <v>Risks relating to Salvaguarda (g) - Reducir el desplazamiento de emisiones.</v>
      </c>
      <c r="R384" s="92"/>
      <c r="S384" s="91"/>
    </row>
    <row r="385" spans="16:21" ht="15" hidden="1" customHeight="1" x14ac:dyDescent="0.25"/>
    <row r="386" spans="16:21" ht="25.5" hidden="1" x14ac:dyDescent="0.25">
      <c r="P386" s="667" t="str">
        <f>'Módulo 2'!$W$95</f>
        <v>Riesgos relevantes para la salvaguarda</v>
      </c>
      <c r="Q386" s="194" t="str">
        <f>'Módulo 2'!$X$95</f>
        <v>Acciones REDD+ del Módulo 1 (puede que no todas las acciones tengan riesgos para esta salvaguarda)</v>
      </c>
      <c r="R386" s="884" t="str">
        <f>'Módulo 2'!$AC$95</f>
        <v>Riesgos</v>
      </c>
      <c r="S386" s="884"/>
      <c r="T386" s="33" t="str">
        <f>'Módulo 2'!$AH$96</f>
        <v>Probabilidad</v>
      </c>
      <c r="U386" s="33" t="str">
        <f>'Módulo 2'!$AI$96</f>
        <v>Impacto</v>
      </c>
    </row>
    <row r="387" spans="16:21" ht="15" hidden="1" customHeight="1" x14ac:dyDescent="0.25">
      <c r="P387" s="668"/>
      <c r="Q387" s="192" t="str">
        <f>'Módulo 2'!$Y653</f>
        <v/>
      </c>
      <c r="R387" s="189" t="s">
        <v>25</v>
      </c>
      <c r="S387" s="190" t="str">
        <f>'Módulo 2'!$AD653</f>
        <v/>
      </c>
      <c r="T387" s="191" t="str">
        <f>'Módulo 2'!$AH653</f>
        <v/>
      </c>
      <c r="U387" s="191" t="str">
        <f>'Módulo 2'!$AI653</f>
        <v/>
      </c>
    </row>
    <row r="388" spans="16:21" ht="15" hidden="1" customHeight="1" x14ac:dyDescent="0.25">
      <c r="P388" s="668"/>
      <c r="Q388" s="192" t="str">
        <f>'Módulo 2'!$Y654</f>
        <v/>
      </c>
      <c r="R388" s="189" t="s">
        <v>25</v>
      </c>
      <c r="S388" s="190" t="str">
        <f>'Módulo 2'!$AD654</f>
        <v/>
      </c>
      <c r="T388" s="191" t="str">
        <f>'Módulo 2'!$AH654</f>
        <v/>
      </c>
      <c r="U388" s="191" t="str">
        <f>'Módulo 2'!$AI654</f>
        <v/>
      </c>
    </row>
    <row r="389" spans="16:21" ht="15" hidden="1" customHeight="1" x14ac:dyDescent="0.25">
      <c r="P389" s="668"/>
      <c r="Q389" s="192" t="str">
        <f>'Módulo 2'!$Y655</f>
        <v/>
      </c>
      <c r="R389" s="189" t="s">
        <v>25</v>
      </c>
      <c r="S389" s="190" t="str">
        <f>'Módulo 2'!$AD655</f>
        <v/>
      </c>
      <c r="T389" s="191" t="str">
        <f>'Módulo 2'!$AH655</f>
        <v/>
      </c>
      <c r="U389" s="191" t="str">
        <f>'Módulo 2'!$AI655</f>
        <v/>
      </c>
    </row>
    <row r="390" spans="16:21" ht="15" hidden="1" customHeight="1" x14ac:dyDescent="0.25">
      <c r="P390" s="668"/>
      <c r="Q390" s="192" t="str">
        <f>'Módulo 2'!$Y656</f>
        <v/>
      </c>
      <c r="R390" s="189" t="s">
        <v>25</v>
      </c>
      <c r="S390" s="190" t="str">
        <f>'Módulo 2'!$AD656</f>
        <v/>
      </c>
      <c r="T390" s="191" t="str">
        <f>'Módulo 2'!$AH656</f>
        <v/>
      </c>
      <c r="U390" s="191" t="str">
        <f>'Módulo 2'!$AI656</f>
        <v/>
      </c>
    </row>
    <row r="391" spans="16:21" ht="15" hidden="1" customHeight="1" x14ac:dyDescent="0.25">
      <c r="P391" s="668"/>
      <c r="Q391" s="192" t="str">
        <f>'Módulo 2'!$Y657</f>
        <v/>
      </c>
      <c r="R391" s="189" t="s">
        <v>25</v>
      </c>
      <c r="S391" s="190" t="str">
        <f>'Módulo 2'!$AD657</f>
        <v/>
      </c>
      <c r="T391" s="191" t="str">
        <f>'Módulo 2'!$AH657</f>
        <v/>
      </c>
      <c r="U391" s="191" t="str">
        <f>'Módulo 2'!$AI657</f>
        <v/>
      </c>
    </row>
    <row r="392" spans="16:21" ht="15" hidden="1" customHeight="1" x14ac:dyDescent="0.25">
      <c r="P392" s="668"/>
      <c r="Q392" s="192" t="str">
        <f>'Módulo 2'!$Y658</f>
        <v/>
      </c>
      <c r="R392" s="189" t="s">
        <v>25</v>
      </c>
      <c r="S392" s="190" t="str">
        <f>'Módulo 2'!$AD658</f>
        <v/>
      </c>
      <c r="T392" s="191" t="str">
        <f>'Módulo 2'!$AH658</f>
        <v/>
      </c>
      <c r="U392" s="191" t="str">
        <f>'Módulo 2'!$AI658</f>
        <v/>
      </c>
    </row>
    <row r="393" spans="16:21" ht="15" hidden="1" customHeight="1" x14ac:dyDescent="0.25">
      <c r="P393" s="668"/>
      <c r="Q393" s="192" t="str">
        <f>'Módulo 2'!$Y659</f>
        <v/>
      </c>
      <c r="R393" s="189" t="s">
        <v>25</v>
      </c>
      <c r="S393" s="190" t="str">
        <f>'Módulo 2'!$AD659</f>
        <v/>
      </c>
      <c r="T393" s="191" t="str">
        <f>'Módulo 2'!$AH659</f>
        <v/>
      </c>
      <c r="U393" s="191" t="str">
        <f>'Módulo 2'!$AI659</f>
        <v/>
      </c>
    </row>
    <row r="394" spans="16:21" ht="15" hidden="1" customHeight="1" x14ac:dyDescent="0.25">
      <c r="P394" s="668"/>
      <c r="Q394" s="192" t="str">
        <f>'Módulo 2'!$Y660</f>
        <v/>
      </c>
      <c r="R394" s="189" t="s">
        <v>25</v>
      </c>
      <c r="S394" s="190" t="str">
        <f>'Módulo 2'!$AD660</f>
        <v/>
      </c>
      <c r="T394" s="191" t="str">
        <f>'Módulo 2'!$AH660</f>
        <v/>
      </c>
      <c r="U394" s="191" t="str">
        <f>'Módulo 2'!$AI660</f>
        <v/>
      </c>
    </row>
    <row r="395" spans="16:21" ht="15" hidden="1" customHeight="1" x14ac:dyDescent="0.25">
      <c r="P395" s="668"/>
      <c r="Q395" s="192" t="str">
        <f>'Módulo 2'!$Y661</f>
        <v/>
      </c>
      <c r="R395" s="189" t="s">
        <v>25</v>
      </c>
      <c r="S395" s="190" t="str">
        <f>'Módulo 2'!$AD661</f>
        <v/>
      </c>
      <c r="T395" s="191" t="str">
        <f>'Módulo 2'!$AH661</f>
        <v/>
      </c>
      <c r="U395" s="191" t="str">
        <f>'Módulo 2'!$AI661</f>
        <v/>
      </c>
    </row>
    <row r="396" spans="16:21" ht="15" hidden="1" customHeight="1" x14ac:dyDescent="0.25">
      <c r="P396" s="668"/>
      <c r="Q396" s="192" t="str">
        <f>'Módulo 2'!$Y662</f>
        <v/>
      </c>
      <c r="R396" s="189" t="s">
        <v>25</v>
      </c>
      <c r="S396" s="190" t="str">
        <f>'Módulo 2'!$AD662</f>
        <v/>
      </c>
      <c r="T396" s="191" t="str">
        <f>'Módulo 2'!$AH662</f>
        <v/>
      </c>
      <c r="U396" s="191" t="str">
        <f>'Módulo 2'!$AI662</f>
        <v/>
      </c>
    </row>
    <row r="397" spans="16:21" ht="15" hidden="1" customHeight="1" x14ac:dyDescent="0.25">
      <c r="P397" s="668"/>
      <c r="Q397" s="192" t="str">
        <f>'Módulo 2'!$Y663</f>
        <v/>
      </c>
      <c r="R397" s="189" t="s">
        <v>25</v>
      </c>
      <c r="S397" s="190" t="str">
        <f>'Módulo 2'!$AD663</f>
        <v/>
      </c>
      <c r="T397" s="191" t="str">
        <f>'Módulo 2'!$AH663</f>
        <v/>
      </c>
      <c r="U397" s="191" t="str">
        <f>'Módulo 2'!$AI663</f>
        <v/>
      </c>
    </row>
    <row r="398" spans="16:21" ht="15" hidden="1" customHeight="1" x14ac:dyDescent="0.25">
      <c r="P398" s="669"/>
      <c r="Q398" s="192" t="str">
        <f>'Módulo 2'!$Y664</f>
        <v/>
      </c>
      <c r="R398" s="189" t="s">
        <v>25</v>
      </c>
      <c r="S398" s="190" t="str">
        <f>'Módulo 2'!$AD664</f>
        <v/>
      </c>
      <c r="T398" s="191" t="str">
        <f>'Módulo 2'!$AH664</f>
        <v/>
      </c>
      <c r="U398" s="191" t="str">
        <f>'Módulo 2'!$AI664</f>
        <v/>
      </c>
    </row>
    <row r="399" spans="16:21" ht="15" hidden="1" customHeight="1" x14ac:dyDescent="0.25"/>
    <row r="400" spans="16:21" ht="15" hidden="1" customHeight="1" x14ac:dyDescent="0.25"/>
    <row r="401" spans="16:26" ht="15" hidden="1" customHeight="1" x14ac:dyDescent="0.25"/>
    <row r="402" spans="16:26" ht="15" hidden="1" customHeight="1" x14ac:dyDescent="0.25"/>
    <row r="403" spans="16:26" ht="75" hidden="1" customHeight="1" x14ac:dyDescent="0.25">
      <c r="Z403" s="52"/>
    </row>
    <row r="404" spans="16:26" ht="15" hidden="1" customHeight="1" x14ac:dyDescent="0.25"/>
    <row r="405" spans="16:26" ht="15.75" hidden="1" customHeight="1" x14ac:dyDescent="0.25">
      <c r="P405" s="94" t="str">
        <f>IF(Z407=FALSE,Z405,"")</f>
        <v/>
      </c>
      <c r="Z405" s="54" t="str">
        <f>$Z$80</f>
        <v>Preguntas guía con “No sabe” como respuesta:</v>
      </c>
    </row>
    <row r="406" spans="16:26" ht="0.95" hidden="1" customHeight="1" x14ac:dyDescent="0.25"/>
    <row r="407" spans="16:26" ht="30" hidden="1" customHeight="1" x14ac:dyDescent="0.25">
      <c r="P407" s="881" t="str">
        <f>'Módulo 2'!AL625</f>
        <v/>
      </c>
      <c r="Q407" s="881"/>
      <c r="R407" s="881"/>
      <c r="S407" s="881"/>
      <c r="T407" s="881"/>
      <c r="U407" s="881"/>
      <c r="Z407" s="54" t="b">
        <f>IF(P407="", TRUE, FALSE)</f>
        <v>1</v>
      </c>
    </row>
    <row r="408" spans="16:26" ht="30" hidden="1" customHeight="1" x14ac:dyDescent="0.25">
      <c r="P408" s="881" t="str">
        <f>'Módulo 2'!AL626</f>
        <v/>
      </c>
      <c r="Q408" s="881"/>
      <c r="R408" s="881"/>
      <c r="S408" s="881"/>
      <c r="T408" s="881"/>
      <c r="U408" s="881"/>
    </row>
    <row r="409" spans="16:26" ht="30" hidden="1" customHeight="1" x14ac:dyDescent="0.25">
      <c r="P409" s="881" t="str">
        <f>'Módulo 2'!AL627</f>
        <v/>
      </c>
      <c r="Q409" s="881"/>
      <c r="R409" s="881"/>
      <c r="S409" s="881"/>
      <c r="T409" s="881"/>
      <c r="U409" s="881"/>
    </row>
    <row r="410" spans="16:26" ht="30" hidden="1" customHeight="1" x14ac:dyDescent="0.25">
      <c r="P410" s="881" t="str">
        <f>'Módulo 2'!AL628</f>
        <v/>
      </c>
      <c r="Q410" s="881"/>
      <c r="R410" s="881"/>
      <c r="S410" s="881"/>
      <c r="T410" s="881"/>
      <c r="U410" s="881"/>
    </row>
    <row r="411" spans="16:26" ht="30" hidden="1" customHeight="1" x14ac:dyDescent="0.25">
      <c r="P411" s="881" t="str">
        <f>'Módulo 2'!AL629</f>
        <v/>
      </c>
      <c r="Q411" s="881"/>
      <c r="R411" s="881"/>
      <c r="S411" s="881"/>
      <c r="T411" s="881"/>
      <c r="U411" s="881"/>
    </row>
    <row r="412" spans="16:26" ht="30" hidden="1" customHeight="1" x14ac:dyDescent="0.25">
      <c r="P412" s="881" t="str">
        <f>'Módulo 2'!AL630</f>
        <v/>
      </c>
      <c r="Q412" s="881"/>
      <c r="R412" s="881"/>
      <c r="S412" s="881"/>
      <c r="T412" s="881"/>
      <c r="U412" s="881"/>
    </row>
    <row r="413" spans="16:26" ht="30" hidden="1" customHeight="1" x14ac:dyDescent="0.25">
      <c r="P413" s="881" t="str">
        <f>'Módulo 2'!AL631</f>
        <v/>
      </c>
      <c r="Q413" s="881"/>
      <c r="R413" s="881"/>
      <c r="S413" s="881"/>
      <c r="T413" s="881"/>
      <c r="U413" s="881"/>
    </row>
    <row r="414" spans="16:26" ht="15" hidden="1" customHeight="1" x14ac:dyDescent="0.25">
      <c r="P414" s="881"/>
      <c r="Q414" s="881"/>
      <c r="R414" s="881"/>
      <c r="S414" s="881"/>
      <c r="T414" s="881"/>
      <c r="U414" s="881"/>
    </row>
    <row r="415" spans="16:26" ht="15" hidden="1" customHeight="1" x14ac:dyDescent="0.25">
      <c r="P415" s="278"/>
      <c r="Q415" s="278"/>
      <c r="R415" s="278"/>
      <c r="S415" s="278"/>
      <c r="T415" s="278"/>
      <c r="U415" s="278"/>
    </row>
    <row r="416" spans="16:26" ht="15" hidden="1" customHeight="1" x14ac:dyDescent="0.25">
      <c r="P416" s="278"/>
      <c r="Q416" s="278"/>
      <c r="R416" s="278"/>
      <c r="S416" s="278"/>
      <c r="T416" s="278"/>
      <c r="U416" s="278"/>
    </row>
    <row r="417" spans="16:37" ht="15" hidden="1" customHeight="1" x14ac:dyDescent="0.25">
      <c r="P417" s="278"/>
      <c r="Q417" s="278"/>
      <c r="R417" s="278"/>
      <c r="S417" s="278"/>
      <c r="T417" s="278"/>
      <c r="U417" s="278"/>
    </row>
    <row r="418" spans="16:37" ht="15" hidden="1" customHeight="1" x14ac:dyDescent="0.25">
      <c r="P418" s="278"/>
      <c r="Q418" s="278"/>
      <c r="R418" s="278"/>
      <c r="S418" s="278"/>
      <c r="T418" s="278"/>
      <c r="U418" s="278"/>
    </row>
    <row r="419" spans="16:37" ht="15" hidden="1" customHeight="1" x14ac:dyDescent="0.25">
      <c r="P419" s="278"/>
      <c r="Q419" s="278"/>
      <c r="R419" s="278"/>
      <c r="S419" s="278"/>
      <c r="T419" s="278"/>
      <c r="U419" s="278"/>
    </row>
    <row r="420" spans="16:37" ht="15" hidden="1" customHeight="1" x14ac:dyDescent="0.25"/>
    <row r="421" spans="16:37" ht="15" hidden="1" customHeight="1" x14ac:dyDescent="0.25">
      <c r="S421" t="s">
        <v>87</v>
      </c>
    </row>
    <row r="422" spans="16:37" ht="15" hidden="1" customHeight="1" x14ac:dyDescent="0.25"/>
    <row r="423" spans="16:37" ht="15" hidden="1" customHeight="1" x14ac:dyDescent="0.25"/>
    <row r="424" spans="16:37" ht="15.75" hidden="1" customHeight="1" x14ac:dyDescent="0.25">
      <c r="P424" s="8"/>
    </row>
    <row r="425" spans="16:37" ht="15" hidden="1" customHeight="1" x14ac:dyDescent="0.25"/>
    <row r="426" spans="16:37" ht="15" hidden="1" customHeight="1" x14ac:dyDescent="0.25"/>
    <row r="427" spans="16:37" ht="15" hidden="1" customHeight="1" x14ac:dyDescent="0.25"/>
    <row r="428" spans="16:37" ht="25.5" hidden="1" customHeight="1" x14ac:dyDescent="0.35">
      <c r="P428" s="16"/>
      <c r="Q428" s="16"/>
      <c r="R428" s="16"/>
      <c r="S428" s="16"/>
      <c r="T428" s="16"/>
      <c r="U428" s="16"/>
      <c r="AA428" s="9" t="str">
        <f>Presentación!$B$1</f>
        <v>Herramienta de Beneficios y Riesgos (BeRT) v2:</v>
      </c>
      <c r="AB428" s="9"/>
      <c r="AC428" s="9"/>
      <c r="AK428" s="9" t="str">
        <f>Presentación!$B$1</f>
        <v>Herramienta de Beneficios y Riesgos (BeRT) v2:</v>
      </c>
    </row>
    <row r="429" spans="16:37" ht="30" hidden="1" customHeight="1" x14ac:dyDescent="0.35">
      <c r="P429" s="16"/>
      <c r="Q429" s="16"/>
      <c r="R429" s="16"/>
      <c r="S429" s="16"/>
      <c r="T429" s="16"/>
      <c r="U429" s="16"/>
      <c r="AA429" s="301" t="str">
        <f>Presentación!$B$2</f>
        <v>Apoyando a los países a adoptar y respetar las salvaguardas de Cancún</v>
      </c>
      <c r="AB429" s="9"/>
      <c r="AC429" s="9"/>
      <c r="AK429" s="301" t="str">
        <f>Presentación!$B$2</f>
        <v>Apoyando a los países a adoptar y respetar las salvaguardas de Cancún</v>
      </c>
    </row>
    <row r="430" spans="16:37" ht="25.5" hidden="1" customHeight="1" x14ac:dyDescent="0.35">
      <c r="P430" s="16"/>
      <c r="Q430" s="16"/>
      <c r="R430" s="16"/>
      <c r="S430" s="16"/>
      <c r="T430" s="16"/>
      <c r="U430" s="16"/>
      <c r="AA430" s="9" t="str">
        <f>$F$13</f>
        <v>Tablas de resultados</v>
      </c>
      <c r="AB430" s="9"/>
      <c r="AC430" s="9"/>
      <c r="AK430" s="9" t="str">
        <f>$F$13</f>
        <v>Tablas de resultados</v>
      </c>
    </row>
    <row r="431" spans="16:37" ht="15" hidden="1" customHeight="1" x14ac:dyDescent="0.25"/>
    <row r="432" spans="16:37" ht="25.5" hidden="1" customHeight="1" x14ac:dyDescent="0.35">
      <c r="P432" s="16"/>
      <c r="Q432" s="16"/>
      <c r="R432" s="16"/>
      <c r="S432" s="16"/>
      <c r="T432" s="16"/>
      <c r="U432" s="16"/>
      <c r="AA432" s="883" t="str">
        <f>Presentación!$C$17</f>
        <v>Módulo 3 – Identificación de políticas, leyes y reglamentos pertinentes</v>
      </c>
      <c r="AB432" s="883"/>
      <c r="AC432" s="883"/>
      <c r="AD432" s="883"/>
      <c r="AE432" s="883"/>
      <c r="AF432" s="883"/>
      <c r="AG432" s="883"/>
      <c r="AH432" s="883"/>
    </row>
    <row r="433" spans="16:36" ht="15" hidden="1" customHeight="1" x14ac:dyDescent="0.35">
      <c r="P433" s="16"/>
      <c r="Q433" s="16"/>
      <c r="R433" s="16"/>
      <c r="S433" s="16"/>
      <c r="T433" s="16"/>
      <c r="U433" s="16"/>
      <c r="AA433" s="10"/>
      <c r="AB433" s="10"/>
      <c r="AC433" s="10"/>
    </row>
    <row r="434" spans="16:36" ht="75" hidden="1" customHeight="1" x14ac:dyDescent="0.35">
      <c r="P434" s="16"/>
      <c r="Q434" s="16"/>
      <c r="R434" s="16"/>
      <c r="S434" s="16"/>
      <c r="T434" s="16"/>
      <c r="U434" s="16"/>
      <c r="AA434" s="793" t="str">
        <f>'Módulo 3'!$O$30</f>
        <v>Salvaguarda (a) - La complementariedad o compatibilidad de las medidas [REDD+] con los objetivos de los programas forestales nacionales y de las convenciones y los acuerdos internacionales sobre la materia.</v>
      </c>
      <c r="AB434" s="793"/>
      <c r="AC434" s="793"/>
      <c r="AD434" s="793"/>
      <c r="AE434" s="793"/>
      <c r="AF434" s="793"/>
      <c r="AG434" s="793"/>
      <c r="AH434" s="793"/>
    </row>
    <row r="435" spans="16:36" ht="15" hidden="1" customHeight="1" x14ac:dyDescent="0.25">
      <c r="P435" s="16"/>
      <c r="Q435" s="16"/>
      <c r="R435" s="16"/>
      <c r="S435" s="16"/>
      <c r="T435" s="16"/>
      <c r="U435" s="16"/>
    </row>
    <row r="436" spans="16:36" ht="0.95" hidden="1" customHeight="1" x14ac:dyDescent="0.25">
      <c r="P436" s="16"/>
      <c r="Q436" s="16"/>
      <c r="R436" s="16"/>
      <c r="S436" s="16"/>
      <c r="T436" s="16"/>
      <c r="U436" s="16"/>
    </row>
    <row r="437" spans="16:36" ht="30.75" hidden="1" customHeight="1" x14ac:dyDescent="0.25">
      <c r="AA437" s="839" t="str">
        <f>'Módulo 3'!$C$62</f>
        <v>Tabla 3:  PLR relevantes para la Salvaguarda (a) - Coherencia con los objetivos nacionales y los acuerdos internacionales.</v>
      </c>
      <c r="AB437" s="839"/>
      <c r="AC437" s="839"/>
      <c r="AD437" s="839"/>
      <c r="AE437" s="839"/>
      <c r="AF437" s="839"/>
      <c r="AG437" s="839"/>
      <c r="AH437" s="839"/>
    </row>
    <row r="438" spans="16:36" ht="15" hidden="1" customHeight="1" x14ac:dyDescent="0.25"/>
    <row r="439" spans="16:36" ht="36" hidden="1" x14ac:dyDescent="0.25">
      <c r="AA439" s="220" t="str">
        <f>'Módulo 3'!$O$68</f>
        <v>Beneficios</v>
      </c>
      <c r="AB439" s="33" t="str">
        <f>'Módulo 3'!$P$66</f>
        <v>Descripción</v>
      </c>
      <c r="AC439" s="33" t="str">
        <f>'Módulo 3'!$Q$66</f>
        <v>Cant.</v>
      </c>
      <c r="AD439" s="33" t="str">
        <f>'Módulo 3'!$R$66</f>
        <v>PLR relevantes para este beneficio</v>
      </c>
      <c r="AE439" s="33" t="str">
        <f>'Módulo 3'!$S$66</f>
        <v>¿Cómo cubren las PLR este beneficio?</v>
      </c>
      <c r="AF439" s="33" t="str">
        <f>'Módulo 3'!$T$66</f>
        <v>¿Con qué efectividad se están implementando las PLR?</v>
      </c>
      <c r="AG439" s="33" t="str">
        <f>'Módulo 3'!$U$66</f>
        <v>¿PLR incompatibles?</v>
      </c>
      <c r="AH439" s="33" t="str">
        <f>'Módulo 3'!$V$66</f>
        <v>Vacíos identificados</v>
      </c>
    </row>
    <row r="440" spans="16:36" ht="15" hidden="1" customHeight="1" x14ac:dyDescent="0.25">
      <c r="AA440" s="221"/>
      <c r="AB440" s="99" t="str">
        <f>'Módulo 3'!P68</f>
        <v/>
      </c>
      <c r="AC440" s="99" t="str">
        <f>'Módulo 3'!Q68</f>
        <v/>
      </c>
      <c r="AD440" s="99" t="str">
        <f>'Módulo 3'!R68</f>
        <v/>
      </c>
      <c r="AE440" s="99" t="str">
        <f>'Módulo 3'!S68</f>
        <v/>
      </c>
      <c r="AF440" s="99" t="str">
        <f>'Módulo 3'!T68</f>
        <v/>
      </c>
      <c r="AG440" s="99" t="str">
        <f>'Módulo 3'!U68</f>
        <v/>
      </c>
      <c r="AH440" s="99" t="str">
        <f>'Módulo 3'!V68</f>
        <v/>
      </c>
      <c r="AJ440" s="54" t="s">
        <v>38</v>
      </c>
    </row>
    <row r="441" spans="16:36" ht="15" hidden="1" customHeight="1" x14ac:dyDescent="0.25">
      <c r="AA441" s="221"/>
      <c r="AB441" s="99" t="str">
        <f>'Módulo 3'!P69</f>
        <v/>
      </c>
      <c r="AC441" s="99" t="str">
        <f>'Módulo 3'!Q69</f>
        <v/>
      </c>
      <c r="AD441" s="99" t="str">
        <f>'Módulo 3'!R69</f>
        <v/>
      </c>
      <c r="AE441" s="99" t="str">
        <f>'Módulo 3'!S69</f>
        <v/>
      </c>
      <c r="AF441" s="99" t="str">
        <f>'Módulo 3'!T69</f>
        <v/>
      </c>
      <c r="AG441" s="99" t="str">
        <f>'Módulo 3'!U69</f>
        <v/>
      </c>
      <c r="AH441" s="99" t="str">
        <f>'Módulo 3'!V69</f>
        <v/>
      </c>
      <c r="AJ441" s="54" t="s">
        <v>39</v>
      </c>
    </row>
    <row r="442" spans="16:36" ht="15" hidden="1" customHeight="1" x14ac:dyDescent="0.25">
      <c r="AA442" s="221"/>
      <c r="AB442" s="99" t="str">
        <f>'Módulo 3'!P70</f>
        <v/>
      </c>
      <c r="AC442" s="99" t="str">
        <f>'Módulo 3'!Q70</f>
        <v/>
      </c>
      <c r="AD442" s="99" t="str">
        <f>'Módulo 3'!R70</f>
        <v/>
      </c>
      <c r="AE442" s="99" t="str">
        <f>'Módulo 3'!S70</f>
        <v/>
      </c>
      <c r="AF442" s="99" t="str">
        <f>'Módulo 3'!T70</f>
        <v/>
      </c>
      <c r="AG442" s="99" t="str">
        <f>'Módulo 3'!U70</f>
        <v/>
      </c>
      <c r="AH442" s="99" t="str">
        <f>'Módulo 3'!V70</f>
        <v/>
      </c>
      <c r="AJ442" s="54" t="s">
        <v>40</v>
      </c>
    </row>
    <row r="443" spans="16:36" ht="15" hidden="1" customHeight="1" x14ac:dyDescent="0.25">
      <c r="AA443" s="221"/>
      <c r="AB443" s="99" t="str">
        <f>'Módulo 3'!P71</f>
        <v/>
      </c>
      <c r="AC443" s="99" t="str">
        <f>'Módulo 3'!Q71</f>
        <v/>
      </c>
      <c r="AD443" s="99" t="str">
        <f>'Módulo 3'!R71</f>
        <v/>
      </c>
      <c r="AE443" s="99" t="str">
        <f>'Módulo 3'!S71</f>
        <v/>
      </c>
      <c r="AF443" s="99" t="str">
        <f>'Módulo 3'!T71</f>
        <v/>
      </c>
      <c r="AG443" s="99" t="str">
        <f>'Módulo 3'!U71</f>
        <v/>
      </c>
      <c r="AH443" s="99" t="str">
        <f>'Módulo 3'!V71</f>
        <v/>
      </c>
      <c r="AJ443" s="54" t="s">
        <v>41</v>
      </c>
    </row>
    <row r="444" spans="16:36" ht="15" hidden="1" customHeight="1" x14ac:dyDescent="0.25">
      <c r="AA444" s="221"/>
      <c r="AB444" s="99" t="str">
        <f>'Módulo 3'!P72</f>
        <v/>
      </c>
      <c r="AC444" s="99" t="str">
        <f>'Módulo 3'!Q72</f>
        <v/>
      </c>
      <c r="AD444" s="99" t="str">
        <f>'Módulo 3'!R72</f>
        <v/>
      </c>
      <c r="AE444" s="99" t="str">
        <f>'Módulo 3'!S72</f>
        <v/>
      </c>
      <c r="AF444" s="99" t="str">
        <f>'Módulo 3'!T72</f>
        <v/>
      </c>
      <c r="AG444" s="99" t="str">
        <f>'Módulo 3'!U72</f>
        <v/>
      </c>
      <c r="AH444" s="99" t="str">
        <f>'Módulo 3'!V72</f>
        <v/>
      </c>
      <c r="AJ444" s="54" t="s">
        <v>42</v>
      </c>
    </row>
    <row r="445" spans="16:36" ht="15" hidden="1" customHeight="1" x14ac:dyDescent="0.25">
      <c r="AA445" s="221"/>
      <c r="AB445" s="99" t="str">
        <f>'Módulo 3'!P73</f>
        <v/>
      </c>
      <c r="AC445" s="99" t="str">
        <f>'Módulo 3'!Q73</f>
        <v/>
      </c>
      <c r="AD445" s="99" t="str">
        <f>'Módulo 3'!R73</f>
        <v/>
      </c>
      <c r="AE445" s="99" t="str">
        <f>'Módulo 3'!S73</f>
        <v/>
      </c>
      <c r="AF445" s="99" t="str">
        <f>'Módulo 3'!T73</f>
        <v/>
      </c>
      <c r="AG445" s="99" t="str">
        <f>'Módulo 3'!U73</f>
        <v/>
      </c>
      <c r="AH445" s="99" t="str">
        <f>'Módulo 3'!V73</f>
        <v/>
      </c>
      <c r="AJ445" s="54" t="s">
        <v>43</v>
      </c>
    </row>
    <row r="446" spans="16:36" ht="15" hidden="1" customHeight="1" x14ac:dyDescent="0.25">
      <c r="AA446" s="221"/>
      <c r="AB446" s="99" t="str">
        <f>'Módulo 3'!P74</f>
        <v/>
      </c>
      <c r="AC446" s="99" t="str">
        <f>'Módulo 3'!Q74</f>
        <v/>
      </c>
      <c r="AD446" s="99" t="str">
        <f>'Módulo 3'!R74</f>
        <v/>
      </c>
      <c r="AE446" s="99" t="str">
        <f>'Módulo 3'!S74</f>
        <v/>
      </c>
      <c r="AF446" s="99" t="str">
        <f>'Módulo 3'!T74</f>
        <v/>
      </c>
      <c r="AG446" s="99" t="str">
        <f>'Módulo 3'!U74</f>
        <v/>
      </c>
      <c r="AH446" s="99" t="str">
        <f>'Módulo 3'!V74</f>
        <v/>
      </c>
      <c r="AJ446" s="54" t="s">
        <v>43</v>
      </c>
    </row>
    <row r="447" spans="16:36" ht="15" hidden="1" customHeight="1" x14ac:dyDescent="0.25">
      <c r="AA447" s="221"/>
      <c r="AB447" s="99" t="str">
        <f>'Módulo 3'!P75</f>
        <v/>
      </c>
      <c r="AC447" s="99" t="str">
        <f>'Módulo 3'!Q75</f>
        <v/>
      </c>
      <c r="AD447" s="99" t="str">
        <f>'Módulo 3'!R75</f>
        <v/>
      </c>
      <c r="AE447" s="99" t="str">
        <f>'Módulo 3'!S75</f>
        <v/>
      </c>
      <c r="AF447" s="99" t="str">
        <f>'Módulo 3'!T75</f>
        <v/>
      </c>
      <c r="AG447" s="99" t="str">
        <f>'Módulo 3'!U75</f>
        <v/>
      </c>
      <c r="AH447" s="99" t="str">
        <f>'Módulo 3'!V75</f>
        <v/>
      </c>
      <c r="AJ447" s="54" t="s">
        <v>43</v>
      </c>
    </row>
    <row r="448" spans="16:36" ht="15" hidden="1" customHeight="1" x14ac:dyDescent="0.25">
      <c r="AA448" s="222"/>
      <c r="AB448" s="99" t="str">
        <f>'Módulo 3'!P76</f>
        <v/>
      </c>
      <c r="AC448" s="99" t="str">
        <f>'Módulo 3'!Q76</f>
        <v/>
      </c>
      <c r="AD448" s="99" t="str">
        <f>'Módulo 3'!R76</f>
        <v/>
      </c>
      <c r="AE448" s="99" t="str">
        <f>'Módulo 3'!S76</f>
        <v/>
      </c>
      <c r="AF448" s="99" t="str">
        <f>'Módulo 3'!T76</f>
        <v/>
      </c>
      <c r="AG448" s="99" t="str">
        <f>'Módulo 3'!U76</f>
        <v/>
      </c>
      <c r="AH448" s="99" t="str">
        <f>'Módulo 3'!V76</f>
        <v/>
      </c>
      <c r="AJ448" s="54" t="s">
        <v>43</v>
      </c>
    </row>
    <row r="449" spans="16:44" ht="36" hidden="1" x14ac:dyDescent="0.25">
      <c r="AA449" s="223" t="str">
        <f>'Módulo 3'!$O$79</f>
        <v>Riesgos</v>
      </c>
      <c r="AB449" s="33" t="str">
        <f>'Módulo 3'!$P$77</f>
        <v>Descripción</v>
      </c>
      <c r="AC449" s="33" t="str">
        <f>'Módulo 3'!$Q$77</f>
        <v>Cant.</v>
      </c>
      <c r="AD449" s="33" t="str">
        <f>'Módulo 3'!$R$77</f>
        <v>PLR relevantes a este riesgo</v>
      </c>
      <c r="AE449" s="33" t="str">
        <f>'Módulo 3'!$S$77</f>
        <v>¿Cómo cubren las PLR este riesgo?</v>
      </c>
      <c r="AF449" s="33" t="str">
        <f>'Módulo 3'!$T$77</f>
        <v>¿Con qué efectividad se están implementando las PLR?</v>
      </c>
      <c r="AG449" s="33" t="str">
        <f>'Módulo 3'!$U$77</f>
        <v>¿PLR incompatibles?</v>
      </c>
      <c r="AH449" s="33" t="str">
        <f>'Módulo 3'!$V$77</f>
        <v>Vacíos identificados</v>
      </c>
      <c r="AJ449" s="54"/>
    </row>
    <row r="450" spans="16:44" ht="15" hidden="1" customHeight="1" x14ac:dyDescent="0.25">
      <c r="P450" s="16"/>
      <c r="Q450" s="16"/>
      <c r="R450" s="16"/>
      <c r="S450" s="16"/>
      <c r="T450" s="16"/>
      <c r="U450" s="16"/>
      <c r="AA450" s="224"/>
      <c r="AB450" s="99" t="str">
        <f>'Módulo 3'!P79</f>
        <v/>
      </c>
      <c r="AC450" s="99" t="str">
        <f>'Módulo 3'!Q79</f>
        <v/>
      </c>
      <c r="AD450" s="99" t="str">
        <f>'Módulo 3'!R79</f>
        <v/>
      </c>
      <c r="AE450" s="99" t="str">
        <f>'Módulo 3'!S79</f>
        <v/>
      </c>
      <c r="AF450" s="99" t="str">
        <f>'Módulo 3'!T79</f>
        <v/>
      </c>
      <c r="AG450" s="99" t="str">
        <f>'Módulo 3'!U79</f>
        <v/>
      </c>
      <c r="AH450" s="99" t="str">
        <f>'Módulo 3'!V79</f>
        <v/>
      </c>
    </row>
    <row r="451" spans="16:44" ht="15" hidden="1" customHeight="1" x14ac:dyDescent="0.25">
      <c r="P451" s="16"/>
      <c r="Q451" s="16"/>
      <c r="R451" s="16"/>
      <c r="S451" s="16"/>
      <c r="T451" s="16"/>
      <c r="U451" s="16"/>
      <c r="AA451" s="224"/>
      <c r="AB451" s="99" t="str">
        <f>'Módulo 3'!P80</f>
        <v/>
      </c>
      <c r="AC451" s="99" t="str">
        <f>'Módulo 3'!Q80</f>
        <v/>
      </c>
      <c r="AD451" s="99" t="str">
        <f>'Módulo 3'!R80</f>
        <v/>
      </c>
      <c r="AE451" s="99" t="str">
        <f>'Módulo 3'!S80</f>
        <v/>
      </c>
      <c r="AF451" s="99" t="str">
        <f>'Módulo 3'!T80</f>
        <v/>
      </c>
      <c r="AG451" s="99" t="str">
        <f>'Módulo 3'!U80</f>
        <v/>
      </c>
      <c r="AH451" s="99" t="str">
        <f>'Módulo 3'!V80</f>
        <v/>
      </c>
    </row>
    <row r="452" spans="16:44" ht="15" hidden="1" customHeight="1" x14ac:dyDescent="0.25">
      <c r="P452" s="16"/>
      <c r="Q452" s="16"/>
      <c r="R452" s="16"/>
      <c r="S452" s="16"/>
      <c r="T452" s="16"/>
      <c r="U452" s="16"/>
      <c r="AA452" s="224"/>
      <c r="AB452" s="99" t="str">
        <f>'Módulo 3'!P81</f>
        <v/>
      </c>
      <c r="AC452" s="99" t="str">
        <f>'Módulo 3'!Q81</f>
        <v/>
      </c>
      <c r="AD452" s="99" t="str">
        <f>'Módulo 3'!R81</f>
        <v/>
      </c>
      <c r="AE452" s="99" t="str">
        <f>'Módulo 3'!S81</f>
        <v/>
      </c>
      <c r="AF452" s="99" t="str">
        <f>'Módulo 3'!T81</f>
        <v/>
      </c>
      <c r="AG452" s="99" t="str">
        <f>'Módulo 3'!U81</f>
        <v/>
      </c>
      <c r="AH452" s="99" t="str">
        <f>'Módulo 3'!V81</f>
        <v/>
      </c>
    </row>
    <row r="453" spans="16:44" ht="15" hidden="1" customHeight="1" x14ac:dyDescent="0.25">
      <c r="AA453" s="224"/>
      <c r="AB453" s="99" t="str">
        <f>'Módulo 3'!P82</f>
        <v/>
      </c>
      <c r="AC453" s="99" t="str">
        <f>'Módulo 3'!Q82</f>
        <v/>
      </c>
      <c r="AD453" s="99" t="str">
        <f>'Módulo 3'!R82</f>
        <v/>
      </c>
      <c r="AE453" s="99" t="str">
        <f>'Módulo 3'!S82</f>
        <v/>
      </c>
      <c r="AF453" s="99" t="str">
        <f>'Módulo 3'!T82</f>
        <v/>
      </c>
      <c r="AG453" s="99" t="str">
        <f>'Módulo 3'!U82</f>
        <v/>
      </c>
      <c r="AH453" s="99" t="str">
        <f>'Módulo 3'!V82</f>
        <v/>
      </c>
    </row>
    <row r="454" spans="16:44" ht="15" hidden="1" customHeight="1" x14ac:dyDescent="0.25">
      <c r="AA454" s="224"/>
      <c r="AB454" s="99" t="str">
        <f>'Módulo 3'!P83</f>
        <v/>
      </c>
      <c r="AC454" s="99" t="str">
        <f>'Módulo 3'!Q83</f>
        <v/>
      </c>
      <c r="AD454" s="99" t="str">
        <f>'Módulo 3'!R83</f>
        <v/>
      </c>
      <c r="AE454" s="99" t="str">
        <f>'Módulo 3'!S83</f>
        <v/>
      </c>
      <c r="AF454" s="99" t="str">
        <f>'Módulo 3'!T83</f>
        <v/>
      </c>
      <c r="AG454" s="99" t="str">
        <f>'Módulo 3'!U83</f>
        <v/>
      </c>
      <c r="AH454" s="99" t="str">
        <f>'Módulo 3'!V83</f>
        <v/>
      </c>
    </row>
    <row r="455" spans="16:44" ht="15" hidden="1" customHeight="1" x14ac:dyDescent="0.25">
      <c r="AA455" s="224"/>
      <c r="AB455" s="104" t="str">
        <f>'Módulo 3'!P84</f>
        <v/>
      </c>
      <c r="AC455" s="104" t="str">
        <f>'Módulo 3'!Q84</f>
        <v/>
      </c>
      <c r="AD455" s="99" t="str">
        <f>'Módulo 3'!R84</f>
        <v/>
      </c>
      <c r="AE455" s="99" t="str">
        <f>'Módulo 3'!S84</f>
        <v/>
      </c>
      <c r="AF455" s="99" t="str">
        <f>'Módulo 3'!T84</f>
        <v/>
      </c>
      <c r="AG455" s="99" t="str">
        <f>'Módulo 3'!U84</f>
        <v/>
      </c>
      <c r="AH455" s="99" t="str">
        <f>'Módulo 3'!V84</f>
        <v/>
      </c>
    </row>
    <row r="456" spans="16:44" ht="15" hidden="1" customHeight="1" x14ac:dyDescent="0.25">
      <c r="AA456" s="224"/>
      <c r="AB456" s="104" t="str">
        <f>'Módulo 3'!P85</f>
        <v/>
      </c>
      <c r="AC456" s="104" t="str">
        <f>'Módulo 3'!Q85</f>
        <v/>
      </c>
      <c r="AD456" s="99" t="str">
        <f>'Módulo 3'!R85</f>
        <v/>
      </c>
      <c r="AE456" s="99" t="str">
        <f>'Módulo 3'!S85</f>
        <v/>
      </c>
      <c r="AF456" s="99" t="str">
        <f>'Módulo 3'!T85</f>
        <v/>
      </c>
      <c r="AG456" s="99" t="str">
        <f>'Módulo 3'!U85</f>
        <v/>
      </c>
      <c r="AH456" s="99" t="str">
        <f>'Módulo 3'!V85</f>
        <v/>
      </c>
    </row>
    <row r="457" spans="16:44" ht="15" hidden="1" customHeight="1" x14ac:dyDescent="0.25">
      <c r="AA457" s="224"/>
      <c r="AB457" s="104" t="str">
        <f>'Módulo 3'!P86</f>
        <v/>
      </c>
      <c r="AC457" s="104" t="str">
        <f>'Módulo 3'!Q86</f>
        <v/>
      </c>
      <c r="AD457" s="99" t="str">
        <f>'Módulo 3'!R86</f>
        <v/>
      </c>
      <c r="AE457" s="99" t="str">
        <f>'Módulo 3'!S86</f>
        <v/>
      </c>
      <c r="AF457" s="99" t="str">
        <f>'Módulo 3'!T86</f>
        <v/>
      </c>
      <c r="AG457" s="99" t="str">
        <f>'Módulo 3'!U86</f>
        <v/>
      </c>
      <c r="AH457" s="99" t="str">
        <f>'Módulo 3'!V86</f>
        <v/>
      </c>
    </row>
    <row r="458" spans="16:44" ht="15" hidden="1" customHeight="1" x14ac:dyDescent="0.25">
      <c r="AA458" s="224"/>
      <c r="AB458" s="104" t="str">
        <f>'Módulo 3'!P87</f>
        <v/>
      </c>
      <c r="AC458" s="104" t="str">
        <f>'Módulo 3'!Q87</f>
        <v/>
      </c>
      <c r="AD458" s="99" t="str">
        <f>'Módulo 3'!R87</f>
        <v/>
      </c>
      <c r="AE458" s="99" t="str">
        <f>'Módulo 3'!S87</f>
        <v/>
      </c>
      <c r="AF458" s="99" t="str">
        <f>'Módulo 3'!T87</f>
        <v/>
      </c>
      <c r="AG458" s="99" t="str">
        <f>'Módulo 3'!U87</f>
        <v/>
      </c>
      <c r="AH458" s="99" t="str">
        <f>'Módulo 3'!V87</f>
        <v/>
      </c>
    </row>
    <row r="459" spans="16:44" ht="15.75" hidden="1" customHeight="1" thickBot="1" x14ac:dyDescent="0.3">
      <c r="AA459" s="225"/>
      <c r="AB459" s="104" t="str">
        <f>'Módulo 3'!P88</f>
        <v/>
      </c>
      <c r="AC459" s="104" t="str">
        <f>'Módulo 3'!Q88</f>
        <v/>
      </c>
      <c r="AD459" s="99" t="str">
        <f>'Módulo 3'!R88</f>
        <v/>
      </c>
      <c r="AE459" s="99" t="str">
        <f>'Módulo 3'!S88</f>
        <v/>
      </c>
      <c r="AF459" s="99" t="str">
        <f>'Módulo 3'!T88</f>
        <v/>
      </c>
      <c r="AG459" s="99" t="str">
        <f>'Módulo 3'!U88</f>
        <v/>
      </c>
      <c r="AH459" s="99" t="str">
        <f>'Módulo 3'!V88</f>
        <v/>
      </c>
    </row>
    <row r="460" spans="16:44" ht="99.95" hidden="1" customHeight="1" thickTop="1" x14ac:dyDescent="0.25">
      <c r="AA460" s="885" t="str">
        <f>'Módulo 3'!$O$89</f>
        <v>Cobertura general de las PLR/ de la salvaguarda:</v>
      </c>
      <c r="AB460" s="886"/>
      <c r="AC460" s="886"/>
      <c r="AD460" s="887" t="str">
        <f>'Módulo 3'!Q89</f>
        <v xml:space="preserve"> </v>
      </c>
      <c r="AE460" s="887"/>
      <c r="AF460" s="887"/>
      <c r="AG460" s="887"/>
      <c r="AH460" s="888"/>
    </row>
    <row r="461" spans="16:44" ht="99.95" hidden="1" customHeight="1" x14ac:dyDescent="0.25"/>
    <row r="462" spans="16:44" ht="15" hidden="1" customHeight="1" x14ac:dyDescent="0.25"/>
    <row r="463" spans="16:44" ht="45" hidden="1" customHeight="1" x14ac:dyDescent="0.35">
      <c r="AK463" s="320" t="str">
        <f>Presentación!$C$17</f>
        <v>Módulo 3 – Identificación de políticas, leyes y reglamentos pertinentes</v>
      </c>
      <c r="AL463" s="577"/>
      <c r="AM463" s="318"/>
      <c r="AN463" s="318"/>
      <c r="AO463" s="318"/>
      <c r="AP463" s="318"/>
      <c r="AQ463" s="318"/>
      <c r="AR463" s="318"/>
    </row>
    <row r="464" spans="16:44" ht="102" hidden="1" x14ac:dyDescent="0.35">
      <c r="AK464" s="319" t="str">
        <f>'Módulo 3'!$O$30</f>
        <v>Salvaguarda (a) - La complementariedad o compatibilidad de las medidas [REDD+] con los objetivos de los programas forestales nacionales y de las convenciones y los acuerdos internacionales sobre la materia.</v>
      </c>
      <c r="AL464" s="578"/>
      <c r="AM464" s="319"/>
      <c r="AN464" s="319"/>
      <c r="AO464" s="319"/>
      <c r="AP464" s="319"/>
      <c r="AQ464" s="319"/>
      <c r="AR464" s="319"/>
    </row>
    <row r="465" spans="37:37" ht="45" hidden="1" customHeight="1" x14ac:dyDescent="0.25">
      <c r="AK465" s="321" t="s">
        <v>567</v>
      </c>
    </row>
    <row r="466" spans="37:37" hidden="1" x14ac:dyDescent="0.25">
      <c r="AK466" s="112" t="str">
        <f>'Módulo 3'!V37</f>
        <v/>
      </c>
    </row>
    <row r="467" spans="37:37" hidden="1" x14ac:dyDescent="0.25">
      <c r="AK467" s="112" t="str">
        <f>'Módulo 3'!V38</f>
        <v/>
      </c>
    </row>
    <row r="468" spans="37:37" hidden="1" x14ac:dyDescent="0.25">
      <c r="AK468" s="112" t="str">
        <f>'Módulo 3'!V39</f>
        <v/>
      </c>
    </row>
    <row r="469" spans="37:37" hidden="1" x14ac:dyDescent="0.25">
      <c r="AK469" s="112" t="str">
        <f>'Módulo 3'!V40</f>
        <v/>
      </c>
    </row>
    <row r="470" spans="37:37" hidden="1" x14ac:dyDescent="0.25">
      <c r="AK470" s="112" t="str">
        <f>'Módulo 3'!V41</f>
        <v/>
      </c>
    </row>
    <row r="471" spans="37:37" hidden="1" x14ac:dyDescent="0.25">
      <c r="AK471" s="112" t="str">
        <f>'Módulo 3'!V42</f>
        <v/>
      </c>
    </row>
    <row r="472" spans="37:37" ht="15" hidden="1" customHeight="1" x14ac:dyDescent="0.25">
      <c r="AK472" s="112" t="str">
        <f>'Módulo 3'!V43</f>
        <v/>
      </c>
    </row>
    <row r="473" spans="37:37" ht="15" hidden="1" customHeight="1" x14ac:dyDescent="0.25">
      <c r="AK473" s="112" t="str">
        <f>'Módulo 3'!V44</f>
        <v/>
      </c>
    </row>
    <row r="474" spans="37:37" ht="15" hidden="1" customHeight="1" x14ac:dyDescent="0.25">
      <c r="AK474" s="112" t="str">
        <f>'Módulo 3'!V45</f>
        <v/>
      </c>
    </row>
    <row r="475" spans="37:37" ht="15" hidden="1" customHeight="1" x14ac:dyDescent="0.25">
      <c r="AK475" s="112" t="str">
        <f>'Módulo 3'!V46</f>
        <v/>
      </c>
    </row>
    <row r="476" spans="37:37" ht="15" hidden="1" customHeight="1" x14ac:dyDescent="0.25">
      <c r="AK476" s="112" t="str">
        <f>'Módulo 3'!V47</f>
        <v/>
      </c>
    </row>
    <row r="477" spans="37:37" ht="15" hidden="1" customHeight="1" x14ac:dyDescent="0.25">
      <c r="AK477" s="112" t="str">
        <f>'Módulo 3'!V48</f>
        <v/>
      </c>
    </row>
    <row r="478" spans="37:37" ht="15" hidden="1" customHeight="1" x14ac:dyDescent="0.25">
      <c r="AK478" s="112" t="str">
        <f>'Módulo 3'!V49</f>
        <v/>
      </c>
    </row>
    <row r="479" spans="37:37" ht="15" hidden="1" customHeight="1" x14ac:dyDescent="0.25">
      <c r="AK479" s="112" t="str">
        <f>'Módulo 3'!V50</f>
        <v/>
      </c>
    </row>
    <row r="480" spans="37:37" ht="15" hidden="1" customHeight="1" x14ac:dyDescent="0.25">
      <c r="AK480" s="112" t="str">
        <f>'Módulo 3'!V51</f>
        <v/>
      </c>
    </row>
    <row r="481" spans="16:37" ht="15" hidden="1" customHeight="1" x14ac:dyDescent="0.25">
      <c r="AK481" s="112" t="str">
        <f>'Módulo 3'!V52</f>
        <v/>
      </c>
    </row>
    <row r="482" spans="16:37" ht="15" hidden="1" customHeight="1" x14ac:dyDescent="0.25">
      <c r="AK482" s="112" t="str">
        <f>'Módulo 3'!V53</f>
        <v/>
      </c>
    </row>
    <row r="483" spans="16:37" ht="15" hidden="1" customHeight="1" x14ac:dyDescent="0.25">
      <c r="AK483" s="112" t="str">
        <f>'Módulo 3'!V54</f>
        <v/>
      </c>
    </row>
    <row r="484" spans="16:37" ht="15" hidden="1" customHeight="1" x14ac:dyDescent="0.25">
      <c r="AK484" s="112" t="str">
        <f>'Módulo 3'!V55</f>
        <v/>
      </c>
    </row>
    <row r="485" spans="16:37" ht="15" hidden="1" customHeight="1" x14ac:dyDescent="0.25">
      <c r="AK485" s="112" t="str">
        <f>'Módulo 3'!V56</f>
        <v/>
      </c>
    </row>
    <row r="486" spans="16:37" ht="110.1" hidden="1" customHeight="1" x14ac:dyDescent="0.25"/>
    <row r="487" spans="16:37" ht="15" hidden="1" customHeight="1" x14ac:dyDescent="0.25"/>
    <row r="488" spans="16:37" ht="45" hidden="1" customHeight="1" x14ac:dyDescent="0.35">
      <c r="P488" s="16"/>
      <c r="Q488" s="16"/>
      <c r="R488" s="16"/>
      <c r="S488" s="16"/>
      <c r="T488" s="16"/>
      <c r="U488" s="16"/>
      <c r="AA488" s="793" t="str">
        <f>'Módulo 3'!$O$126</f>
        <v>Salvaguarda (b) - La transparencia y eficacia de las estructuras de gobernanza forestal nacional, teniendo en cuenta la legislación y la soberanía nacionales.</v>
      </c>
      <c r="AB488" s="793"/>
      <c r="AC488" s="793"/>
      <c r="AD488" s="793"/>
      <c r="AE488" s="793"/>
      <c r="AF488" s="793"/>
      <c r="AG488" s="793"/>
      <c r="AH488" s="793"/>
    </row>
    <row r="489" spans="16:37" ht="15" hidden="1" customHeight="1" x14ac:dyDescent="0.25">
      <c r="P489" s="16"/>
      <c r="Q489" s="16"/>
      <c r="R489" s="16"/>
      <c r="S489" s="16"/>
      <c r="T489" s="16"/>
      <c r="U489" s="16"/>
    </row>
    <row r="490" spans="16:37" ht="0.95" hidden="1" customHeight="1" x14ac:dyDescent="0.25">
      <c r="P490" s="16"/>
      <c r="Q490" s="16"/>
      <c r="R490" s="16"/>
      <c r="S490" s="16"/>
      <c r="T490" s="16"/>
      <c r="U490" s="16"/>
    </row>
    <row r="491" spans="16:37" ht="30" hidden="1" customHeight="1" x14ac:dyDescent="0.25">
      <c r="AA491" s="839" t="str">
        <f>'Módulo 3'!$C$153</f>
        <v>Tabla 3:  PLR relevantes para la Salvaguarda (b) - Transparencia y eficacia de las estructuras de gobernanza nacional y soberanía.</v>
      </c>
      <c r="AB491" s="839"/>
      <c r="AC491" s="839"/>
      <c r="AD491" s="839"/>
      <c r="AE491" s="839"/>
      <c r="AF491" s="839"/>
      <c r="AG491" s="839"/>
      <c r="AH491" s="839"/>
    </row>
    <row r="492" spans="16:37" ht="15" hidden="1" customHeight="1" x14ac:dyDescent="0.25"/>
    <row r="493" spans="16:37" ht="36" hidden="1" x14ac:dyDescent="0.25">
      <c r="AA493" s="220" t="str">
        <f>'Módulo 3'!$O$68</f>
        <v>Beneficios</v>
      </c>
      <c r="AB493" s="33" t="str">
        <f>'Módulo 3'!$P$66</f>
        <v>Descripción</v>
      </c>
      <c r="AC493" s="33" t="str">
        <f>'Módulo 3'!$Q$66</f>
        <v>Cant.</v>
      </c>
      <c r="AD493" s="33" t="str">
        <f>'Módulo 3'!$R$66</f>
        <v>PLR relevantes para este beneficio</v>
      </c>
      <c r="AE493" s="33" t="str">
        <f>'Módulo 3'!$S$66</f>
        <v>¿Cómo cubren las PLR este beneficio?</v>
      </c>
      <c r="AF493" s="33" t="str">
        <f>'Módulo 3'!$T$66</f>
        <v>¿Con qué efectividad se están implementando las PLR?</v>
      </c>
      <c r="AG493" s="33" t="str">
        <f>'Módulo 3'!$U$66</f>
        <v>¿PLR incompatibles?</v>
      </c>
      <c r="AH493" s="33" t="str">
        <f>'Módulo 3'!$V$66</f>
        <v>Vacíos identificados</v>
      </c>
    </row>
    <row r="494" spans="16:37" ht="15" hidden="1" customHeight="1" x14ac:dyDescent="0.25">
      <c r="AA494" s="221"/>
      <c r="AB494" s="99" t="str">
        <f>'Módulo 3'!P159</f>
        <v/>
      </c>
      <c r="AC494" s="99" t="str">
        <f>'Módulo 3'!Q159</f>
        <v/>
      </c>
      <c r="AD494" s="99" t="str">
        <f>'Módulo 3'!R159</f>
        <v/>
      </c>
      <c r="AE494" s="99" t="str">
        <f>'Módulo 3'!S159</f>
        <v/>
      </c>
      <c r="AF494" s="99" t="str">
        <f>'Módulo 3'!T159</f>
        <v/>
      </c>
      <c r="AG494" s="99" t="str">
        <f>'Módulo 3'!U159</f>
        <v/>
      </c>
      <c r="AH494" s="99" t="str">
        <f>'Módulo 3'!V159</f>
        <v/>
      </c>
      <c r="AJ494" s="54" t="s">
        <v>38</v>
      </c>
    </row>
    <row r="495" spans="16:37" ht="15" hidden="1" customHeight="1" x14ac:dyDescent="0.25">
      <c r="AA495" s="221"/>
      <c r="AB495" s="99" t="str">
        <f>'Módulo 3'!P160</f>
        <v/>
      </c>
      <c r="AC495" s="99" t="str">
        <f>'Módulo 3'!Q160</f>
        <v/>
      </c>
      <c r="AD495" s="99" t="str">
        <f>'Módulo 3'!R160</f>
        <v/>
      </c>
      <c r="AE495" s="99" t="str">
        <f>'Módulo 3'!S160</f>
        <v/>
      </c>
      <c r="AF495" s="99" t="str">
        <f>'Módulo 3'!T160</f>
        <v/>
      </c>
      <c r="AG495" s="99" t="str">
        <f>'Módulo 3'!U160</f>
        <v/>
      </c>
      <c r="AH495" s="99" t="str">
        <f>'Módulo 3'!V160</f>
        <v/>
      </c>
      <c r="AJ495" s="54" t="s">
        <v>39</v>
      </c>
    </row>
    <row r="496" spans="16:37" ht="15" hidden="1" customHeight="1" x14ac:dyDescent="0.25">
      <c r="AA496" s="221"/>
      <c r="AB496" s="99" t="str">
        <f>'Módulo 3'!P161</f>
        <v/>
      </c>
      <c r="AC496" s="99" t="str">
        <f>'Módulo 3'!Q161</f>
        <v/>
      </c>
      <c r="AD496" s="99" t="str">
        <f>'Módulo 3'!R161</f>
        <v/>
      </c>
      <c r="AE496" s="99" t="str">
        <f>'Módulo 3'!S161</f>
        <v/>
      </c>
      <c r="AF496" s="99" t="str">
        <f>'Módulo 3'!T161</f>
        <v/>
      </c>
      <c r="AG496" s="99" t="str">
        <f>'Módulo 3'!U161</f>
        <v/>
      </c>
      <c r="AH496" s="99" t="str">
        <f>'Módulo 3'!V161</f>
        <v/>
      </c>
      <c r="AJ496" s="54" t="s">
        <v>40</v>
      </c>
    </row>
    <row r="497" spans="16:36" ht="15" hidden="1" customHeight="1" x14ac:dyDescent="0.25">
      <c r="AA497" s="221"/>
      <c r="AB497" s="99" t="str">
        <f>'Módulo 3'!P162</f>
        <v/>
      </c>
      <c r="AC497" s="99" t="str">
        <f>'Módulo 3'!Q162</f>
        <v/>
      </c>
      <c r="AD497" s="99" t="str">
        <f>'Módulo 3'!R162</f>
        <v/>
      </c>
      <c r="AE497" s="99" t="str">
        <f>'Módulo 3'!S162</f>
        <v/>
      </c>
      <c r="AF497" s="99" t="str">
        <f>'Módulo 3'!T162</f>
        <v/>
      </c>
      <c r="AG497" s="99" t="str">
        <f>'Módulo 3'!U162</f>
        <v/>
      </c>
      <c r="AH497" s="99" t="str">
        <f>'Módulo 3'!V162</f>
        <v/>
      </c>
      <c r="AJ497" s="54" t="s">
        <v>41</v>
      </c>
    </row>
    <row r="498" spans="16:36" ht="15" hidden="1" customHeight="1" x14ac:dyDescent="0.25">
      <c r="AA498" s="221"/>
      <c r="AB498" s="99" t="str">
        <f>'Módulo 3'!P163</f>
        <v/>
      </c>
      <c r="AC498" s="99" t="str">
        <f>'Módulo 3'!Q163</f>
        <v/>
      </c>
      <c r="AD498" s="99" t="str">
        <f>'Módulo 3'!R163</f>
        <v/>
      </c>
      <c r="AE498" s="99" t="str">
        <f>'Módulo 3'!S163</f>
        <v/>
      </c>
      <c r="AF498" s="99" t="str">
        <f>'Módulo 3'!T163</f>
        <v/>
      </c>
      <c r="AG498" s="99" t="str">
        <f>'Módulo 3'!U163</f>
        <v/>
      </c>
      <c r="AH498" s="99" t="str">
        <f>'Módulo 3'!V163</f>
        <v/>
      </c>
      <c r="AJ498" s="54" t="s">
        <v>42</v>
      </c>
    </row>
    <row r="499" spans="16:36" ht="15" hidden="1" customHeight="1" x14ac:dyDescent="0.25">
      <c r="AA499" s="221"/>
      <c r="AB499" s="99" t="str">
        <f>'Módulo 3'!P164</f>
        <v/>
      </c>
      <c r="AC499" s="99" t="str">
        <f>'Módulo 3'!Q164</f>
        <v/>
      </c>
      <c r="AD499" s="99" t="str">
        <f>'Módulo 3'!R164</f>
        <v/>
      </c>
      <c r="AE499" s="99" t="str">
        <f>'Módulo 3'!S164</f>
        <v/>
      </c>
      <c r="AF499" s="99" t="str">
        <f>'Módulo 3'!T164</f>
        <v/>
      </c>
      <c r="AG499" s="99" t="str">
        <f>'Módulo 3'!U164</f>
        <v/>
      </c>
      <c r="AH499" s="99" t="str">
        <f>'Módulo 3'!V164</f>
        <v/>
      </c>
      <c r="AJ499" s="54" t="s">
        <v>43</v>
      </c>
    </row>
    <row r="500" spans="16:36" ht="15" hidden="1" customHeight="1" x14ac:dyDescent="0.25">
      <c r="AA500" s="221"/>
      <c r="AB500" s="99" t="str">
        <f>'Módulo 3'!P165</f>
        <v/>
      </c>
      <c r="AC500" s="99" t="str">
        <f>'Módulo 3'!Q165</f>
        <v/>
      </c>
      <c r="AD500" s="99" t="str">
        <f>'Módulo 3'!R165</f>
        <v/>
      </c>
      <c r="AE500" s="99" t="str">
        <f>'Módulo 3'!S165</f>
        <v/>
      </c>
      <c r="AF500" s="99" t="str">
        <f>'Módulo 3'!T165</f>
        <v/>
      </c>
      <c r="AG500" s="99" t="str">
        <f>'Módulo 3'!U165</f>
        <v/>
      </c>
      <c r="AH500" s="99" t="str">
        <f>'Módulo 3'!V165</f>
        <v/>
      </c>
      <c r="AJ500" s="54" t="s">
        <v>43</v>
      </c>
    </row>
    <row r="501" spans="16:36" ht="15" hidden="1" customHeight="1" x14ac:dyDescent="0.25">
      <c r="AA501" s="221"/>
      <c r="AB501" s="99" t="str">
        <f>'Módulo 3'!P166</f>
        <v/>
      </c>
      <c r="AC501" s="99" t="str">
        <f>'Módulo 3'!Q166</f>
        <v/>
      </c>
      <c r="AD501" s="99" t="str">
        <f>'Módulo 3'!R166</f>
        <v/>
      </c>
      <c r="AE501" s="99" t="str">
        <f>'Módulo 3'!S166</f>
        <v/>
      </c>
      <c r="AF501" s="99" t="str">
        <f>'Módulo 3'!T166</f>
        <v/>
      </c>
      <c r="AG501" s="99" t="str">
        <f>'Módulo 3'!U166</f>
        <v/>
      </c>
      <c r="AH501" s="99" t="str">
        <f>'Módulo 3'!V166</f>
        <v/>
      </c>
      <c r="AJ501" s="54"/>
    </row>
    <row r="502" spans="16:36" ht="15" hidden="1" customHeight="1" x14ac:dyDescent="0.25">
      <c r="AA502" s="221"/>
      <c r="AB502" s="99" t="str">
        <f>'Módulo 3'!P167</f>
        <v/>
      </c>
      <c r="AC502" s="99" t="str">
        <f>'Módulo 3'!Q167</f>
        <v/>
      </c>
      <c r="AD502" s="99" t="str">
        <f>'Módulo 3'!R167</f>
        <v/>
      </c>
      <c r="AE502" s="99" t="str">
        <f>'Módulo 3'!S167</f>
        <v/>
      </c>
      <c r="AF502" s="99" t="str">
        <f>'Módulo 3'!T167</f>
        <v/>
      </c>
      <c r="AG502" s="99" t="str">
        <f>'Módulo 3'!U167</f>
        <v/>
      </c>
      <c r="AH502" s="99" t="str">
        <f>'Módulo 3'!V167</f>
        <v/>
      </c>
      <c r="AJ502" s="54"/>
    </row>
    <row r="503" spans="16:36" ht="15" hidden="1" customHeight="1" x14ac:dyDescent="0.25">
      <c r="AA503" s="221"/>
      <c r="AB503" s="99" t="str">
        <f>'Módulo 3'!P168</f>
        <v/>
      </c>
      <c r="AC503" s="99" t="str">
        <f>'Módulo 3'!Q168</f>
        <v/>
      </c>
      <c r="AD503" s="99" t="str">
        <f>'Módulo 3'!R168</f>
        <v/>
      </c>
      <c r="AE503" s="99" t="str">
        <f>'Módulo 3'!S168</f>
        <v/>
      </c>
      <c r="AF503" s="99" t="str">
        <f>'Módulo 3'!T168</f>
        <v/>
      </c>
      <c r="AG503" s="99" t="str">
        <f>'Módulo 3'!U168</f>
        <v/>
      </c>
      <c r="AH503" s="99" t="str">
        <f>'Módulo 3'!V168</f>
        <v/>
      </c>
      <c r="AJ503" s="54"/>
    </row>
    <row r="504" spans="16:36" ht="15" hidden="1" customHeight="1" x14ac:dyDescent="0.25">
      <c r="AA504" s="221"/>
      <c r="AB504" s="99" t="str">
        <f>'Módulo 3'!P169</f>
        <v/>
      </c>
      <c r="AC504" s="99" t="str">
        <f>'Módulo 3'!Q169</f>
        <v/>
      </c>
      <c r="AD504" s="99" t="str">
        <f>'Módulo 3'!R169</f>
        <v/>
      </c>
      <c r="AE504" s="99" t="str">
        <f>'Módulo 3'!S169</f>
        <v/>
      </c>
      <c r="AF504" s="99" t="str">
        <f>'Módulo 3'!T169</f>
        <v/>
      </c>
      <c r="AG504" s="99" t="str">
        <f>'Módulo 3'!U169</f>
        <v/>
      </c>
      <c r="AH504" s="99" t="str">
        <f>'Módulo 3'!V169</f>
        <v/>
      </c>
      <c r="AJ504" s="54"/>
    </row>
    <row r="505" spans="16:36" ht="15" hidden="1" customHeight="1" x14ac:dyDescent="0.25">
      <c r="AA505" s="222"/>
      <c r="AB505" s="99" t="str">
        <f>'Módulo 3'!P170</f>
        <v/>
      </c>
      <c r="AC505" s="99" t="str">
        <f>'Módulo 3'!Q170</f>
        <v/>
      </c>
      <c r="AD505" s="99" t="str">
        <f>'Módulo 3'!R170</f>
        <v/>
      </c>
      <c r="AE505" s="99" t="str">
        <f>'Módulo 3'!S170</f>
        <v/>
      </c>
      <c r="AF505" s="99" t="str">
        <f>'Módulo 3'!T170</f>
        <v/>
      </c>
      <c r="AG505" s="99" t="str">
        <f>'Módulo 3'!U170</f>
        <v/>
      </c>
      <c r="AH505" s="99" t="str">
        <f>'Módulo 3'!V170</f>
        <v/>
      </c>
      <c r="AJ505" s="54" t="s">
        <v>43</v>
      </c>
    </row>
    <row r="506" spans="16:36" ht="36" hidden="1" x14ac:dyDescent="0.25">
      <c r="AA506" s="223" t="str">
        <f>'Módulo 3'!$O$79</f>
        <v>Riesgos</v>
      </c>
      <c r="AB506" s="33" t="str">
        <f>'Módulo 3'!$P$77</f>
        <v>Descripción</v>
      </c>
      <c r="AC506" s="33" t="str">
        <f>'Módulo 3'!$Q$77</f>
        <v>Cant.</v>
      </c>
      <c r="AD506" s="33" t="str">
        <f>'Módulo 3'!$R$77</f>
        <v>PLR relevantes a este riesgo</v>
      </c>
      <c r="AE506" s="33" t="str">
        <f>'Módulo 3'!$S$77</f>
        <v>¿Cómo cubren las PLR este riesgo?</v>
      </c>
      <c r="AF506" s="33" t="str">
        <f>'Módulo 3'!$T$77</f>
        <v>¿Con qué efectividad se están implementando las PLR?</v>
      </c>
      <c r="AG506" s="33" t="str">
        <f>'Módulo 3'!$U$77</f>
        <v>¿PLR incompatibles?</v>
      </c>
      <c r="AH506" s="33" t="str">
        <f>'Módulo 3'!$V$77</f>
        <v>Vacíos identificados</v>
      </c>
      <c r="AJ506" s="54"/>
    </row>
    <row r="507" spans="16:36" ht="15" hidden="1" customHeight="1" x14ac:dyDescent="0.25">
      <c r="P507" s="16"/>
      <c r="Q507" s="16"/>
      <c r="R507" s="16"/>
      <c r="S507" s="16"/>
      <c r="T507" s="16"/>
      <c r="U507" s="16"/>
      <c r="AA507" s="224"/>
      <c r="AB507" s="99" t="str">
        <f>'Módulo 3'!P173</f>
        <v/>
      </c>
      <c r="AC507" s="99" t="str">
        <f>'Módulo 3'!Q173</f>
        <v/>
      </c>
      <c r="AD507" s="99" t="str">
        <f>'Módulo 3'!R173</f>
        <v/>
      </c>
      <c r="AE507" s="99" t="str">
        <f>'Módulo 3'!S173</f>
        <v/>
      </c>
      <c r="AF507" s="99" t="str">
        <f>'Módulo 3'!T173</f>
        <v/>
      </c>
      <c r="AG507" s="99" t="str">
        <f>'Módulo 3'!U173</f>
        <v/>
      </c>
      <c r="AH507" s="99" t="str">
        <f>'Módulo 3'!V173</f>
        <v/>
      </c>
    </row>
    <row r="508" spans="16:36" ht="15" hidden="1" customHeight="1" x14ac:dyDescent="0.25">
      <c r="P508" s="16"/>
      <c r="Q508" s="16"/>
      <c r="R508" s="16"/>
      <c r="S508" s="16"/>
      <c r="T508" s="16"/>
      <c r="U508" s="16"/>
      <c r="AA508" s="224"/>
      <c r="AB508" s="99" t="str">
        <f>'Módulo 3'!P174</f>
        <v/>
      </c>
      <c r="AC508" s="99" t="str">
        <f>'Módulo 3'!Q174</f>
        <v/>
      </c>
      <c r="AD508" s="99" t="str">
        <f>'Módulo 3'!R174</f>
        <v/>
      </c>
      <c r="AE508" s="99" t="str">
        <f>'Módulo 3'!S174</f>
        <v/>
      </c>
      <c r="AF508" s="99" t="str">
        <f>'Módulo 3'!T174</f>
        <v/>
      </c>
      <c r="AG508" s="99" t="str">
        <f>'Módulo 3'!U174</f>
        <v/>
      </c>
      <c r="AH508" s="99" t="str">
        <f>'Módulo 3'!V174</f>
        <v/>
      </c>
    </row>
    <row r="509" spans="16:36" ht="15" hidden="1" customHeight="1" x14ac:dyDescent="0.25">
      <c r="P509" s="16"/>
      <c r="Q509" s="16"/>
      <c r="R509" s="16"/>
      <c r="S509" s="16"/>
      <c r="T509" s="16"/>
      <c r="U509" s="16"/>
      <c r="AA509" s="224"/>
      <c r="AB509" s="99" t="str">
        <f>'Módulo 3'!P175</f>
        <v/>
      </c>
      <c r="AC509" s="99" t="str">
        <f>'Módulo 3'!Q175</f>
        <v/>
      </c>
      <c r="AD509" s="99" t="str">
        <f>'Módulo 3'!R175</f>
        <v/>
      </c>
      <c r="AE509" s="99" t="str">
        <f>'Módulo 3'!S175</f>
        <v/>
      </c>
      <c r="AF509" s="99" t="str">
        <f>'Módulo 3'!T175</f>
        <v/>
      </c>
      <c r="AG509" s="99" t="str">
        <f>'Módulo 3'!U175</f>
        <v/>
      </c>
      <c r="AH509" s="99" t="str">
        <f>'Módulo 3'!V175</f>
        <v/>
      </c>
    </row>
    <row r="510" spans="16:36" ht="15" hidden="1" customHeight="1" x14ac:dyDescent="0.25">
      <c r="AA510" s="224"/>
      <c r="AB510" s="99" t="str">
        <f>'Módulo 3'!P176</f>
        <v/>
      </c>
      <c r="AC510" s="99" t="str">
        <f>'Módulo 3'!Q176</f>
        <v/>
      </c>
      <c r="AD510" s="99" t="str">
        <f>'Módulo 3'!R176</f>
        <v/>
      </c>
      <c r="AE510" s="99" t="str">
        <f>'Módulo 3'!S176</f>
        <v/>
      </c>
      <c r="AF510" s="99" t="str">
        <f>'Módulo 3'!T176</f>
        <v/>
      </c>
      <c r="AG510" s="99" t="str">
        <f>'Módulo 3'!U176</f>
        <v/>
      </c>
      <c r="AH510" s="99" t="str">
        <f>'Módulo 3'!V176</f>
        <v/>
      </c>
    </row>
    <row r="511" spans="16:36" ht="15" hidden="1" customHeight="1" x14ac:dyDescent="0.25">
      <c r="AA511" s="224"/>
      <c r="AB511" s="99" t="str">
        <f>'Módulo 3'!P177</f>
        <v/>
      </c>
      <c r="AC511" s="99" t="str">
        <f>'Módulo 3'!Q177</f>
        <v/>
      </c>
      <c r="AD511" s="99" t="str">
        <f>'Módulo 3'!R177</f>
        <v/>
      </c>
      <c r="AE511" s="99" t="str">
        <f>'Módulo 3'!S177</f>
        <v/>
      </c>
      <c r="AF511" s="99" t="str">
        <f>'Módulo 3'!T177</f>
        <v/>
      </c>
      <c r="AG511" s="99" t="str">
        <f>'Módulo 3'!U177</f>
        <v/>
      </c>
      <c r="AH511" s="99" t="str">
        <f>'Módulo 3'!V177</f>
        <v/>
      </c>
    </row>
    <row r="512" spans="16:36" ht="15" hidden="1" customHeight="1" x14ac:dyDescent="0.25">
      <c r="AA512" s="224"/>
      <c r="AB512" s="99" t="str">
        <f>'Módulo 3'!P178</f>
        <v/>
      </c>
      <c r="AC512" s="99" t="str">
        <f>'Módulo 3'!Q178</f>
        <v/>
      </c>
      <c r="AD512" s="99" t="str">
        <f>'Módulo 3'!R178</f>
        <v/>
      </c>
      <c r="AE512" s="99" t="str">
        <f>'Módulo 3'!S178</f>
        <v/>
      </c>
      <c r="AF512" s="99" t="str">
        <f>'Módulo 3'!T178</f>
        <v/>
      </c>
      <c r="AG512" s="99" t="str">
        <f>'Módulo 3'!U178</f>
        <v/>
      </c>
      <c r="AH512" s="99" t="str">
        <f>'Módulo 3'!V178</f>
        <v/>
      </c>
    </row>
    <row r="513" spans="27:37" ht="15" hidden="1" customHeight="1" x14ac:dyDescent="0.25">
      <c r="AA513" s="224"/>
      <c r="AB513" s="99" t="str">
        <f>'Módulo 3'!P179</f>
        <v/>
      </c>
      <c r="AC513" s="99" t="str">
        <f>'Módulo 3'!Q179</f>
        <v/>
      </c>
      <c r="AD513" s="99" t="str">
        <f>'Módulo 3'!R179</f>
        <v/>
      </c>
      <c r="AE513" s="99" t="str">
        <f>'Módulo 3'!S179</f>
        <v/>
      </c>
      <c r="AF513" s="99" t="str">
        <f>'Módulo 3'!T179</f>
        <v/>
      </c>
      <c r="AG513" s="99" t="str">
        <f>'Módulo 3'!U179</f>
        <v/>
      </c>
      <c r="AH513" s="99" t="str">
        <f>'Módulo 3'!V179</f>
        <v/>
      </c>
    </row>
    <row r="514" spans="27:37" ht="15" hidden="1" customHeight="1" x14ac:dyDescent="0.25">
      <c r="AA514" s="224"/>
      <c r="AB514" s="99" t="str">
        <f>'Módulo 3'!P180</f>
        <v/>
      </c>
      <c r="AC514" s="99" t="str">
        <f>'Módulo 3'!Q180</f>
        <v/>
      </c>
      <c r="AD514" s="99" t="str">
        <f>'Módulo 3'!R180</f>
        <v/>
      </c>
      <c r="AE514" s="99" t="str">
        <f>'Módulo 3'!S180</f>
        <v/>
      </c>
      <c r="AF514" s="99" t="str">
        <f>'Módulo 3'!T180</f>
        <v/>
      </c>
      <c r="AG514" s="99" t="str">
        <f>'Módulo 3'!U180</f>
        <v/>
      </c>
      <c r="AH514" s="99" t="str">
        <f>'Módulo 3'!V180</f>
        <v/>
      </c>
    </row>
    <row r="515" spans="27:37" ht="15" hidden="1" customHeight="1" x14ac:dyDescent="0.25">
      <c r="AA515" s="224"/>
      <c r="AB515" s="99" t="str">
        <f>'Módulo 3'!P181</f>
        <v/>
      </c>
      <c r="AC515" s="99" t="str">
        <f>'Módulo 3'!Q181</f>
        <v/>
      </c>
      <c r="AD515" s="99" t="str">
        <f>'Módulo 3'!R181</f>
        <v/>
      </c>
      <c r="AE515" s="99" t="str">
        <f>'Módulo 3'!S181</f>
        <v/>
      </c>
      <c r="AF515" s="99" t="str">
        <f>'Módulo 3'!T181</f>
        <v/>
      </c>
      <c r="AG515" s="99" t="str">
        <f>'Módulo 3'!U181</f>
        <v/>
      </c>
      <c r="AH515" s="99" t="str">
        <f>'Módulo 3'!V181</f>
        <v/>
      </c>
    </row>
    <row r="516" spans="27:37" ht="15" hidden="1" customHeight="1" x14ac:dyDescent="0.25">
      <c r="AA516" s="224"/>
      <c r="AB516" s="99" t="str">
        <f>'Módulo 3'!P182</f>
        <v/>
      </c>
      <c r="AC516" s="99" t="str">
        <f>'Módulo 3'!Q182</f>
        <v/>
      </c>
      <c r="AD516" s="99" t="str">
        <f>'Módulo 3'!R182</f>
        <v/>
      </c>
      <c r="AE516" s="99" t="str">
        <f>'Módulo 3'!S182</f>
        <v/>
      </c>
      <c r="AF516" s="99" t="str">
        <f>'Módulo 3'!T182</f>
        <v/>
      </c>
      <c r="AG516" s="99" t="str">
        <f>'Módulo 3'!U182</f>
        <v/>
      </c>
      <c r="AH516" s="99" t="str">
        <f>'Módulo 3'!V182</f>
        <v/>
      </c>
    </row>
    <row r="517" spans="27:37" ht="15" hidden="1" customHeight="1" x14ac:dyDescent="0.25">
      <c r="AA517" s="224"/>
      <c r="AB517" s="99" t="str">
        <f>'Módulo 3'!P183</f>
        <v/>
      </c>
      <c r="AC517" s="99" t="str">
        <f>'Módulo 3'!Q183</f>
        <v/>
      </c>
      <c r="AD517" s="99" t="str">
        <f>'Módulo 3'!R183</f>
        <v/>
      </c>
      <c r="AE517" s="99" t="str">
        <f>'Módulo 3'!S183</f>
        <v/>
      </c>
      <c r="AF517" s="99" t="str">
        <f>'Módulo 3'!T183</f>
        <v/>
      </c>
      <c r="AG517" s="99" t="str">
        <f>'Módulo 3'!U183</f>
        <v/>
      </c>
      <c r="AH517" s="99" t="str">
        <f>'Módulo 3'!V183</f>
        <v/>
      </c>
    </row>
    <row r="518" spans="27:37" ht="15" hidden="1" customHeight="1" x14ac:dyDescent="0.25">
      <c r="AA518" s="224"/>
      <c r="AB518" s="99" t="str">
        <f>'Módulo 3'!P184</f>
        <v/>
      </c>
      <c r="AC518" s="99" t="str">
        <f>'Módulo 3'!Q184</f>
        <v/>
      </c>
      <c r="AD518" s="99" t="str">
        <f>'Módulo 3'!R184</f>
        <v/>
      </c>
      <c r="AE518" s="99" t="str">
        <f>'Módulo 3'!S184</f>
        <v/>
      </c>
      <c r="AF518" s="99" t="str">
        <f>'Módulo 3'!T184</f>
        <v/>
      </c>
      <c r="AG518" s="99" t="str">
        <f>'Módulo 3'!U184</f>
        <v/>
      </c>
      <c r="AH518" s="99" t="str">
        <f>'Módulo 3'!V184</f>
        <v/>
      </c>
    </row>
    <row r="519" spans="27:37" ht="15" hidden="1" customHeight="1" x14ac:dyDescent="0.25">
      <c r="AA519" s="224"/>
      <c r="AB519" s="99" t="str">
        <f>'Módulo 3'!P185</f>
        <v/>
      </c>
      <c r="AC519" s="99" t="str">
        <f>'Módulo 3'!Q185</f>
        <v/>
      </c>
      <c r="AD519" s="99" t="str">
        <f>'Módulo 3'!R185</f>
        <v/>
      </c>
      <c r="AE519" s="99" t="str">
        <f>'Módulo 3'!S185</f>
        <v/>
      </c>
      <c r="AF519" s="99" t="str">
        <f>'Módulo 3'!T185</f>
        <v/>
      </c>
      <c r="AG519" s="99" t="str">
        <f>'Módulo 3'!U185</f>
        <v/>
      </c>
      <c r="AH519" s="99" t="str">
        <f>'Módulo 3'!V185</f>
        <v/>
      </c>
    </row>
    <row r="520" spans="27:37" ht="15" hidden="1" customHeight="1" x14ac:dyDescent="0.25">
      <c r="AA520" s="224"/>
      <c r="AB520" s="99" t="str">
        <f>'Módulo 3'!P186</f>
        <v/>
      </c>
      <c r="AC520" s="99" t="str">
        <f>'Módulo 3'!Q186</f>
        <v/>
      </c>
      <c r="AD520" s="99" t="str">
        <f>'Módulo 3'!R186</f>
        <v/>
      </c>
      <c r="AE520" s="99" t="str">
        <f>'Módulo 3'!S186</f>
        <v/>
      </c>
      <c r="AF520" s="99" t="str">
        <f>'Módulo 3'!T186</f>
        <v/>
      </c>
      <c r="AG520" s="99" t="str">
        <f>'Módulo 3'!U186</f>
        <v/>
      </c>
      <c r="AH520" s="99" t="str">
        <f>'Módulo 3'!V186</f>
        <v/>
      </c>
    </row>
    <row r="521" spans="27:37" ht="15.75" hidden="1" customHeight="1" thickBot="1" x14ac:dyDescent="0.3">
      <c r="AA521" s="225"/>
      <c r="AB521" s="99" t="str">
        <f>'Módulo 3'!P187</f>
        <v/>
      </c>
      <c r="AC521" s="99" t="str">
        <f>'Módulo 3'!Q187</f>
        <v/>
      </c>
      <c r="AD521" s="99" t="str">
        <f>'Módulo 3'!R187</f>
        <v/>
      </c>
      <c r="AE521" s="99" t="str">
        <f>'Módulo 3'!S187</f>
        <v/>
      </c>
      <c r="AF521" s="99" t="str">
        <f>'Módulo 3'!T187</f>
        <v/>
      </c>
      <c r="AG521" s="99" t="str">
        <f>'Módulo 3'!U187</f>
        <v/>
      </c>
      <c r="AH521" s="99" t="str">
        <f>'Módulo 3'!V187</f>
        <v/>
      </c>
    </row>
    <row r="522" spans="27:37" ht="99.95" hidden="1" customHeight="1" thickTop="1" x14ac:dyDescent="0.25">
      <c r="AA522" s="885" t="str">
        <f>'Módulo 3'!$O$89</f>
        <v>Cobertura general de las PLR/ de la salvaguarda:</v>
      </c>
      <c r="AB522" s="886"/>
      <c r="AC522" s="886"/>
      <c r="AD522" s="887" t="str">
        <f>'Módulo 3'!Q188</f>
        <v xml:space="preserve"> </v>
      </c>
      <c r="AE522" s="887"/>
      <c r="AF522" s="887"/>
      <c r="AG522" s="887"/>
      <c r="AH522" s="888"/>
    </row>
    <row r="523" spans="27:37" ht="99.95" hidden="1" customHeight="1" x14ac:dyDescent="0.25"/>
    <row r="524" spans="27:37" ht="15" hidden="1" customHeight="1" x14ac:dyDescent="0.25"/>
    <row r="525" spans="27:37" ht="45" hidden="1" customHeight="1" x14ac:dyDescent="0.25">
      <c r="AK525" s="320" t="str">
        <f>Presentación!$C$17</f>
        <v>Módulo 3 – Identificación de políticas, leyes y reglamentos pertinentes</v>
      </c>
    </row>
    <row r="526" spans="27:37" ht="76.5" hidden="1" x14ac:dyDescent="0.35">
      <c r="AK526" s="319" t="str">
        <f>'Módulo 3'!$O$126</f>
        <v>Salvaguarda (b) - La transparencia y eficacia de las estructuras de gobernanza forestal nacional, teniendo en cuenta la legislación y la soberanía nacionales.</v>
      </c>
    </row>
    <row r="527" spans="27:37" ht="45" hidden="1" customHeight="1" x14ac:dyDescent="0.25">
      <c r="AK527" s="321" t="str">
        <f>$AK$465</f>
        <v>Notas de las preguntas de orientación</v>
      </c>
    </row>
    <row r="528" spans="27:37" ht="15" hidden="1" customHeight="1" x14ac:dyDescent="0.25">
      <c r="AK528" s="112" t="str">
        <f>'Módulo 3'!V133</f>
        <v/>
      </c>
    </row>
    <row r="529" spans="37:37" hidden="1" x14ac:dyDescent="0.25">
      <c r="AK529" s="112" t="str">
        <f>'Módulo 3'!V134</f>
        <v/>
      </c>
    </row>
    <row r="530" spans="37:37" ht="15" hidden="1" customHeight="1" x14ac:dyDescent="0.25">
      <c r="AK530" s="112" t="str">
        <f>'Módulo 3'!V135</f>
        <v/>
      </c>
    </row>
    <row r="531" spans="37:37" ht="15" hidden="1" customHeight="1" x14ac:dyDescent="0.25">
      <c r="AK531" s="112" t="str">
        <f>'Módulo 3'!V136</f>
        <v/>
      </c>
    </row>
    <row r="532" spans="37:37" ht="15" hidden="1" customHeight="1" x14ac:dyDescent="0.25">
      <c r="AK532" s="112" t="str">
        <f>'Módulo 3'!V137</f>
        <v/>
      </c>
    </row>
    <row r="533" spans="37:37" ht="15" hidden="1" customHeight="1" x14ac:dyDescent="0.25">
      <c r="AK533" s="112" t="str">
        <f>'Módulo 3'!V138</f>
        <v/>
      </c>
    </row>
    <row r="534" spans="37:37" hidden="1" x14ac:dyDescent="0.25">
      <c r="AK534" s="112" t="str">
        <f>'Módulo 3'!V139</f>
        <v/>
      </c>
    </row>
    <row r="535" spans="37:37" ht="15" hidden="1" customHeight="1" x14ac:dyDescent="0.25">
      <c r="AK535" s="112" t="str">
        <f>'Módulo 3'!V140</f>
        <v/>
      </c>
    </row>
    <row r="536" spans="37:37" ht="15" hidden="1" customHeight="1" x14ac:dyDescent="0.25">
      <c r="AK536" s="112" t="str">
        <f>'Módulo 3'!V141</f>
        <v/>
      </c>
    </row>
    <row r="537" spans="37:37" ht="15" hidden="1" customHeight="1" x14ac:dyDescent="0.25">
      <c r="AK537" s="112" t="str">
        <f>'Módulo 3'!V142</f>
        <v/>
      </c>
    </row>
    <row r="538" spans="37:37" ht="15" hidden="1" customHeight="1" x14ac:dyDescent="0.25">
      <c r="AK538" s="112" t="str">
        <f>'Módulo 3'!V143</f>
        <v/>
      </c>
    </row>
    <row r="539" spans="37:37" ht="15" hidden="1" customHeight="1" x14ac:dyDescent="0.25">
      <c r="AK539" s="112" t="str">
        <f>'Módulo 3'!V144</f>
        <v/>
      </c>
    </row>
    <row r="540" spans="37:37" ht="15" hidden="1" customHeight="1" x14ac:dyDescent="0.25">
      <c r="AK540" s="112" t="str">
        <f>'Módulo 3'!V145</f>
        <v/>
      </c>
    </row>
    <row r="541" spans="37:37" ht="15" hidden="1" customHeight="1" x14ac:dyDescent="0.25">
      <c r="AK541" s="112" t="str">
        <f>'Módulo 3'!V146</f>
        <v/>
      </c>
    </row>
    <row r="542" spans="37:37" ht="15" hidden="1" customHeight="1" x14ac:dyDescent="0.25">
      <c r="AK542" s="112" t="str">
        <f>'Módulo 3'!V147</f>
        <v/>
      </c>
    </row>
    <row r="543" spans="37:37" ht="110.1" hidden="1" customHeight="1" x14ac:dyDescent="0.25"/>
    <row r="544" spans="37:37" ht="15" hidden="1" customHeight="1" x14ac:dyDescent="0.25"/>
    <row r="545" spans="16:36" ht="15" hidden="1" customHeight="1" x14ac:dyDescent="0.25"/>
    <row r="546" spans="16:36" ht="155.1" hidden="1" customHeight="1" x14ac:dyDescent="0.35">
      <c r="P546" s="16"/>
      <c r="Q546" s="16"/>
      <c r="R546" s="16"/>
      <c r="S546" s="16"/>
      <c r="T546" s="16"/>
      <c r="U546" s="16"/>
      <c r="AA546" s="793" t="str">
        <f>'Módulo 3'!$O$233</f>
        <v>Salvaguarda (c) - El respeto de los conocimientos y los derechos de los pueblos indígenas y los miembros de las comunidades locales, tomando en consideración las obligaciones internacionales pertinentes y las circunstancias y la legislación nacionales, y teniendo presente que la Asamblea General de las Naciones Unidas ha aprobado la Declaración de las Naciones Unidas sobre los derechos de los pueblos indígenas.</v>
      </c>
      <c r="AB546" s="793"/>
      <c r="AC546" s="793"/>
      <c r="AD546" s="793"/>
      <c r="AE546" s="793"/>
      <c r="AF546" s="793"/>
      <c r="AG546" s="793"/>
      <c r="AH546" s="793"/>
    </row>
    <row r="547" spans="16:36" ht="15" hidden="1" customHeight="1" x14ac:dyDescent="0.25">
      <c r="P547" s="16"/>
      <c r="Q547" s="16"/>
      <c r="R547" s="16"/>
      <c r="S547" s="16"/>
      <c r="T547" s="16"/>
      <c r="U547" s="16"/>
    </row>
    <row r="548" spans="16:36" ht="0.95" hidden="1" customHeight="1" x14ac:dyDescent="0.25">
      <c r="P548" s="16"/>
      <c r="Q548" s="16"/>
      <c r="R548" s="16"/>
      <c r="S548" s="16"/>
      <c r="T548" s="16"/>
      <c r="U548" s="16"/>
    </row>
    <row r="549" spans="16:36" ht="33.75" hidden="1" customHeight="1" x14ac:dyDescent="0.25">
      <c r="AA549" s="839" t="str">
        <f>'Módulo 3'!$C$258</f>
        <v>Tabla 3:  PLR relevantes para la Salvaguarda (c) - Respeto por los conocimientos y los derechos de los pueblos indígenas y las comunidades locales.</v>
      </c>
      <c r="AB549" s="839"/>
      <c r="AC549" s="839"/>
      <c r="AD549" s="839"/>
      <c r="AE549" s="839"/>
      <c r="AF549" s="839"/>
      <c r="AG549" s="839"/>
      <c r="AH549" s="839"/>
    </row>
    <row r="550" spans="16:36" ht="15" hidden="1" customHeight="1" x14ac:dyDescent="0.25"/>
    <row r="551" spans="16:36" ht="36" hidden="1" x14ac:dyDescent="0.25">
      <c r="AA551" s="297" t="str">
        <f>'Módulo 3'!$O$68</f>
        <v>Beneficios</v>
      </c>
      <c r="AB551" s="33" t="str">
        <f>'Módulo 3'!$P$66</f>
        <v>Descripción</v>
      </c>
      <c r="AC551" s="33" t="str">
        <f>'Módulo 3'!$Q$66</f>
        <v>Cant.</v>
      </c>
      <c r="AD551" s="33" t="str">
        <f>'Módulo 3'!$R$66</f>
        <v>PLR relevantes para este beneficio</v>
      </c>
      <c r="AE551" s="33" t="str">
        <f>'Módulo 3'!$S$66</f>
        <v>¿Cómo cubren las PLR este beneficio?</v>
      </c>
      <c r="AF551" s="33" t="str">
        <f>'Módulo 3'!$T$66</f>
        <v>¿Con qué efectividad se están implementando las PLR?</v>
      </c>
      <c r="AG551" s="33" t="str">
        <f>'Módulo 3'!$U$66</f>
        <v>¿PLR incompatibles?</v>
      </c>
      <c r="AH551" s="33" t="str">
        <f>'Módulo 3'!$V$66</f>
        <v>Vacíos identificados</v>
      </c>
    </row>
    <row r="552" spans="16:36" ht="15" hidden="1" customHeight="1" x14ac:dyDescent="0.25">
      <c r="AA552" s="296"/>
      <c r="AB552" s="99" t="str">
        <f>'Módulo 3'!P264</f>
        <v/>
      </c>
      <c r="AC552" s="99" t="str">
        <f>'Módulo 3'!Q264</f>
        <v/>
      </c>
      <c r="AD552" s="99" t="str">
        <f>'Módulo 3'!R264</f>
        <v/>
      </c>
      <c r="AE552" s="99" t="str">
        <f>'Módulo 3'!S264</f>
        <v/>
      </c>
      <c r="AF552" s="99" t="str">
        <f>'Módulo 3'!T264</f>
        <v/>
      </c>
      <c r="AG552" s="99" t="str">
        <f>'Módulo 3'!U264</f>
        <v/>
      </c>
      <c r="AH552" s="99" t="str">
        <f>'Módulo 3'!V264</f>
        <v/>
      </c>
      <c r="AJ552" s="54" t="s">
        <v>38</v>
      </c>
    </row>
    <row r="553" spans="16:36" ht="15" hidden="1" customHeight="1" x14ac:dyDescent="0.25">
      <c r="AA553" s="296"/>
      <c r="AB553" s="99" t="str">
        <f>'Módulo 3'!P265</f>
        <v/>
      </c>
      <c r="AC553" s="99" t="str">
        <f>'Módulo 3'!Q265</f>
        <v/>
      </c>
      <c r="AD553" s="99" t="str">
        <f>'Módulo 3'!R265</f>
        <v/>
      </c>
      <c r="AE553" s="99" t="str">
        <f>'Módulo 3'!S265</f>
        <v/>
      </c>
      <c r="AF553" s="99" t="str">
        <f>'Módulo 3'!T265</f>
        <v/>
      </c>
      <c r="AG553" s="99" t="str">
        <f>'Módulo 3'!U265</f>
        <v/>
      </c>
      <c r="AH553" s="99" t="str">
        <f>'Módulo 3'!V265</f>
        <v/>
      </c>
      <c r="AJ553" s="54" t="s">
        <v>39</v>
      </c>
    </row>
    <row r="554" spans="16:36" ht="15" hidden="1" customHeight="1" x14ac:dyDescent="0.25">
      <c r="AA554" s="296"/>
      <c r="AB554" s="99" t="str">
        <f>'Módulo 3'!P266</f>
        <v/>
      </c>
      <c r="AC554" s="99" t="str">
        <f>'Módulo 3'!Q266</f>
        <v/>
      </c>
      <c r="AD554" s="99" t="str">
        <f>'Módulo 3'!R266</f>
        <v/>
      </c>
      <c r="AE554" s="99" t="str">
        <f>'Módulo 3'!S266</f>
        <v/>
      </c>
      <c r="AF554" s="99" t="str">
        <f>'Módulo 3'!T266</f>
        <v/>
      </c>
      <c r="AG554" s="99" t="str">
        <f>'Módulo 3'!U266</f>
        <v/>
      </c>
      <c r="AH554" s="99" t="str">
        <f>'Módulo 3'!V266</f>
        <v/>
      </c>
      <c r="AJ554" s="54" t="s">
        <v>40</v>
      </c>
    </row>
    <row r="555" spans="16:36" ht="15" hidden="1" customHeight="1" x14ac:dyDescent="0.25">
      <c r="AA555" s="296"/>
      <c r="AB555" s="99" t="str">
        <f>'Módulo 3'!P267</f>
        <v/>
      </c>
      <c r="AC555" s="99" t="str">
        <f>'Módulo 3'!Q267</f>
        <v/>
      </c>
      <c r="AD555" s="99" t="str">
        <f>'Módulo 3'!R267</f>
        <v/>
      </c>
      <c r="AE555" s="99" t="str">
        <f>'Módulo 3'!S267</f>
        <v/>
      </c>
      <c r="AF555" s="99" t="str">
        <f>'Módulo 3'!T267</f>
        <v/>
      </c>
      <c r="AG555" s="99" t="str">
        <f>'Módulo 3'!U267</f>
        <v/>
      </c>
      <c r="AH555" s="99" t="str">
        <f>'Módulo 3'!V267</f>
        <v/>
      </c>
      <c r="AJ555" s="54" t="s">
        <v>41</v>
      </c>
    </row>
    <row r="556" spans="16:36" ht="15" hidden="1" customHeight="1" x14ac:dyDescent="0.25">
      <c r="AA556" s="298"/>
      <c r="AB556" s="99" t="str">
        <f>'Módulo 3'!P268</f>
        <v/>
      </c>
      <c r="AC556" s="99" t="str">
        <f>'Módulo 3'!Q268</f>
        <v/>
      </c>
      <c r="AD556" s="99" t="str">
        <f>'Módulo 3'!R268</f>
        <v/>
      </c>
      <c r="AE556" s="99" t="str">
        <f>'Módulo 3'!S268</f>
        <v/>
      </c>
      <c r="AF556" s="99" t="str">
        <f>'Módulo 3'!T268</f>
        <v/>
      </c>
      <c r="AG556" s="99" t="str">
        <f>'Módulo 3'!U268</f>
        <v/>
      </c>
      <c r="AH556" s="99" t="str">
        <f>'Módulo 3'!V268</f>
        <v/>
      </c>
      <c r="AJ556" s="54" t="s">
        <v>43</v>
      </c>
    </row>
    <row r="557" spans="16:36" ht="36" hidden="1" x14ac:dyDescent="0.25">
      <c r="AA557" s="223" t="str">
        <f>'Módulo 3'!$O$79</f>
        <v>Riesgos</v>
      </c>
      <c r="AB557" s="33" t="str">
        <f>'Módulo 3'!$P$77</f>
        <v>Descripción</v>
      </c>
      <c r="AC557" s="33" t="str">
        <f>'Módulo 3'!$Q$77</f>
        <v>Cant.</v>
      </c>
      <c r="AD557" s="33" t="str">
        <f>'Módulo 3'!$R$77</f>
        <v>PLR relevantes a este riesgo</v>
      </c>
      <c r="AE557" s="33" t="str">
        <f>'Módulo 3'!$S$77</f>
        <v>¿Cómo cubren las PLR este riesgo?</v>
      </c>
      <c r="AF557" s="33" t="str">
        <f>'Módulo 3'!$T$77</f>
        <v>¿Con qué efectividad se están implementando las PLR?</v>
      </c>
      <c r="AG557" s="33" t="str">
        <f>'Módulo 3'!$U$77</f>
        <v>¿PLR incompatibles?</v>
      </c>
      <c r="AH557" s="33" t="str">
        <f>'Módulo 3'!$V$77</f>
        <v>Vacíos identificados</v>
      </c>
      <c r="AJ557" s="54"/>
    </row>
    <row r="558" spans="16:36" ht="15" hidden="1" customHeight="1" x14ac:dyDescent="0.25">
      <c r="P558" s="16"/>
      <c r="Q558" s="16"/>
      <c r="R558" s="16"/>
      <c r="S558" s="16"/>
      <c r="T558" s="16"/>
      <c r="U558" s="16"/>
      <c r="AA558" s="224"/>
      <c r="AB558" s="99" t="str">
        <f>'Módulo 3'!P271</f>
        <v/>
      </c>
      <c r="AC558" s="99" t="str">
        <f>'Módulo 3'!Q271</f>
        <v/>
      </c>
      <c r="AD558" s="99" t="str">
        <f>'Módulo 3'!R271</f>
        <v/>
      </c>
      <c r="AE558" s="99" t="str">
        <f>'Módulo 3'!S271</f>
        <v/>
      </c>
      <c r="AF558" s="99" t="str">
        <f>'Módulo 3'!T271</f>
        <v/>
      </c>
      <c r="AG558" s="99" t="str">
        <f>'Módulo 3'!U271</f>
        <v/>
      </c>
      <c r="AH558" s="99" t="str">
        <f>'Módulo 3'!V271</f>
        <v/>
      </c>
    </row>
    <row r="559" spans="16:36" ht="15" hidden="1" customHeight="1" x14ac:dyDescent="0.25">
      <c r="P559" s="16"/>
      <c r="Q559" s="16"/>
      <c r="R559" s="16"/>
      <c r="S559" s="16"/>
      <c r="T559" s="16"/>
      <c r="U559" s="16"/>
      <c r="AA559" s="224"/>
      <c r="AB559" s="99" t="str">
        <f>'Módulo 3'!P272</f>
        <v/>
      </c>
      <c r="AC559" s="99" t="str">
        <f>'Módulo 3'!Q272</f>
        <v/>
      </c>
      <c r="AD559" s="99" t="str">
        <f>'Módulo 3'!R272</f>
        <v/>
      </c>
      <c r="AE559" s="99" t="str">
        <f>'Módulo 3'!S272</f>
        <v/>
      </c>
      <c r="AF559" s="99" t="str">
        <f>'Módulo 3'!T272</f>
        <v/>
      </c>
      <c r="AG559" s="99" t="str">
        <f>'Módulo 3'!U272</f>
        <v/>
      </c>
      <c r="AH559" s="99" t="str">
        <f>'Módulo 3'!V272</f>
        <v/>
      </c>
    </row>
    <row r="560" spans="16:36" ht="15" hidden="1" customHeight="1" x14ac:dyDescent="0.25">
      <c r="P560" s="16"/>
      <c r="Q560" s="16"/>
      <c r="R560" s="16"/>
      <c r="S560" s="16"/>
      <c r="T560" s="16"/>
      <c r="U560" s="16"/>
      <c r="AA560" s="224"/>
      <c r="AB560" s="99" t="str">
        <f>'Módulo 3'!P273</f>
        <v/>
      </c>
      <c r="AC560" s="99" t="str">
        <f>'Módulo 3'!Q273</f>
        <v/>
      </c>
      <c r="AD560" s="99" t="str">
        <f>'Módulo 3'!R273</f>
        <v/>
      </c>
      <c r="AE560" s="99" t="str">
        <f>'Módulo 3'!S273</f>
        <v/>
      </c>
      <c r="AF560" s="99" t="str">
        <f>'Módulo 3'!T273</f>
        <v/>
      </c>
      <c r="AG560" s="99" t="str">
        <f>'Módulo 3'!U273</f>
        <v/>
      </c>
      <c r="AH560" s="99" t="str">
        <f>'Módulo 3'!V273</f>
        <v/>
      </c>
    </row>
    <row r="561" spans="27:37" ht="15" hidden="1" customHeight="1" x14ac:dyDescent="0.25">
      <c r="AA561" s="224"/>
      <c r="AB561" s="99" t="str">
        <f>'Módulo 3'!P274</f>
        <v/>
      </c>
      <c r="AC561" s="99" t="str">
        <f>'Módulo 3'!Q274</f>
        <v/>
      </c>
      <c r="AD561" s="99" t="str">
        <f>'Módulo 3'!R274</f>
        <v/>
      </c>
      <c r="AE561" s="99" t="str">
        <f>'Módulo 3'!S274</f>
        <v/>
      </c>
      <c r="AF561" s="99" t="str">
        <f>'Módulo 3'!T274</f>
        <v/>
      </c>
      <c r="AG561" s="99" t="str">
        <f>'Módulo 3'!U274</f>
        <v/>
      </c>
      <c r="AH561" s="99" t="str">
        <f>'Módulo 3'!V274</f>
        <v/>
      </c>
    </row>
    <row r="562" spans="27:37" ht="15" hidden="1" customHeight="1" x14ac:dyDescent="0.25">
      <c r="AA562" s="224"/>
      <c r="AB562" s="99" t="str">
        <f>'Módulo 3'!P275</f>
        <v/>
      </c>
      <c r="AC562" s="99" t="str">
        <f>'Módulo 3'!Q275</f>
        <v/>
      </c>
      <c r="AD562" s="99" t="str">
        <f>'Módulo 3'!R275</f>
        <v/>
      </c>
      <c r="AE562" s="99" t="str">
        <f>'Módulo 3'!S275</f>
        <v/>
      </c>
      <c r="AF562" s="99" t="str">
        <f>'Módulo 3'!T275</f>
        <v/>
      </c>
      <c r="AG562" s="99" t="str">
        <f>'Módulo 3'!U275</f>
        <v/>
      </c>
      <c r="AH562" s="99" t="str">
        <f>'Módulo 3'!V275</f>
        <v/>
      </c>
    </row>
    <row r="563" spans="27:37" ht="15" hidden="1" customHeight="1" x14ac:dyDescent="0.25">
      <c r="AA563" s="224"/>
      <c r="AB563" s="99" t="str">
        <f>'Módulo 3'!P276</f>
        <v/>
      </c>
      <c r="AC563" s="99" t="str">
        <f>'Módulo 3'!Q276</f>
        <v/>
      </c>
      <c r="AD563" s="99" t="str">
        <f>'Módulo 3'!R276</f>
        <v/>
      </c>
      <c r="AE563" s="99" t="str">
        <f>'Módulo 3'!S276</f>
        <v/>
      </c>
      <c r="AF563" s="99" t="str">
        <f>'Módulo 3'!T276</f>
        <v/>
      </c>
      <c r="AG563" s="99" t="str">
        <f>'Módulo 3'!U276</f>
        <v/>
      </c>
      <c r="AH563" s="99" t="str">
        <f>'Módulo 3'!V276</f>
        <v/>
      </c>
    </row>
    <row r="564" spans="27:37" ht="15" hidden="1" customHeight="1" x14ac:dyDescent="0.25">
      <c r="AA564" s="224"/>
      <c r="AB564" s="99" t="str">
        <f>'Módulo 3'!P277</f>
        <v/>
      </c>
      <c r="AC564" s="99" t="str">
        <f>'Módulo 3'!Q277</f>
        <v/>
      </c>
      <c r="AD564" s="99" t="str">
        <f>'Módulo 3'!R277</f>
        <v/>
      </c>
      <c r="AE564" s="99" t="str">
        <f>'Módulo 3'!S277</f>
        <v/>
      </c>
      <c r="AF564" s="99" t="str">
        <f>'Módulo 3'!T277</f>
        <v/>
      </c>
      <c r="AG564" s="99" t="str">
        <f>'Módulo 3'!U277</f>
        <v/>
      </c>
      <c r="AH564" s="99" t="str">
        <f>'Módulo 3'!V277</f>
        <v/>
      </c>
    </row>
    <row r="565" spans="27:37" ht="15" hidden="1" customHeight="1" x14ac:dyDescent="0.25">
      <c r="AA565" s="224"/>
      <c r="AB565" s="99" t="str">
        <f>'Módulo 3'!P278</f>
        <v/>
      </c>
      <c r="AC565" s="99" t="str">
        <f>'Módulo 3'!Q278</f>
        <v/>
      </c>
      <c r="AD565" s="99" t="str">
        <f>'Módulo 3'!R278</f>
        <v/>
      </c>
      <c r="AE565" s="99" t="str">
        <f>'Módulo 3'!S278</f>
        <v/>
      </c>
      <c r="AF565" s="99" t="str">
        <f>'Módulo 3'!T278</f>
        <v/>
      </c>
      <c r="AG565" s="99" t="str">
        <f>'Módulo 3'!U278</f>
        <v/>
      </c>
      <c r="AH565" s="99" t="str">
        <f>'Módulo 3'!V278</f>
        <v/>
      </c>
    </row>
    <row r="566" spans="27:37" ht="15" hidden="1" customHeight="1" x14ac:dyDescent="0.25">
      <c r="AA566" s="224"/>
      <c r="AB566" s="99" t="str">
        <f>'Módulo 3'!P279</f>
        <v/>
      </c>
      <c r="AC566" s="99" t="str">
        <f>'Módulo 3'!Q279</f>
        <v/>
      </c>
      <c r="AD566" s="99" t="str">
        <f>'Módulo 3'!R279</f>
        <v/>
      </c>
      <c r="AE566" s="99" t="str">
        <f>'Módulo 3'!S279</f>
        <v/>
      </c>
      <c r="AF566" s="99" t="str">
        <f>'Módulo 3'!T279</f>
        <v/>
      </c>
      <c r="AG566" s="99" t="str">
        <f>'Módulo 3'!U279</f>
        <v/>
      </c>
      <c r="AH566" s="99" t="str">
        <f>'Módulo 3'!V279</f>
        <v/>
      </c>
    </row>
    <row r="567" spans="27:37" ht="15" hidden="1" customHeight="1" x14ac:dyDescent="0.25">
      <c r="AA567" s="224"/>
      <c r="AB567" s="99" t="str">
        <f>'Módulo 3'!P280</f>
        <v/>
      </c>
      <c r="AC567" s="99" t="str">
        <f>'Módulo 3'!Q280</f>
        <v/>
      </c>
      <c r="AD567" s="99" t="str">
        <f>'Módulo 3'!R280</f>
        <v/>
      </c>
      <c r="AE567" s="99" t="str">
        <f>'Módulo 3'!S280</f>
        <v/>
      </c>
      <c r="AF567" s="99" t="str">
        <f>'Módulo 3'!T280</f>
        <v/>
      </c>
      <c r="AG567" s="99" t="str">
        <f>'Módulo 3'!U280</f>
        <v/>
      </c>
      <c r="AH567" s="99" t="str">
        <f>'Módulo 3'!V280</f>
        <v/>
      </c>
    </row>
    <row r="568" spans="27:37" ht="15" hidden="1" customHeight="1" x14ac:dyDescent="0.25">
      <c r="AA568" s="224"/>
      <c r="AB568" s="99" t="str">
        <f>'Módulo 3'!P281</f>
        <v/>
      </c>
      <c r="AC568" s="99" t="str">
        <f>'Módulo 3'!Q281</f>
        <v/>
      </c>
      <c r="AD568" s="99" t="str">
        <f>'Módulo 3'!R281</f>
        <v/>
      </c>
      <c r="AE568" s="99" t="str">
        <f>'Módulo 3'!S281</f>
        <v/>
      </c>
      <c r="AF568" s="99" t="str">
        <f>'Módulo 3'!T281</f>
        <v/>
      </c>
      <c r="AG568" s="99" t="str">
        <f>'Módulo 3'!U281</f>
        <v/>
      </c>
      <c r="AH568" s="99" t="str">
        <f>'Módulo 3'!V281</f>
        <v/>
      </c>
    </row>
    <row r="569" spans="27:37" ht="15" hidden="1" customHeight="1" x14ac:dyDescent="0.25">
      <c r="AA569" s="224"/>
      <c r="AB569" s="99" t="str">
        <f>'Módulo 3'!P282</f>
        <v/>
      </c>
      <c r="AC569" s="99" t="str">
        <f>'Módulo 3'!Q282</f>
        <v/>
      </c>
      <c r="AD569" s="99" t="str">
        <f>'Módulo 3'!R282</f>
        <v/>
      </c>
      <c r="AE569" s="99" t="str">
        <f>'Módulo 3'!S282</f>
        <v/>
      </c>
      <c r="AF569" s="99" t="str">
        <f>'Módulo 3'!T282</f>
        <v/>
      </c>
      <c r="AG569" s="99" t="str">
        <f>'Módulo 3'!U282</f>
        <v/>
      </c>
      <c r="AH569" s="99" t="str">
        <f>'Módulo 3'!V282</f>
        <v/>
      </c>
    </row>
    <row r="570" spans="27:37" ht="15" hidden="1" customHeight="1" x14ac:dyDescent="0.25">
      <c r="AA570" s="224"/>
      <c r="AB570" s="99" t="str">
        <f>'Módulo 3'!P283</f>
        <v/>
      </c>
      <c r="AC570" s="99" t="str">
        <f>'Módulo 3'!Q283</f>
        <v/>
      </c>
      <c r="AD570" s="99" t="str">
        <f>'Módulo 3'!R283</f>
        <v/>
      </c>
      <c r="AE570" s="99" t="str">
        <f>'Módulo 3'!S283</f>
        <v/>
      </c>
      <c r="AF570" s="99" t="str">
        <f>'Módulo 3'!T283</f>
        <v/>
      </c>
      <c r="AG570" s="99" t="str">
        <f>'Módulo 3'!U283</f>
        <v/>
      </c>
      <c r="AH570" s="99" t="str">
        <f>'Módulo 3'!V283</f>
        <v/>
      </c>
    </row>
    <row r="571" spans="27:37" ht="15" hidden="1" customHeight="1" x14ac:dyDescent="0.25">
      <c r="AA571" s="224"/>
      <c r="AB571" s="99" t="str">
        <f>'Módulo 3'!P284</f>
        <v/>
      </c>
      <c r="AC571" s="99" t="str">
        <f>'Módulo 3'!Q284</f>
        <v/>
      </c>
      <c r="AD571" s="99" t="str">
        <f>'Módulo 3'!R284</f>
        <v/>
      </c>
      <c r="AE571" s="99" t="str">
        <f>'Módulo 3'!S284</f>
        <v/>
      </c>
      <c r="AF571" s="99" t="str">
        <f>'Módulo 3'!T284</f>
        <v/>
      </c>
      <c r="AG571" s="99" t="str">
        <f>'Módulo 3'!U284</f>
        <v/>
      </c>
      <c r="AH571" s="99" t="str">
        <f>'Módulo 3'!V284</f>
        <v/>
      </c>
    </row>
    <row r="572" spans="27:37" ht="15.75" hidden="1" customHeight="1" thickBot="1" x14ac:dyDescent="0.3">
      <c r="AA572" s="225"/>
      <c r="AB572" s="99" t="str">
        <f>'Módulo 3'!P285</f>
        <v/>
      </c>
      <c r="AC572" s="99" t="str">
        <f>'Módulo 3'!Q285</f>
        <v/>
      </c>
      <c r="AD572" s="99" t="str">
        <f>'Módulo 3'!R285</f>
        <v/>
      </c>
      <c r="AE572" s="99" t="str">
        <f>'Módulo 3'!S285</f>
        <v/>
      </c>
      <c r="AF572" s="99" t="str">
        <f>'Módulo 3'!T285</f>
        <v/>
      </c>
      <c r="AG572" s="99" t="str">
        <f>'Módulo 3'!U285</f>
        <v/>
      </c>
      <c r="AH572" s="99" t="str">
        <f>'Módulo 3'!V285</f>
        <v/>
      </c>
    </row>
    <row r="573" spans="27:37" ht="99.95" hidden="1" customHeight="1" thickTop="1" x14ac:dyDescent="0.25">
      <c r="AA573" s="885" t="str">
        <f>'Módulo 3'!$O$89</f>
        <v>Cobertura general de las PLR/ de la salvaguarda:</v>
      </c>
      <c r="AB573" s="886"/>
      <c r="AC573" s="886"/>
      <c r="AD573" s="887" t="str">
        <f>'Módulo 3'!Q286</f>
        <v xml:space="preserve"> </v>
      </c>
      <c r="AE573" s="887"/>
      <c r="AF573" s="887"/>
      <c r="AG573" s="887"/>
      <c r="AH573" s="888"/>
    </row>
    <row r="574" spans="27:37" ht="99.95" hidden="1" customHeight="1" x14ac:dyDescent="0.25"/>
    <row r="575" spans="27:37" ht="15" hidden="1" customHeight="1" x14ac:dyDescent="0.25"/>
    <row r="576" spans="27:37" ht="45" hidden="1" customHeight="1" x14ac:dyDescent="0.25">
      <c r="AK576" s="320" t="str">
        <f>Presentación!$C$17</f>
        <v>Módulo 3 – Identificación de políticas, leyes y reglamentos pertinentes</v>
      </c>
    </row>
    <row r="577" spans="37:37" ht="178.5" hidden="1" x14ac:dyDescent="0.35">
      <c r="AK577" s="319" t="str">
        <f>'Módulo 3'!$O$233</f>
        <v>Salvaguarda (c) - El respeto de los conocimientos y los derechos de los pueblos indígenas y los miembros de las comunidades locales, tomando en consideración las obligaciones internacionales pertinentes y las circunstancias y la legislación nacionales, y teniendo presente que la Asamblea General de las Naciones Unidas ha aprobado la Declaración de las Naciones Unidas sobre los derechos de los pueblos indígenas.</v>
      </c>
    </row>
    <row r="578" spans="37:37" ht="45" hidden="1" customHeight="1" x14ac:dyDescent="0.25">
      <c r="AK578" s="321" t="str">
        <f>$AK$465</f>
        <v>Notas de las preguntas de orientación</v>
      </c>
    </row>
    <row r="579" spans="37:37" ht="15" hidden="1" customHeight="1" x14ac:dyDescent="0.25">
      <c r="AK579" s="112" t="str">
        <f>'Módulo 3'!V240</f>
        <v/>
      </c>
    </row>
    <row r="580" spans="37:37" hidden="1" x14ac:dyDescent="0.25">
      <c r="AK580" s="112" t="str">
        <f>'Módulo 3'!V241</f>
        <v/>
      </c>
    </row>
    <row r="581" spans="37:37" ht="15" hidden="1" customHeight="1" x14ac:dyDescent="0.25">
      <c r="AK581" s="112" t="str">
        <f>'Módulo 3'!V242</f>
        <v/>
      </c>
    </row>
    <row r="582" spans="37:37" hidden="1" x14ac:dyDescent="0.25">
      <c r="AK582" s="112" t="str">
        <f>'Módulo 3'!V243</f>
        <v/>
      </c>
    </row>
    <row r="583" spans="37:37" ht="15" hidden="1" customHeight="1" x14ac:dyDescent="0.25">
      <c r="AK583" s="112" t="str">
        <f>'Módulo 3'!V244</f>
        <v/>
      </c>
    </row>
    <row r="584" spans="37:37" ht="15" hidden="1" customHeight="1" x14ac:dyDescent="0.25">
      <c r="AK584" s="112" t="str">
        <f>'Módulo 3'!V245</f>
        <v/>
      </c>
    </row>
    <row r="585" spans="37:37" ht="15" hidden="1" customHeight="1" x14ac:dyDescent="0.25">
      <c r="AK585" s="112" t="str">
        <f>'Módulo 3'!V246</f>
        <v/>
      </c>
    </row>
    <row r="586" spans="37:37" ht="15" hidden="1" customHeight="1" x14ac:dyDescent="0.25">
      <c r="AK586" s="112" t="str">
        <f>'Módulo 3'!V247</f>
        <v/>
      </c>
    </row>
    <row r="587" spans="37:37" ht="15" hidden="1" customHeight="1" x14ac:dyDescent="0.25">
      <c r="AK587" s="112" t="str">
        <f>'Módulo 3'!V248</f>
        <v/>
      </c>
    </row>
    <row r="588" spans="37:37" ht="15" hidden="1" customHeight="1" x14ac:dyDescent="0.25">
      <c r="AK588" s="112" t="str">
        <f>'Módulo 3'!V249</f>
        <v/>
      </c>
    </row>
    <row r="589" spans="37:37" ht="15" hidden="1" customHeight="1" x14ac:dyDescent="0.25">
      <c r="AK589" s="112" t="str">
        <f>'Módulo 3'!V250</f>
        <v/>
      </c>
    </row>
    <row r="590" spans="37:37" ht="15" hidden="1" customHeight="1" x14ac:dyDescent="0.25">
      <c r="AK590" s="112" t="str">
        <f>'Módulo 3'!V251</f>
        <v/>
      </c>
    </row>
    <row r="591" spans="37:37" ht="15" hidden="1" customHeight="1" x14ac:dyDescent="0.25">
      <c r="AK591" s="112" t="str">
        <f>'Módulo 3'!V252</f>
        <v/>
      </c>
    </row>
    <row r="592" spans="37:37" ht="110.1" hidden="1" customHeight="1" x14ac:dyDescent="0.25"/>
    <row r="593" spans="16:36" ht="15" hidden="1" customHeight="1" x14ac:dyDescent="0.25"/>
    <row r="594" spans="16:36" ht="75" hidden="1" customHeight="1" x14ac:dyDescent="0.35">
      <c r="P594" s="16"/>
      <c r="Q594" s="16"/>
      <c r="R594" s="16"/>
      <c r="S594" s="16"/>
      <c r="T594" s="16"/>
      <c r="U594" s="16"/>
      <c r="AA594" s="793" t="str">
        <f>'Módulo 3'!$O$324</f>
        <v>Salvaguarda (d) - La participación plena y efectiva de las partes interesadas, en particular la de los pueblos indígenas y las comunidades locales, en las medidas mencionadas en los párrafos 70 y 72 de la presente decisión.</v>
      </c>
      <c r="AB594" s="793"/>
      <c r="AC594" s="793"/>
      <c r="AD594" s="793"/>
      <c r="AE594" s="793"/>
      <c r="AF594" s="793"/>
      <c r="AG594" s="793"/>
      <c r="AH594" s="793"/>
    </row>
    <row r="595" spans="16:36" ht="15" hidden="1" customHeight="1" x14ac:dyDescent="0.25">
      <c r="P595" s="16"/>
      <c r="Q595" s="16"/>
      <c r="R595" s="16"/>
      <c r="S595" s="16"/>
      <c r="T595" s="16"/>
      <c r="U595" s="16"/>
    </row>
    <row r="596" spans="16:36" ht="0.95" hidden="1" customHeight="1" x14ac:dyDescent="0.25">
      <c r="P596" s="16"/>
      <c r="Q596" s="16"/>
      <c r="R596" s="16"/>
      <c r="S596" s="16"/>
      <c r="T596" s="16"/>
      <c r="U596" s="16"/>
    </row>
    <row r="597" spans="16:36" ht="30" hidden="1" customHeight="1" x14ac:dyDescent="0.25">
      <c r="AA597" s="839" t="str">
        <f>'Módulo 3'!$C$344</f>
        <v>Tabla 3:  PLR relevantes para la Salvaguarda (d) - Participación plena y efectiva de las partes interesadas.</v>
      </c>
      <c r="AB597" s="839"/>
      <c r="AC597" s="839"/>
      <c r="AD597" s="839"/>
      <c r="AE597" s="839"/>
      <c r="AF597" s="839"/>
      <c r="AG597" s="839"/>
      <c r="AH597" s="839"/>
    </row>
    <row r="598" spans="16:36" ht="15" hidden="1" customHeight="1" x14ac:dyDescent="0.25"/>
    <row r="599" spans="16:36" ht="36" hidden="1" x14ac:dyDescent="0.25">
      <c r="AA599" s="220" t="str">
        <f>'Módulo 3'!$O$68</f>
        <v>Beneficios</v>
      </c>
      <c r="AB599" s="33" t="str">
        <f>'Módulo 3'!$P$66</f>
        <v>Descripción</v>
      </c>
      <c r="AC599" s="33" t="str">
        <f>'Módulo 3'!$Q$66</f>
        <v>Cant.</v>
      </c>
      <c r="AD599" s="33" t="str">
        <f>'Módulo 3'!$R$66</f>
        <v>PLR relevantes para este beneficio</v>
      </c>
      <c r="AE599" s="33" t="str">
        <f>'Módulo 3'!$S$66</f>
        <v>¿Cómo cubren las PLR este beneficio?</v>
      </c>
      <c r="AF599" s="33" t="str">
        <f>'Módulo 3'!$T$66</f>
        <v>¿Con qué efectividad se están implementando las PLR?</v>
      </c>
      <c r="AG599" s="33" t="str">
        <f>'Módulo 3'!$U$66</f>
        <v>¿PLR incompatibles?</v>
      </c>
      <c r="AH599" s="33" t="str">
        <f>'Módulo 3'!$V$66</f>
        <v>Vacíos identificados</v>
      </c>
    </row>
    <row r="600" spans="16:36" ht="15" hidden="1" customHeight="1" x14ac:dyDescent="0.25">
      <c r="AA600" s="221"/>
      <c r="AB600" s="99" t="str">
        <f>'Módulo 3'!P350</f>
        <v/>
      </c>
      <c r="AC600" s="99" t="str">
        <f>'Módulo 3'!Q350</f>
        <v/>
      </c>
      <c r="AD600" s="99" t="str">
        <f>'Módulo 3'!R350</f>
        <v/>
      </c>
      <c r="AE600" s="99" t="str">
        <f>'Módulo 3'!S350</f>
        <v/>
      </c>
      <c r="AF600" s="99" t="str">
        <f>'Módulo 3'!T350</f>
        <v/>
      </c>
      <c r="AG600" s="99" t="str">
        <f>'Módulo 3'!U350</f>
        <v/>
      </c>
      <c r="AH600" s="99" t="str">
        <f>'Módulo 3'!V350</f>
        <v/>
      </c>
      <c r="AJ600" s="54" t="s">
        <v>38</v>
      </c>
    </row>
    <row r="601" spans="16:36" ht="15" hidden="1" customHeight="1" x14ac:dyDescent="0.25">
      <c r="AA601" s="221"/>
      <c r="AB601" s="99" t="str">
        <f>'Módulo 3'!P351</f>
        <v/>
      </c>
      <c r="AC601" s="99" t="str">
        <f>'Módulo 3'!Q351</f>
        <v/>
      </c>
      <c r="AD601" s="99" t="str">
        <f>'Módulo 3'!R351</f>
        <v/>
      </c>
      <c r="AE601" s="99" t="str">
        <f>'Módulo 3'!S351</f>
        <v/>
      </c>
      <c r="AF601" s="99" t="str">
        <f>'Módulo 3'!T351</f>
        <v/>
      </c>
      <c r="AG601" s="99" t="str">
        <f>'Módulo 3'!U351</f>
        <v/>
      </c>
      <c r="AH601" s="99" t="str">
        <f>'Módulo 3'!V351</f>
        <v/>
      </c>
      <c r="AJ601" s="54" t="s">
        <v>39</v>
      </c>
    </row>
    <row r="602" spans="16:36" ht="15" hidden="1" customHeight="1" x14ac:dyDescent="0.25">
      <c r="AA602" s="221"/>
      <c r="AB602" s="99" t="str">
        <f>'Módulo 3'!P352</f>
        <v/>
      </c>
      <c r="AC602" s="99" t="str">
        <f>'Módulo 3'!Q352</f>
        <v/>
      </c>
      <c r="AD602" s="99" t="str">
        <f>'Módulo 3'!R352</f>
        <v/>
      </c>
      <c r="AE602" s="99" t="str">
        <f>'Módulo 3'!S352</f>
        <v/>
      </c>
      <c r="AF602" s="99" t="str">
        <f>'Módulo 3'!T352</f>
        <v/>
      </c>
      <c r="AG602" s="99" t="str">
        <f>'Módulo 3'!U352</f>
        <v/>
      </c>
      <c r="AH602" s="99" t="str">
        <f>'Módulo 3'!V352</f>
        <v/>
      </c>
      <c r="AJ602" s="54" t="s">
        <v>40</v>
      </c>
    </row>
    <row r="603" spans="16:36" ht="15" hidden="1" customHeight="1" x14ac:dyDescent="0.25">
      <c r="AA603" s="221"/>
      <c r="AB603" s="99" t="str">
        <f>'Módulo 3'!P353</f>
        <v/>
      </c>
      <c r="AC603" s="99" t="str">
        <f>'Módulo 3'!Q353</f>
        <v/>
      </c>
      <c r="AD603" s="99" t="str">
        <f>'Módulo 3'!R353</f>
        <v/>
      </c>
      <c r="AE603" s="99" t="str">
        <f>'Módulo 3'!S353</f>
        <v/>
      </c>
      <c r="AF603" s="99" t="str">
        <f>'Módulo 3'!T353</f>
        <v/>
      </c>
      <c r="AG603" s="99" t="str">
        <f>'Módulo 3'!U353</f>
        <v/>
      </c>
      <c r="AH603" s="99" t="str">
        <f>'Módulo 3'!V353</f>
        <v/>
      </c>
      <c r="AJ603" s="54" t="s">
        <v>41</v>
      </c>
    </row>
    <row r="604" spans="16:36" ht="15" hidden="1" customHeight="1" x14ac:dyDescent="0.25">
      <c r="AA604" s="221"/>
      <c r="AB604" s="99" t="str">
        <f>'Módulo 3'!P354</f>
        <v/>
      </c>
      <c r="AC604" s="99" t="str">
        <f>'Módulo 3'!Q354</f>
        <v/>
      </c>
      <c r="AD604" s="99" t="str">
        <f>'Módulo 3'!R354</f>
        <v/>
      </c>
      <c r="AE604" s="99" t="str">
        <f>'Módulo 3'!S354</f>
        <v/>
      </c>
      <c r="AF604" s="99" t="str">
        <f>'Módulo 3'!T354</f>
        <v/>
      </c>
      <c r="AG604" s="99" t="str">
        <f>'Módulo 3'!U354</f>
        <v/>
      </c>
      <c r="AH604" s="99" t="str">
        <f>'Módulo 3'!V354</f>
        <v/>
      </c>
      <c r="AJ604" s="54" t="s">
        <v>42</v>
      </c>
    </row>
    <row r="605" spans="16:36" ht="15" hidden="1" customHeight="1" x14ac:dyDescent="0.25">
      <c r="AA605" s="221"/>
      <c r="AB605" s="99" t="str">
        <f>'Módulo 3'!P355</f>
        <v/>
      </c>
      <c r="AC605" s="99" t="str">
        <f>'Módulo 3'!Q355</f>
        <v/>
      </c>
      <c r="AD605" s="99" t="str">
        <f>'Módulo 3'!R355</f>
        <v/>
      </c>
      <c r="AE605" s="99" t="str">
        <f>'Módulo 3'!S355</f>
        <v/>
      </c>
      <c r="AF605" s="99" t="str">
        <f>'Módulo 3'!T355</f>
        <v/>
      </c>
      <c r="AG605" s="99" t="str">
        <f>'Módulo 3'!U355</f>
        <v/>
      </c>
      <c r="AH605" s="99" t="str">
        <f>'Módulo 3'!V355</f>
        <v/>
      </c>
      <c r="AJ605" s="54" t="s">
        <v>43</v>
      </c>
    </row>
    <row r="606" spans="16:36" ht="15" hidden="1" customHeight="1" x14ac:dyDescent="0.25">
      <c r="AA606" s="221"/>
      <c r="AB606" s="99" t="str">
        <f>'Módulo 3'!P356</f>
        <v/>
      </c>
      <c r="AC606" s="99" t="str">
        <f>'Módulo 3'!Q356</f>
        <v/>
      </c>
      <c r="AD606" s="99" t="str">
        <f>'Módulo 3'!R356</f>
        <v/>
      </c>
      <c r="AE606" s="99" t="str">
        <f>'Módulo 3'!S356</f>
        <v/>
      </c>
      <c r="AF606" s="99" t="str">
        <f>'Módulo 3'!T356</f>
        <v/>
      </c>
      <c r="AG606" s="99" t="str">
        <f>'Módulo 3'!U356</f>
        <v/>
      </c>
      <c r="AH606" s="99" t="str">
        <f>'Módulo 3'!V356</f>
        <v/>
      </c>
      <c r="AJ606" s="54" t="s">
        <v>43</v>
      </c>
    </row>
    <row r="607" spans="16:36" ht="15" hidden="1" customHeight="1" x14ac:dyDescent="0.25">
      <c r="AA607" s="221"/>
      <c r="AB607" s="99" t="str">
        <f>'Módulo 3'!P357</f>
        <v/>
      </c>
      <c r="AC607" s="99" t="str">
        <f>'Módulo 3'!Q357</f>
        <v/>
      </c>
      <c r="AD607" s="99" t="str">
        <f>'Módulo 3'!R357</f>
        <v/>
      </c>
      <c r="AE607" s="99" t="str">
        <f>'Módulo 3'!S357</f>
        <v/>
      </c>
      <c r="AF607" s="99" t="str">
        <f>'Módulo 3'!T357</f>
        <v/>
      </c>
      <c r="AG607" s="99" t="str">
        <f>'Módulo 3'!U357</f>
        <v/>
      </c>
      <c r="AH607" s="99" t="str">
        <f>'Módulo 3'!V357</f>
        <v/>
      </c>
      <c r="AJ607" s="54" t="s">
        <v>43</v>
      </c>
    </row>
    <row r="608" spans="16:36" ht="15" hidden="1" customHeight="1" x14ac:dyDescent="0.25">
      <c r="AA608" s="221"/>
      <c r="AB608" s="99" t="str">
        <f>'Módulo 3'!P358</f>
        <v/>
      </c>
      <c r="AC608" s="99" t="str">
        <f>'Módulo 3'!Q358</f>
        <v/>
      </c>
      <c r="AD608" s="99" t="str">
        <f>'Módulo 3'!R358</f>
        <v/>
      </c>
      <c r="AE608" s="99" t="str">
        <f>'Módulo 3'!S358</f>
        <v/>
      </c>
      <c r="AF608" s="99" t="str">
        <f>'Módulo 3'!T358</f>
        <v/>
      </c>
      <c r="AG608" s="99" t="str">
        <f>'Módulo 3'!U358</f>
        <v/>
      </c>
      <c r="AH608" s="99" t="str">
        <f>'Módulo 3'!V358</f>
        <v/>
      </c>
      <c r="AJ608" s="54" t="s">
        <v>43</v>
      </c>
    </row>
    <row r="609" spans="16:36" ht="15" hidden="1" customHeight="1" x14ac:dyDescent="0.25">
      <c r="AA609" s="221"/>
      <c r="AB609" s="99" t="str">
        <f>'Módulo 3'!P359</f>
        <v/>
      </c>
      <c r="AC609" s="99" t="str">
        <f>'Módulo 3'!Q359</f>
        <v/>
      </c>
      <c r="AD609" s="99" t="str">
        <f>'Módulo 3'!R359</f>
        <v/>
      </c>
      <c r="AE609" s="99" t="str">
        <f>'Módulo 3'!S359</f>
        <v/>
      </c>
      <c r="AF609" s="99" t="str">
        <f>'Módulo 3'!T359</f>
        <v/>
      </c>
      <c r="AG609" s="99" t="str">
        <f>'Módulo 3'!U359</f>
        <v/>
      </c>
      <c r="AH609" s="99" t="str">
        <f>'Módulo 3'!V359</f>
        <v/>
      </c>
      <c r="AJ609" s="54" t="s">
        <v>43</v>
      </c>
    </row>
    <row r="610" spans="16:36" ht="15" hidden="1" customHeight="1" x14ac:dyDescent="0.25">
      <c r="AA610" s="222"/>
      <c r="AB610" s="99" t="str">
        <f>'Módulo 3'!P360</f>
        <v/>
      </c>
      <c r="AC610" s="99" t="str">
        <f>'Módulo 3'!Q360</f>
        <v/>
      </c>
      <c r="AD610" s="99" t="str">
        <f>'Módulo 3'!R360</f>
        <v/>
      </c>
      <c r="AE610" s="99" t="str">
        <f>'Módulo 3'!S360</f>
        <v/>
      </c>
      <c r="AF610" s="99" t="str">
        <f>'Módulo 3'!T360</f>
        <v/>
      </c>
      <c r="AG610" s="99" t="str">
        <f>'Módulo 3'!U360</f>
        <v/>
      </c>
      <c r="AH610" s="99" t="str">
        <f>'Módulo 3'!V360</f>
        <v/>
      </c>
      <c r="AJ610" s="54" t="s">
        <v>43</v>
      </c>
    </row>
    <row r="611" spans="16:36" ht="36" hidden="1" x14ac:dyDescent="0.25">
      <c r="AA611" s="223" t="str">
        <f>'Módulo 3'!$O$79</f>
        <v>Riesgos</v>
      </c>
      <c r="AB611" s="33" t="str">
        <f>'Módulo 3'!$P$77</f>
        <v>Descripción</v>
      </c>
      <c r="AC611" s="33" t="str">
        <f>'Módulo 3'!$Q$77</f>
        <v>Cant.</v>
      </c>
      <c r="AD611" s="33" t="str">
        <f>'Módulo 3'!$R$77</f>
        <v>PLR relevantes a este riesgo</v>
      </c>
      <c r="AE611" s="33" t="str">
        <f>'Módulo 3'!$S$77</f>
        <v>¿Cómo cubren las PLR este riesgo?</v>
      </c>
      <c r="AF611" s="33" t="str">
        <f>'Módulo 3'!$T$77</f>
        <v>¿Con qué efectividad se están implementando las PLR?</v>
      </c>
      <c r="AG611" s="33" t="str">
        <f>'Módulo 3'!$U$77</f>
        <v>¿PLR incompatibles?</v>
      </c>
      <c r="AH611" s="33" t="str">
        <f>'Módulo 3'!$V$77</f>
        <v>Vacíos identificados</v>
      </c>
      <c r="AJ611" s="54"/>
    </row>
    <row r="612" spans="16:36" ht="15" hidden="1" customHeight="1" x14ac:dyDescent="0.25">
      <c r="P612" s="16"/>
      <c r="Q612" s="16"/>
      <c r="R612" s="16"/>
      <c r="S612" s="16"/>
      <c r="T612" s="16"/>
      <c r="U612" s="16"/>
      <c r="AA612" s="224"/>
      <c r="AB612" s="99" t="str">
        <f>'Módulo 3'!P363</f>
        <v/>
      </c>
      <c r="AC612" s="99" t="str">
        <f>'Módulo 3'!Q363</f>
        <v/>
      </c>
      <c r="AD612" s="99" t="str">
        <f>'Módulo 3'!R363</f>
        <v/>
      </c>
      <c r="AE612" s="99" t="str">
        <f>'Módulo 3'!S363</f>
        <v/>
      </c>
      <c r="AF612" s="99" t="str">
        <f>'Módulo 3'!T363</f>
        <v/>
      </c>
      <c r="AG612" s="99" t="str">
        <f>'Módulo 3'!U363</f>
        <v/>
      </c>
      <c r="AH612" s="99" t="str">
        <f>'Módulo 3'!V363</f>
        <v/>
      </c>
    </row>
    <row r="613" spans="16:36" ht="15" hidden="1" customHeight="1" x14ac:dyDescent="0.25">
      <c r="P613" s="16"/>
      <c r="Q613" s="16"/>
      <c r="R613" s="16"/>
      <c r="S613" s="16"/>
      <c r="T613" s="16"/>
      <c r="U613" s="16"/>
      <c r="AA613" s="224"/>
      <c r="AB613" s="99" t="str">
        <f>'Módulo 3'!P364</f>
        <v/>
      </c>
      <c r="AC613" s="99" t="str">
        <f>'Módulo 3'!Q364</f>
        <v/>
      </c>
      <c r="AD613" s="99" t="str">
        <f>'Módulo 3'!R364</f>
        <v/>
      </c>
      <c r="AE613" s="99" t="str">
        <f>'Módulo 3'!S364</f>
        <v/>
      </c>
      <c r="AF613" s="99" t="str">
        <f>'Módulo 3'!T364</f>
        <v/>
      </c>
      <c r="AG613" s="99" t="str">
        <f>'Módulo 3'!U364</f>
        <v/>
      </c>
      <c r="AH613" s="99" t="str">
        <f>'Módulo 3'!V364</f>
        <v/>
      </c>
    </row>
    <row r="614" spans="16:36" ht="15" hidden="1" customHeight="1" x14ac:dyDescent="0.25">
      <c r="P614" s="16"/>
      <c r="Q614" s="16"/>
      <c r="R614" s="16"/>
      <c r="S614" s="16"/>
      <c r="T614" s="16"/>
      <c r="U614" s="16"/>
      <c r="AA614" s="224"/>
      <c r="AB614" s="99" t="str">
        <f>'Módulo 3'!P365</f>
        <v/>
      </c>
      <c r="AC614" s="99" t="str">
        <f>'Módulo 3'!Q365</f>
        <v/>
      </c>
      <c r="AD614" s="99" t="str">
        <f>'Módulo 3'!R365</f>
        <v/>
      </c>
      <c r="AE614" s="99" t="str">
        <f>'Módulo 3'!S365</f>
        <v/>
      </c>
      <c r="AF614" s="99" t="str">
        <f>'Módulo 3'!T365</f>
        <v/>
      </c>
      <c r="AG614" s="99" t="str">
        <f>'Módulo 3'!U365</f>
        <v/>
      </c>
      <c r="AH614" s="99" t="str">
        <f>'Módulo 3'!V365</f>
        <v/>
      </c>
    </row>
    <row r="615" spans="16:36" ht="15" hidden="1" customHeight="1" x14ac:dyDescent="0.25">
      <c r="AA615" s="224"/>
      <c r="AB615" s="99" t="str">
        <f>'Módulo 3'!P366</f>
        <v/>
      </c>
      <c r="AC615" s="99" t="str">
        <f>'Módulo 3'!Q366</f>
        <v/>
      </c>
      <c r="AD615" s="99" t="str">
        <f>'Módulo 3'!R366</f>
        <v/>
      </c>
      <c r="AE615" s="99" t="str">
        <f>'Módulo 3'!S366</f>
        <v/>
      </c>
      <c r="AF615" s="99" t="str">
        <f>'Módulo 3'!T366</f>
        <v/>
      </c>
      <c r="AG615" s="99" t="str">
        <f>'Módulo 3'!U366</f>
        <v/>
      </c>
      <c r="AH615" s="99" t="str">
        <f>'Módulo 3'!V366</f>
        <v/>
      </c>
    </row>
    <row r="616" spans="16:36" ht="15" hidden="1" customHeight="1" x14ac:dyDescent="0.25">
      <c r="AA616" s="224"/>
      <c r="AB616" s="99" t="str">
        <f>'Módulo 3'!P367</f>
        <v/>
      </c>
      <c r="AC616" s="99" t="str">
        <f>'Módulo 3'!Q367</f>
        <v/>
      </c>
      <c r="AD616" s="99" t="str">
        <f>'Módulo 3'!R367</f>
        <v/>
      </c>
      <c r="AE616" s="99" t="str">
        <f>'Módulo 3'!S367</f>
        <v/>
      </c>
      <c r="AF616" s="99" t="str">
        <f>'Módulo 3'!T367</f>
        <v/>
      </c>
      <c r="AG616" s="99" t="str">
        <f>'Módulo 3'!U367</f>
        <v/>
      </c>
      <c r="AH616" s="99" t="str">
        <f>'Módulo 3'!V367</f>
        <v/>
      </c>
    </row>
    <row r="617" spans="16:36" ht="15" hidden="1" customHeight="1" x14ac:dyDescent="0.25">
      <c r="AA617" s="224"/>
      <c r="AB617" s="99" t="str">
        <f>'Módulo 3'!P368</f>
        <v/>
      </c>
      <c r="AC617" s="99" t="str">
        <f>'Módulo 3'!Q368</f>
        <v/>
      </c>
      <c r="AD617" s="99" t="str">
        <f>'Módulo 3'!R368</f>
        <v/>
      </c>
      <c r="AE617" s="99" t="str">
        <f>'Módulo 3'!S368</f>
        <v/>
      </c>
      <c r="AF617" s="99" t="str">
        <f>'Módulo 3'!T368</f>
        <v/>
      </c>
      <c r="AG617" s="99" t="str">
        <f>'Módulo 3'!U368</f>
        <v/>
      </c>
      <c r="AH617" s="99" t="str">
        <f>'Módulo 3'!V368</f>
        <v/>
      </c>
    </row>
    <row r="618" spans="16:36" ht="15" hidden="1" customHeight="1" x14ac:dyDescent="0.25">
      <c r="AA618" s="224"/>
      <c r="AB618" s="99" t="str">
        <f>'Módulo 3'!P369</f>
        <v/>
      </c>
      <c r="AC618" s="99" t="str">
        <f>'Módulo 3'!Q369</f>
        <v/>
      </c>
      <c r="AD618" s="99" t="str">
        <f>'Módulo 3'!R369</f>
        <v/>
      </c>
      <c r="AE618" s="99" t="str">
        <f>'Módulo 3'!S369</f>
        <v/>
      </c>
      <c r="AF618" s="99" t="str">
        <f>'Módulo 3'!T369</f>
        <v/>
      </c>
      <c r="AG618" s="99" t="str">
        <f>'Módulo 3'!U369</f>
        <v/>
      </c>
      <c r="AH618" s="99" t="str">
        <f>'Módulo 3'!V369</f>
        <v/>
      </c>
    </row>
    <row r="619" spans="16:36" ht="15" hidden="1" customHeight="1" x14ac:dyDescent="0.25">
      <c r="AA619" s="224"/>
      <c r="AB619" s="99" t="str">
        <f>'Módulo 3'!P370</f>
        <v/>
      </c>
      <c r="AC619" s="99" t="str">
        <f>'Módulo 3'!Q370</f>
        <v/>
      </c>
      <c r="AD619" s="99" t="str">
        <f>'Módulo 3'!R370</f>
        <v/>
      </c>
      <c r="AE619" s="99" t="str">
        <f>'Módulo 3'!S370</f>
        <v/>
      </c>
      <c r="AF619" s="99" t="str">
        <f>'Módulo 3'!T370</f>
        <v/>
      </c>
      <c r="AG619" s="99" t="str">
        <f>'Módulo 3'!U370</f>
        <v/>
      </c>
      <c r="AH619" s="99" t="str">
        <f>'Módulo 3'!V370</f>
        <v/>
      </c>
    </row>
    <row r="620" spans="16:36" ht="15" hidden="1" customHeight="1" x14ac:dyDescent="0.25">
      <c r="AA620" s="224"/>
      <c r="AB620" s="99" t="str">
        <f>'Módulo 3'!P371</f>
        <v/>
      </c>
      <c r="AC620" s="99" t="str">
        <f>'Módulo 3'!Q371</f>
        <v/>
      </c>
      <c r="AD620" s="99" t="str">
        <f>'Módulo 3'!R371</f>
        <v/>
      </c>
      <c r="AE620" s="99" t="str">
        <f>'Módulo 3'!S371</f>
        <v/>
      </c>
      <c r="AF620" s="99" t="str">
        <f>'Módulo 3'!T371</f>
        <v/>
      </c>
      <c r="AG620" s="99" t="str">
        <f>'Módulo 3'!U371</f>
        <v/>
      </c>
      <c r="AH620" s="99" t="str">
        <f>'Módulo 3'!V371</f>
        <v/>
      </c>
    </row>
    <row r="621" spans="16:36" ht="15" hidden="1" customHeight="1" x14ac:dyDescent="0.25">
      <c r="AA621" s="224"/>
      <c r="AB621" s="99" t="str">
        <f>'Módulo 3'!P372</f>
        <v/>
      </c>
      <c r="AC621" s="99" t="str">
        <f>'Módulo 3'!Q372</f>
        <v/>
      </c>
      <c r="AD621" s="99" t="str">
        <f>'Módulo 3'!R372</f>
        <v/>
      </c>
      <c r="AE621" s="99" t="str">
        <f>'Módulo 3'!S372</f>
        <v/>
      </c>
      <c r="AF621" s="99" t="str">
        <f>'Módulo 3'!T372</f>
        <v/>
      </c>
      <c r="AG621" s="99" t="str">
        <f>'Módulo 3'!U372</f>
        <v/>
      </c>
      <c r="AH621" s="99" t="str">
        <f>'Módulo 3'!V372</f>
        <v/>
      </c>
    </row>
    <row r="622" spans="16:36" ht="15" hidden="1" customHeight="1" x14ac:dyDescent="0.25">
      <c r="AA622" s="224"/>
      <c r="AB622" s="99" t="str">
        <f>'Módulo 3'!P373</f>
        <v/>
      </c>
      <c r="AC622" s="99" t="str">
        <f>'Módulo 3'!Q373</f>
        <v/>
      </c>
      <c r="AD622" s="99" t="str">
        <f>'Módulo 3'!R373</f>
        <v/>
      </c>
      <c r="AE622" s="99" t="str">
        <f>'Módulo 3'!S373</f>
        <v/>
      </c>
      <c r="AF622" s="99" t="str">
        <f>'Módulo 3'!T373</f>
        <v/>
      </c>
      <c r="AG622" s="99" t="str">
        <f>'Módulo 3'!U373</f>
        <v/>
      </c>
      <c r="AH622" s="99" t="str">
        <f>'Módulo 3'!V373</f>
        <v/>
      </c>
    </row>
    <row r="623" spans="16:36" ht="15" hidden="1" customHeight="1" x14ac:dyDescent="0.25">
      <c r="AA623" s="224"/>
      <c r="AB623" s="99" t="str">
        <f>'Módulo 3'!P374</f>
        <v/>
      </c>
      <c r="AC623" s="99" t="str">
        <f>'Módulo 3'!Q374</f>
        <v/>
      </c>
      <c r="AD623" s="99" t="str">
        <f>'Módulo 3'!R374</f>
        <v/>
      </c>
      <c r="AE623" s="99" t="str">
        <f>'Módulo 3'!S374</f>
        <v/>
      </c>
      <c r="AF623" s="99" t="str">
        <f>'Módulo 3'!T374</f>
        <v/>
      </c>
      <c r="AG623" s="99" t="str">
        <f>'Módulo 3'!U374</f>
        <v/>
      </c>
      <c r="AH623" s="99" t="str">
        <f>'Módulo 3'!V374</f>
        <v/>
      </c>
    </row>
    <row r="624" spans="16:36" ht="15.75" hidden="1" customHeight="1" thickBot="1" x14ac:dyDescent="0.3">
      <c r="AA624" s="225"/>
      <c r="AB624" s="99" t="str">
        <f>'Módulo 3'!P375</f>
        <v/>
      </c>
      <c r="AC624" s="99" t="str">
        <f>'Módulo 3'!Q375</f>
        <v/>
      </c>
      <c r="AD624" s="99" t="str">
        <f>'Módulo 3'!R375</f>
        <v/>
      </c>
      <c r="AE624" s="99" t="str">
        <f>'Módulo 3'!S375</f>
        <v/>
      </c>
      <c r="AF624" s="99" t="str">
        <f>'Módulo 3'!T375</f>
        <v/>
      </c>
      <c r="AG624" s="99" t="str">
        <f>'Módulo 3'!U375</f>
        <v/>
      </c>
      <c r="AH624" s="99" t="str">
        <f>'Módulo 3'!V375</f>
        <v/>
      </c>
    </row>
    <row r="625" spans="27:37" ht="99.95" hidden="1" customHeight="1" thickTop="1" x14ac:dyDescent="0.25">
      <c r="AA625" s="885" t="str">
        <f>'Módulo 3'!$O$89</f>
        <v>Cobertura general de las PLR/ de la salvaguarda:</v>
      </c>
      <c r="AB625" s="886"/>
      <c r="AC625" s="886"/>
      <c r="AD625" s="887" t="str">
        <f>'Módulo 3'!Q376</f>
        <v xml:space="preserve"> </v>
      </c>
      <c r="AE625" s="887"/>
      <c r="AF625" s="887"/>
      <c r="AG625" s="887"/>
      <c r="AH625" s="888"/>
    </row>
    <row r="626" spans="27:37" ht="99.95" hidden="1" customHeight="1" x14ac:dyDescent="0.25"/>
    <row r="627" spans="27:37" ht="15" hidden="1" customHeight="1" x14ac:dyDescent="0.25"/>
    <row r="628" spans="27:37" ht="45" hidden="1" customHeight="1" x14ac:dyDescent="0.25">
      <c r="AK628" s="320" t="str">
        <f>Presentación!$C$17</f>
        <v>Módulo 3 – Identificación de políticas, leyes y reglamentos pertinentes</v>
      </c>
    </row>
    <row r="629" spans="27:37" ht="102" hidden="1" x14ac:dyDescent="0.35">
      <c r="AK629" s="319" t="str">
        <f>'Módulo 3'!$O$324</f>
        <v>Salvaguarda (d) - La participación plena y efectiva de las partes interesadas, en particular la de los pueblos indígenas y las comunidades locales, en las medidas mencionadas en los párrafos 70 y 72 de la presente decisión.</v>
      </c>
    </row>
    <row r="630" spans="27:37" ht="45" hidden="1" customHeight="1" x14ac:dyDescent="0.25">
      <c r="AK630" s="321" t="str">
        <f>$AK$465</f>
        <v>Notas de las preguntas de orientación</v>
      </c>
    </row>
    <row r="631" spans="27:37" hidden="1" x14ac:dyDescent="0.25">
      <c r="AK631" s="112" t="str">
        <f>'Módulo 3'!V331</f>
        <v/>
      </c>
    </row>
    <row r="632" spans="27:37" hidden="1" x14ac:dyDescent="0.25">
      <c r="AK632" s="112" t="str">
        <f>'Módulo 3'!V332</f>
        <v/>
      </c>
    </row>
    <row r="633" spans="27:37" ht="15" hidden="1" customHeight="1" x14ac:dyDescent="0.25">
      <c r="AK633" s="112" t="str">
        <f>'Módulo 3'!V333</f>
        <v/>
      </c>
    </row>
    <row r="634" spans="27:37" ht="15" hidden="1" customHeight="1" x14ac:dyDescent="0.25">
      <c r="AK634" s="112" t="str">
        <f>'Módulo 3'!V334</f>
        <v/>
      </c>
    </row>
    <row r="635" spans="27:37" ht="15" hidden="1" customHeight="1" x14ac:dyDescent="0.25">
      <c r="AK635" s="112" t="str">
        <f>'Módulo 3'!V335</f>
        <v/>
      </c>
    </row>
    <row r="636" spans="27:37" ht="15" hidden="1" customHeight="1" x14ac:dyDescent="0.25">
      <c r="AK636" s="112" t="str">
        <f>'Módulo 3'!V336</f>
        <v/>
      </c>
    </row>
    <row r="637" spans="27:37" ht="15" hidden="1" customHeight="1" x14ac:dyDescent="0.25">
      <c r="AK637" s="112" t="str">
        <f>'Módulo 3'!V337</f>
        <v/>
      </c>
    </row>
    <row r="638" spans="27:37" ht="15" hidden="1" customHeight="1" x14ac:dyDescent="0.25">
      <c r="AK638" s="112" t="str">
        <f>'Módulo 3'!V338</f>
        <v/>
      </c>
    </row>
    <row r="639" spans="27:37" ht="110.1" hidden="1" customHeight="1" x14ac:dyDescent="0.25"/>
    <row r="640" spans="27:37" ht="15" hidden="1" customHeight="1" x14ac:dyDescent="0.25"/>
    <row r="641" spans="16:36" ht="15" hidden="1" customHeight="1" x14ac:dyDescent="0.25"/>
    <row r="642" spans="16:36" ht="155.1" hidden="1" customHeight="1" x14ac:dyDescent="0.35">
      <c r="P642" s="16"/>
      <c r="Q642" s="16"/>
      <c r="R642" s="16"/>
      <c r="S642" s="16"/>
      <c r="T642" s="16"/>
      <c r="U642" s="16"/>
      <c r="AA642" s="793" t="str">
        <f>'Módulo 3'!$O$418</f>
        <v>Salvaguarda (e) - La compatibilidad de las medidas [REDD+] con la conservación de los bosques naturales y la diversidad biológica, velando por que las que se indican en el párrafo 70 de la presente decisión no se utilicen para la conversión de bosques naturales, sino que sirvan, en cambio, para incentivar la protección y la conservación de esos bosques y los servicios derivados de sus ecosistemas y para potenciar otros beneficios sociales y ambientales.</v>
      </c>
      <c r="AB642" s="793"/>
      <c r="AC642" s="793"/>
      <c r="AD642" s="793"/>
      <c r="AE642" s="793"/>
      <c r="AF642" s="793"/>
      <c r="AG642" s="793"/>
      <c r="AH642" s="793"/>
    </row>
    <row r="643" spans="16:36" ht="15" hidden="1" customHeight="1" x14ac:dyDescent="0.25">
      <c r="P643" s="16"/>
      <c r="Q643" s="16"/>
      <c r="R643" s="16"/>
      <c r="S643" s="16"/>
      <c r="T643" s="16"/>
      <c r="U643" s="16"/>
    </row>
    <row r="644" spans="16:36" ht="0.95" hidden="1" customHeight="1" x14ac:dyDescent="0.25">
      <c r="P644" s="16"/>
      <c r="Q644" s="16"/>
      <c r="R644" s="16"/>
      <c r="S644" s="16"/>
      <c r="T644" s="16"/>
      <c r="U644" s="16"/>
    </row>
    <row r="645" spans="16:36" ht="30" hidden="1" customHeight="1" x14ac:dyDescent="0.25">
      <c r="AA645" s="839" t="str">
        <f>'Módulo 3'!$C$452</f>
        <v>Tabla 3:  PLR relevantes para la Salvaguarda (e) - Bosques naturales, diversidad biológica y mejora de beneficios.</v>
      </c>
      <c r="AB645" s="839"/>
      <c r="AC645" s="839"/>
      <c r="AD645" s="839"/>
      <c r="AE645" s="839"/>
      <c r="AF645" s="839"/>
      <c r="AG645" s="839"/>
      <c r="AH645" s="839"/>
    </row>
    <row r="646" spans="16:36" ht="15" hidden="1" customHeight="1" x14ac:dyDescent="0.25"/>
    <row r="647" spans="16:36" ht="36" hidden="1" x14ac:dyDescent="0.25">
      <c r="AA647" s="220" t="str">
        <f>'Módulo 3'!$O$68</f>
        <v>Beneficios</v>
      </c>
      <c r="AB647" s="33" t="str">
        <f>'Módulo 3'!$P$66</f>
        <v>Descripción</v>
      </c>
      <c r="AC647" s="33" t="str">
        <f>'Módulo 3'!$Q$66</f>
        <v>Cant.</v>
      </c>
      <c r="AD647" s="33" t="str">
        <f>'Módulo 3'!$R$66</f>
        <v>PLR relevantes para este beneficio</v>
      </c>
      <c r="AE647" s="33" t="str">
        <f>'Módulo 3'!$S$66</f>
        <v>¿Cómo cubren las PLR este beneficio?</v>
      </c>
      <c r="AF647" s="33" t="str">
        <f>'Módulo 3'!$T$66</f>
        <v>¿Con qué efectividad se están implementando las PLR?</v>
      </c>
      <c r="AG647" s="33" t="str">
        <f>'Módulo 3'!$U$66</f>
        <v>¿PLR incompatibles?</v>
      </c>
      <c r="AH647" s="33" t="str">
        <f>'Módulo 3'!$V$66</f>
        <v>Vacíos identificados</v>
      </c>
    </row>
    <row r="648" spans="16:36" ht="15" hidden="1" customHeight="1" x14ac:dyDescent="0.25">
      <c r="AA648" s="221"/>
      <c r="AB648" s="99" t="str">
        <f>'Módulo 3'!P458</f>
        <v/>
      </c>
      <c r="AC648" s="99" t="str">
        <f>'Módulo 3'!Q458</f>
        <v/>
      </c>
      <c r="AD648" s="99" t="str">
        <f>'Módulo 3'!R458</f>
        <v/>
      </c>
      <c r="AE648" s="99" t="str">
        <f>'Módulo 3'!S458</f>
        <v/>
      </c>
      <c r="AF648" s="99" t="str">
        <f>'Módulo 3'!T458</f>
        <v/>
      </c>
      <c r="AG648" s="99" t="str">
        <f>'Módulo 3'!U458</f>
        <v/>
      </c>
      <c r="AH648" s="99" t="str">
        <f>'Módulo 3'!V458</f>
        <v/>
      </c>
      <c r="AJ648" s="54" t="s">
        <v>38</v>
      </c>
    </row>
    <row r="649" spans="16:36" ht="15" hidden="1" customHeight="1" x14ac:dyDescent="0.25">
      <c r="AA649" s="221"/>
      <c r="AB649" s="99" t="str">
        <f>'Módulo 3'!P459</f>
        <v/>
      </c>
      <c r="AC649" s="99" t="str">
        <f>'Módulo 3'!Q459</f>
        <v/>
      </c>
      <c r="AD649" s="99" t="str">
        <f>'Módulo 3'!R459</f>
        <v/>
      </c>
      <c r="AE649" s="99" t="str">
        <f>'Módulo 3'!S459</f>
        <v/>
      </c>
      <c r="AF649" s="99" t="str">
        <f>'Módulo 3'!T459</f>
        <v/>
      </c>
      <c r="AG649" s="99" t="str">
        <f>'Módulo 3'!U459</f>
        <v/>
      </c>
      <c r="AH649" s="99" t="str">
        <f>'Módulo 3'!V459</f>
        <v/>
      </c>
      <c r="AJ649" s="54" t="s">
        <v>39</v>
      </c>
    </row>
    <row r="650" spans="16:36" ht="15" hidden="1" customHeight="1" x14ac:dyDescent="0.25">
      <c r="AA650" s="221"/>
      <c r="AB650" s="99" t="str">
        <f>'Módulo 3'!P460</f>
        <v/>
      </c>
      <c r="AC650" s="99" t="str">
        <f>'Módulo 3'!Q460</f>
        <v/>
      </c>
      <c r="AD650" s="99" t="str">
        <f>'Módulo 3'!R460</f>
        <v/>
      </c>
      <c r="AE650" s="99" t="str">
        <f>'Módulo 3'!S460</f>
        <v/>
      </c>
      <c r="AF650" s="99" t="str">
        <f>'Módulo 3'!T460</f>
        <v/>
      </c>
      <c r="AG650" s="99" t="str">
        <f>'Módulo 3'!U460</f>
        <v/>
      </c>
      <c r="AH650" s="99" t="str">
        <f>'Módulo 3'!V460</f>
        <v/>
      </c>
      <c r="AJ650" s="54" t="s">
        <v>40</v>
      </c>
    </row>
    <row r="651" spans="16:36" ht="15" hidden="1" customHeight="1" x14ac:dyDescent="0.25">
      <c r="AA651" s="221"/>
      <c r="AB651" s="99" t="str">
        <f>'Módulo 3'!P461</f>
        <v/>
      </c>
      <c r="AC651" s="99" t="str">
        <f>'Módulo 3'!Q461</f>
        <v/>
      </c>
      <c r="AD651" s="99" t="str">
        <f>'Módulo 3'!R461</f>
        <v/>
      </c>
      <c r="AE651" s="99" t="str">
        <f>'Módulo 3'!S461</f>
        <v/>
      </c>
      <c r="AF651" s="99" t="str">
        <f>'Módulo 3'!T461</f>
        <v/>
      </c>
      <c r="AG651" s="99" t="str">
        <f>'Módulo 3'!U461</f>
        <v/>
      </c>
      <c r="AH651" s="99" t="str">
        <f>'Módulo 3'!V461</f>
        <v/>
      </c>
      <c r="AJ651" s="54" t="s">
        <v>41</v>
      </c>
    </row>
    <row r="652" spans="16:36" ht="15" hidden="1" customHeight="1" x14ac:dyDescent="0.25">
      <c r="AA652" s="221"/>
      <c r="AB652" s="99" t="str">
        <f>'Módulo 3'!P462</f>
        <v/>
      </c>
      <c r="AC652" s="99" t="str">
        <f>'Módulo 3'!Q462</f>
        <v/>
      </c>
      <c r="AD652" s="99" t="str">
        <f>'Módulo 3'!R462</f>
        <v/>
      </c>
      <c r="AE652" s="99" t="str">
        <f>'Módulo 3'!S462</f>
        <v/>
      </c>
      <c r="AF652" s="99" t="str">
        <f>'Módulo 3'!T462</f>
        <v/>
      </c>
      <c r="AG652" s="99" t="str">
        <f>'Módulo 3'!U462</f>
        <v/>
      </c>
      <c r="AH652" s="99" t="str">
        <f>'Módulo 3'!V462</f>
        <v/>
      </c>
      <c r="AJ652" s="54" t="s">
        <v>42</v>
      </c>
    </row>
    <row r="653" spans="16:36" ht="15" hidden="1" customHeight="1" x14ac:dyDescent="0.25">
      <c r="AA653" s="221"/>
      <c r="AB653" s="99" t="str">
        <f>'Módulo 3'!P463</f>
        <v/>
      </c>
      <c r="AC653" s="99" t="str">
        <f>'Módulo 3'!Q463</f>
        <v/>
      </c>
      <c r="AD653" s="99" t="str">
        <f>'Módulo 3'!R463</f>
        <v/>
      </c>
      <c r="AE653" s="99" t="str">
        <f>'Módulo 3'!S463</f>
        <v/>
      </c>
      <c r="AF653" s="99" t="str">
        <f>'Módulo 3'!T463</f>
        <v/>
      </c>
      <c r="AG653" s="99" t="str">
        <f>'Módulo 3'!U463</f>
        <v/>
      </c>
      <c r="AH653" s="99" t="str">
        <f>'Módulo 3'!V463</f>
        <v/>
      </c>
      <c r="AJ653" s="54" t="s">
        <v>43</v>
      </c>
    </row>
    <row r="654" spans="16:36" ht="15" hidden="1" customHeight="1" x14ac:dyDescent="0.25">
      <c r="AA654" s="221"/>
      <c r="AB654" s="99" t="str">
        <f>'Módulo 3'!P464</f>
        <v/>
      </c>
      <c r="AC654" s="99" t="str">
        <f>'Módulo 3'!Q464</f>
        <v/>
      </c>
      <c r="AD654" s="99" t="str">
        <f>'Módulo 3'!R464</f>
        <v/>
      </c>
      <c r="AE654" s="99" t="str">
        <f>'Módulo 3'!S464</f>
        <v/>
      </c>
      <c r="AF654" s="99" t="str">
        <f>'Módulo 3'!T464</f>
        <v/>
      </c>
      <c r="AG654" s="99" t="str">
        <f>'Módulo 3'!U464</f>
        <v/>
      </c>
      <c r="AH654" s="99" t="str">
        <f>'Módulo 3'!V464</f>
        <v/>
      </c>
      <c r="AJ654" s="54" t="s">
        <v>43</v>
      </c>
    </row>
    <row r="655" spans="16:36" ht="15" hidden="1" customHeight="1" x14ac:dyDescent="0.25">
      <c r="AA655" s="221"/>
      <c r="AB655" s="99" t="str">
        <f>'Módulo 3'!P465</f>
        <v/>
      </c>
      <c r="AC655" s="99" t="str">
        <f>'Módulo 3'!Q465</f>
        <v/>
      </c>
      <c r="AD655" s="99" t="str">
        <f>'Módulo 3'!R465</f>
        <v/>
      </c>
      <c r="AE655" s="99" t="str">
        <f>'Módulo 3'!S465</f>
        <v/>
      </c>
      <c r="AF655" s="99" t="str">
        <f>'Módulo 3'!T465</f>
        <v/>
      </c>
      <c r="AG655" s="99" t="str">
        <f>'Módulo 3'!U465</f>
        <v/>
      </c>
      <c r="AH655" s="99" t="str">
        <f>'Módulo 3'!V465</f>
        <v/>
      </c>
      <c r="AJ655" s="54" t="s">
        <v>43</v>
      </c>
    </row>
    <row r="656" spans="16:36" ht="15" hidden="1" customHeight="1" x14ac:dyDescent="0.25">
      <c r="AA656" s="221"/>
      <c r="AB656" s="99" t="str">
        <f>'Módulo 3'!P466</f>
        <v/>
      </c>
      <c r="AC656" s="99" t="str">
        <f>'Módulo 3'!Q466</f>
        <v/>
      </c>
      <c r="AD656" s="99" t="str">
        <f>'Módulo 3'!R466</f>
        <v/>
      </c>
      <c r="AE656" s="99" t="str">
        <f>'Módulo 3'!S466</f>
        <v/>
      </c>
      <c r="AF656" s="99" t="str">
        <f>'Módulo 3'!T466</f>
        <v/>
      </c>
      <c r="AG656" s="99" t="str">
        <f>'Módulo 3'!U466</f>
        <v/>
      </c>
      <c r="AH656" s="99" t="str">
        <f>'Módulo 3'!V466</f>
        <v/>
      </c>
      <c r="AJ656" s="54" t="s">
        <v>43</v>
      </c>
    </row>
    <row r="657" spans="16:36" ht="15" hidden="1" customHeight="1" x14ac:dyDescent="0.25">
      <c r="AA657" s="224"/>
      <c r="AB657" s="99" t="str">
        <f>'Módulo 3'!P467</f>
        <v/>
      </c>
      <c r="AC657" s="99" t="str">
        <f>'Módulo 3'!Q467</f>
        <v/>
      </c>
      <c r="AD657" s="99" t="str">
        <f>'Módulo 3'!R467</f>
        <v/>
      </c>
      <c r="AE657" s="99" t="str">
        <f>'Módulo 3'!S467</f>
        <v/>
      </c>
      <c r="AF657" s="99" t="str">
        <f>'Módulo 3'!T467</f>
        <v/>
      </c>
      <c r="AG657" s="99" t="str">
        <f>'Módulo 3'!U467</f>
        <v/>
      </c>
      <c r="AH657" s="99" t="str">
        <f>'Módulo 3'!V467</f>
        <v/>
      </c>
      <c r="AJ657" s="54" t="s">
        <v>43</v>
      </c>
    </row>
    <row r="658" spans="16:36" ht="15" hidden="1" customHeight="1" x14ac:dyDescent="0.25">
      <c r="AA658" s="224"/>
      <c r="AB658" s="99" t="str">
        <f>'Módulo 3'!P468</f>
        <v/>
      </c>
      <c r="AC658" s="99" t="str">
        <f>'Módulo 3'!Q468</f>
        <v/>
      </c>
      <c r="AD658" s="99" t="str">
        <f>'Módulo 3'!R468</f>
        <v/>
      </c>
      <c r="AE658" s="99" t="str">
        <f>'Módulo 3'!S468</f>
        <v/>
      </c>
      <c r="AF658" s="99" t="str">
        <f>'Módulo 3'!T468</f>
        <v/>
      </c>
      <c r="AG658" s="99" t="str">
        <f>'Módulo 3'!U468</f>
        <v/>
      </c>
      <c r="AH658" s="99" t="str">
        <f>'Módulo 3'!V468</f>
        <v/>
      </c>
      <c r="AJ658" s="54" t="s">
        <v>43</v>
      </c>
    </row>
    <row r="659" spans="16:36" ht="15" hidden="1" customHeight="1" x14ac:dyDescent="0.25">
      <c r="AA659" s="224"/>
      <c r="AB659" s="99" t="str">
        <f>'Módulo 3'!P469</f>
        <v/>
      </c>
      <c r="AC659" s="99" t="str">
        <f>'Módulo 3'!Q469</f>
        <v/>
      </c>
      <c r="AD659" s="99" t="str">
        <f>'Módulo 3'!R469</f>
        <v/>
      </c>
      <c r="AE659" s="99" t="str">
        <f>'Módulo 3'!S469</f>
        <v/>
      </c>
      <c r="AF659" s="99" t="str">
        <f>'Módulo 3'!T469</f>
        <v/>
      </c>
      <c r="AG659" s="99" t="str">
        <f>'Módulo 3'!U469</f>
        <v/>
      </c>
      <c r="AH659" s="99" t="str">
        <f>'Módulo 3'!V469</f>
        <v/>
      </c>
      <c r="AJ659" s="54" t="s">
        <v>43</v>
      </c>
    </row>
    <row r="660" spans="16:36" ht="15" hidden="1" customHeight="1" x14ac:dyDescent="0.25">
      <c r="AA660" s="224"/>
      <c r="AB660" s="99" t="str">
        <f>'Módulo 3'!P470</f>
        <v/>
      </c>
      <c r="AC660" s="99" t="str">
        <f>'Módulo 3'!Q470</f>
        <v/>
      </c>
      <c r="AD660" s="99" t="str">
        <f>'Módulo 3'!R470</f>
        <v/>
      </c>
      <c r="AE660" s="99" t="str">
        <f>'Módulo 3'!S470</f>
        <v/>
      </c>
      <c r="AF660" s="99" t="str">
        <f>'Módulo 3'!T470</f>
        <v/>
      </c>
      <c r="AG660" s="99" t="str">
        <f>'Módulo 3'!U470</f>
        <v/>
      </c>
      <c r="AH660" s="99" t="str">
        <f>'Módulo 3'!V470</f>
        <v/>
      </c>
      <c r="AJ660" s="54" t="s">
        <v>43</v>
      </c>
    </row>
    <row r="661" spans="16:36" ht="15" hidden="1" customHeight="1" x14ac:dyDescent="0.25">
      <c r="AA661" s="224"/>
      <c r="AB661" s="99" t="str">
        <f>'Módulo 3'!P471</f>
        <v/>
      </c>
      <c r="AC661" s="99" t="str">
        <f>'Módulo 3'!Q471</f>
        <v/>
      </c>
      <c r="AD661" s="99" t="str">
        <f>'Módulo 3'!R471</f>
        <v/>
      </c>
      <c r="AE661" s="99" t="str">
        <f>'Módulo 3'!S471</f>
        <v/>
      </c>
      <c r="AF661" s="99" t="str">
        <f>'Módulo 3'!T471</f>
        <v/>
      </c>
      <c r="AG661" s="99" t="str">
        <f>'Módulo 3'!U471</f>
        <v/>
      </c>
      <c r="AH661" s="99" t="str">
        <f>'Módulo 3'!V471</f>
        <v/>
      </c>
      <c r="AJ661" s="54" t="s">
        <v>43</v>
      </c>
    </row>
    <row r="662" spans="16:36" ht="15" hidden="1" customHeight="1" x14ac:dyDescent="0.25">
      <c r="AA662" s="222"/>
      <c r="AB662" s="99" t="str">
        <f>'Módulo 3'!P472</f>
        <v/>
      </c>
      <c r="AC662" s="99" t="str">
        <f>'Módulo 3'!Q472</f>
        <v/>
      </c>
      <c r="AD662" s="99" t="str">
        <f>'Módulo 3'!R472</f>
        <v/>
      </c>
      <c r="AE662" s="99" t="str">
        <f>'Módulo 3'!S472</f>
        <v/>
      </c>
      <c r="AF662" s="99" t="str">
        <f>'Módulo 3'!T472</f>
        <v/>
      </c>
      <c r="AG662" s="99" t="str">
        <f>'Módulo 3'!U472</f>
        <v/>
      </c>
      <c r="AH662" s="99" t="str">
        <f>'Módulo 3'!V472</f>
        <v/>
      </c>
      <c r="AJ662" s="54" t="s">
        <v>43</v>
      </c>
    </row>
    <row r="663" spans="16:36" ht="36" hidden="1" x14ac:dyDescent="0.25">
      <c r="AA663" s="223" t="str">
        <f>'Módulo 3'!$O$79</f>
        <v>Riesgos</v>
      </c>
      <c r="AB663" s="33" t="str">
        <f>'Módulo 3'!$P$77</f>
        <v>Descripción</v>
      </c>
      <c r="AC663" s="33" t="str">
        <f>'Módulo 3'!$Q$77</f>
        <v>Cant.</v>
      </c>
      <c r="AD663" s="33" t="str">
        <f>'Módulo 3'!$R$77</f>
        <v>PLR relevantes a este riesgo</v>
      </c>
      <c r="AE663" s="33" t="str">
        <f>'Módulo 3'!$S$77</f>
        <v>¿Cómo cubren las PLR este riesgo?</v>
      </c>
      <c r="AF663" s="33" t="str">
        <f>'Módulo 3'!$T$77</f>
        <v>¿Con qué efectividad se están implementando las PLR?</v>
      </c>
      <c r="AG663" s="33" t="str">
        <f>'Módulo 3'!$U$77</f>
        <v>¿PLR incompatibles?</v>
      </c>
      <c r="AH663" s="33" t="str">
        <f>'Módulo 3'!$V$77</f>
        <v>Vacíos identificados</v>
      </c>
      <c r="AJ663" s="54"/>
    </row>
    <row r="664" spans="16:36" ht="15" hidden="1" customHeight="1" x14ac:dyDescent="0.25">
      <c r="P664" s="16"/>
      <c r="Q664" s="16"/>
      <c r="R664" s="16"/>
      <c r="S664" s="16"/>
      <c r="T664" s="16"/>
      <c r="U664" s="16"/>
      <c r="AA664" s="224"/>
      <c r="AB664" s="99" t="str">
        <f>'Módulo 3'!P475</f>
        <v/>
      </c>
      <c r="AC664" s="99" t="str">
        <f>'Módulo 3'!Q475</f>
        <v/>
      </c>
      <c r="AD664" s="99" t="str">
        <f>'Módulo 3'!R475</f>
        <v/>
      </c>
      <c r="AE664" s="99" t="str">
        <f>'Módulo 3'!S475</f>
        <v/>
      </c>
      <c r="AF664" s="99" t="str">
        <f>'Módulo 3'!T475</f>
        <v/>
      </c>
      <c r="AG664" s="99" t="str">
        <f>'Módulo 3'!U475</f>
        <v/>
      </c>
      <c r="AH664" s="99" t="str">
        <f>'Módulo 3'!V475</f>
        <v/>
      </c>
    </row>
    <row r="665" spans="16:36" ht="15" hidden="1" customHeight="1" x14ac:dyDescent="0.25">
      <c r="P665" s="16"/>
      <c r="Q665" s="16"/>
      <c r="R665" s="16"/>
      <c r="S665" s="16"/>
      <c r="T665" s="16"/>
      <c r="U665" s="16"/>
      <c r="AA665" s="224"/>
      <c r="AB665" s="99" t="str">
        <f>'Módulo 3'!P476</f>
        <v/>
      </c>
      <c r="AC665" s="99" t="str">
        <f>'Módulo 3'!Q476</f>
        <v/>
      </c>
      <c r="AD665" s="99" t="str">
        <f>'Módulo 3'!R476</f>
        <v/>
      </c>
      <c r="AE665" s="99" t="str">
        <f>'Módulo 3'!S476</f>
        <v/>
      </c>
      <c r="AF665" s="99" t="str">
        <f>'Módulo 3'!T476</f>
        <v/>
      </c>
      <c r="AG665" s="99" t="str">
        <f>'Módulo 3'!U476</f>
        <v/>
      </c>
      <c r="AH665" s="99" t="str">
        <f>'Módulo 3'!V476</f>
        <v/>
      </c>
    </row>
    <row r="666" spans="16:36" ht="15" hidden="1" customHeight="1" x14ac:dyDescent="0.25">
      <c r="P666" s="16"/>
      <c r="Q666" s="16"/>
      <c r="R666" s="16"/>
      <c r="S666" s="16"/>
      <c r="T666" s="16"/>
      <c r="U666" s="16"/>
      <c r="AA666" s="224"/>
      <c r="AB666" s="99" t="str">
        <f>'Módulo 3'!P477</f>
        <v/>
      </c>
      <c r="AC666" s="99" t="str">
        <f>'Módulo 3'!Q477</f>
        <v/>
      </c>
      <c r="AD666" s="99" t="str">
        <f>'Módulo 3'!R477</f>
        <v/>
      </c>
      <c r="AE666" s="99" t="str">
        <f>'Módulo 3'!S477</f>
        <v/>
      </c>
      <c r="AF666" s="99" t="str">
        <f>'Módulo 3'!T477</f>
        <v/>
      </c>
      <c r="AG666" s="99" t="str">
        <f>'Módulo 3'!U477</f>
        <v/>
      </c>
      <c r="AH666" s="99" t="str">
        <f>'Módulo 3'!V477</f>
        <v/>
      </c>
    </row>
    <row r="667" spans="16:36" ht="15" hidden="1" customHeight="1" x14ac:dyDescent="0.25">
      <c r="AA667" s="224"/>
      <c r="AB667" s="99" t="str">
        <f>'Módulo 3'!P478</f>
        <v/>
      </c>
      <c r="AC667" s="99" t="str">
        <f>'Módulo 3'!Q478</f>
        <v/>
      </c>
      <c r="AD667" s="99" t="str">
        <f>'Módulo 3'!R478</f>
        <v/>
      </c>
      <c r="AE667" s="99" t="str">
        <f>'Módulo 3'!S478</f>
        <v/>
      </c>
      <c r="AF667" s="99" t="str">
        <f>'Módulo 3'!T478</f>
        <v/>
      </c>
      <c r="AG667" s="99" t="str">
        <f>'Módulo 3'!U478</f>
        <v/>
      </c>
      <c r="AH667" s="99" t="str">
        <f>'Módulo 3'!V478</f>
        <v/>
      </c>
    </row>
    <row r="668" spans="16:36" ht="15" hidden="1" customHeight="1" x14ac:dyDescent="0.25">
      <c r="AA668" s="224"/>
      <c r="AB668" s="99" t="str">
        <f>'Módulo 3'!P479</f>
        <v/>
      </c>
      <c r="AC668" s="99" t="str">
        <f>'Módulo 3'!Q479</f>
        <v/>
      </c>
      <c r="AD668" s="99" t="str">
        <f>'Módulo 3'!R479</f>
        <v/>
      </c>
      <c r="AE668" s="99" t="str">
        <f>'Módulo 3'!S479</f>
        <v/>
      </c>
      <c r="AF668" s="99" t="str">
        <f>'Módulo 3'!T479</f>
        <v/>
      </c>
      <c r="AG668" s="99" t="str">
        <f>'Módulo 3'!U479</f>
        <v/>
      </c>
      <c r="AH668" s="99" t="str">
        <f>'Módulo 3'!V479</f>
        <v/>
      </c>
    </row>
    <row r="669" spans="16:36" ht="15" hidden="1" customHeight="1" x14ac:dyDescent="0.25">
      <c r="AA669" s="224"/>
      <c r="AB669" s="99" t="str">
        <f>'Módulo 3'!P480</f>
        <v/>
      </c>
      <c r="AC669" s="99" t="str">
        <f>'Módulo 3'!Q480</f>
        <v/>
      </c>
      <c r="AD669" s="99" t="str">
        <f>'Módulo 3'!R480</f>
        <v/>
      </c>
      <c r="AE669" s="99" t="str">
        <f>'Módulo 3'!S480</f>
        <v/>
      </c>
      <c r="AF669" s="99" t="str">
        <f>'Módulo 3'!T480</f>
        <v/>
      </c>
      <c r="AG669" s="99" t="str">
        <f>'Módulo 3'!U480</f>
        <v/>
      </c>
      <c r="AH669" s="99" t="str">
        <f>'Módulo 3'!V480</f>
        <v/>
      </c>
    </row>
    <row r="670" spans="16:36" ht="15" hidden="1" customHeight="1" x14ac:dyDescent="0.25">
      <c r="AA670" s="224"/>
      <c r="AB670" s="99" t="str">
        <f>'Módulo 3'!P481</f>
        <v/>
      </c>
      <c r="AC670" s="99" t="str">
        <f>'Módulo 3'!Q481</f>
        <v/>
      </c>
      <c r="AD670" s="99" t="str">
        <f>'Módulo 3'!R481</f>
        <v/>
      </c>
      <c r="AE670" s="99" t="str">
        <f>'Módulo 3'!S481</f>
        <v/>
      </c>
      <c r="AF670" s="99" t="str">
        <f>'Módulo 3'!T481</f>
        <v/>
      </c>
      <c r="AG670" s="99" t="str">
        <f>'Módulo 3'!U481</f>
        <v/>
      </c>
      <c r="AH670" s="99" t="str">
        <f>'Módulo 3'!V481</f>
        <v/>
      </c>
    </row>
    <row r="671" spans="16:36" ht="15" hidden="1" customHeight="1" x14ac:dyDescent="0.25">
      <c r="AA671" s="224"/>
      <c r="AB671" s="99" t="str">
        <f>'Módulo 3'!P482</f>
        <v/>
      </c>
      <c r="AC671" s="99" t="str">
        <f>'Módulo 3'!Q482</f>
        <v/>
      </c>
      <c r="AD671" s="99" t="str">
        <f>'Módulo 3'!R482</f>
        <v/>
      </c>
      <c r="AE671" s="99" t="str">
        <f>'Módulo 3'!S482</f>
        <v/>
      </c>
      <c r="AF671" s="99" t="str">
        <f>'Módulo 3'!T482</f>
        <v/>
      </c>
      <c r="AG671" s="99" t="str">
        <f>'Módulo 3'!U482</f>
        <v/>
      </c>
      <c r="AH671" s="99" t="str">
        <f>'Módulo 3'!V482</f>
        <v/>
      </c>
    </row>
    <row r="672" spans="16:36" ht="15" hidden="1" customHeight="1" x14ac:dyDescent="0.25">
      <c r="AA672" s="224"/>
      <c r="AB672" s="99" t="str">
        <f>'Módulo 3'!P483</f>
        <v/>
      </c>
      <c r="AC672" s="99" t="str">
        <f>'Módulo 3'!Q483</f>
        <v/>
      </c>
      <c r="AD672" s="99" t="str">
        <f>'Módulo 3'!R483</f>
        <v/>
      </c>
      <c r="AE672" s="99" t="str">
        <f>'Módulo 3'!S483</f>
        <v/>
      </c>
      <c r="AF672" s="99" t="str">
        <f>'Módulo 3'!T483</f>
        <v/>
      </c>
      <c r="AG672" s="99" t="str">
        <f>'Módulo 3'!U483</f>
        <v/>
      </c>
      <c r="AH672" s="99" t="str">
        <f>'Módulo 3'!V483</f>
        <v/>
      </c>
    </row>
    <row r="673" spans="27:37" ht="15" hidden="1" customHeight="1" x14ac:dyDescent="0.25">
      <c r="AA673" s="224"/>
      <c r="AB673" s="99" t="str">
        <f>'Módulo 3'!P484</f>
        <v/>
      </c>
      <c r="AC673" s="99" t="str">
        <f>'Módulo 3'!Q484</f>
        <v/>
      </c>
      <c r="AD673" s="99" t="str">
        <f>'Módulo 3'!R484</f>
        <v/>
      </c>
      <c r="AE673" s="99" t="str">
        <f>'Módulo 3'!S484</f>
        <v/>
      </c>
      <c r="AF673" s="99" t="str">
        <f>'Módulo 3'!T484</f>
        <v/>
      </c>
      <c r="AG673" s="99" t="str">
        <f>'Módulo 3'!U484</f>
        <v/>
      </c>
      <c r="AH673" s="99" t="str">
        <f>'Módulo 3'!V484</f>
        <v/>
      </c>
    </row>
    <row r="674" spans="27:37" ht="15" hidden="1" customHeight="1" x14ac:dyDescent="0.25">
      <c r="AA674" s="224"/>
      <c r="AB674" s="99" t="str">
        <f>'Módulo 3'!P485</f>
        <v/>
      </c>
      <c r="AC674" s="99" t="str">
        <f>'Módulo 3'!Q485</f>
        <v/>
      </c>
      <c r="AD674" s="99" t="str">
        <f>'Módulo 3'!R485</f>
        <v/>
      </c>
      <c r="AE674" s="99" t="str">
        <f>'Módulo 3'!S485</f>
        <v/>
      </c>
      <c r="AF674" s="99" t="str">
        <f>'Módulo 3'!T485</f>
        <v/>
      </c>
      <c r="AG674" s="99" t="str">
        <f>'Módulo 3'!U485</f>
        <v/>
      </c>
      <c r="AH674" s="99" t="str">
        <f>'Módulo 3'!V485</f>
        <v/>
      </c>
    </row>
    <row r="675" spans="27:37" ht="15" hidden="1" customHeight="1" x14ac:dyDescent="0.25">
      <c r="AA675" s="224"/>
      <c r="AB675" s="99" t="str">
        <f>'Módulo 3'!P486</f>
        <v/>
      </c>
      <c r="AC675" s="99" t="str">
        <f>'Módulo 3'!Q486</f>
        <v/>
      </c>
      <c r="AD675" s="99" t="str">
        <f>'Módulo 3'!R486</f>
        <v/>
      </c>
      <c r="AE675" s="99" t="str">
        <f>'Módulo 3'!S486</f>
        <v/>
      </c>
      <c r="AF675" s="99" t="str">
        <f>'Módulo 3'!T486</f>
        <v/>
      </c>
      <c r="AG675" s="99" t="str">
        <f>'Módulo 3'!U486</f>
        <v/>
      </c>
      <c r="AH675" s="99" t="str">
        <f>'Módulo 3'!V486</f>
        <v/>
      </c>
    </row>
    <row r="676" spans="27:37" ht="15" hidden="1" customHeight="1" x14ac:dyDescent="0.25">
      <c r="AA676" s="224"/>
      <c r="AB676" s="99" t="str">
        <f>'Módulo 3'!P487</f>
        <v/>
      </c>
      <c r="AC676" s="99" t="str">
        <f>'Módulo 3'!Q487</f>
        <v/>
      </c>
      <c r="AD676" s="99" t="str">
        <f>'Módulo 3'!R487</f>
        <v/>
      </c>
      <c r="AE676" s="99" t="str">
        <f>'Módulo 3'!S487</f>
        <v/>
      </c>
      <c r="AF676" s="99" t="str">
        <f>'Módulo 3'!T487</f>
        <v/>
      </c>
      <c r="AG676" s="99" t="str">
        <f>'Módulo 3'!U487</f>
        <v/>
      </c>
      <c r="AH676" s="99" t="str">
        <f>'Módulo 3'!V487</f>
        <v/>
      </c>
    </row>
    <row r="677" spans="27:37" ht="15" hidden="1" customHeight="1" x14ac:dyDescent="0.25">
      <c r="AA677" s="224"/>
      <c r="AB677" s="99" t="str">
        <f>'Módulo 3'!P488</f>
        <v/>
      </c>
      <c r="AC677" s="99" t="str">
        <f>'Módulo 3'!Q488</f>
        <v/>
      </c>
      <c r="AD677" s="99" t="str">
        <f>'Módulo 3'!R488</f>
        <v/>
      </c>
      <c r="AE677" s="99" t="str">
        <f>'Módulo 3'!S488</f>
        <v/>
      </c>
      <c r="AF677" s="99" t="str">
        <f>'Módulo 3'!T488</f>
        <v/>
      </c>
      <c r="AG677" s="99" t="str">
        <f>'Módulo 3'!U488</f>
        <v/>
      </c>
      <c r="AH677" s="99" t="str">
        <f>'Módulo 3'!V488</f>
        <v/>
      </c>
    </row>
    <row r="678" spans="27:37" ht="15.75" hidden="1" customHeight="1" thickBot="1" x14ac:dyDescent="0.3">
      <c r="AA678" s="225"/>
      <c r="AB678" s="99" t="str">
        <f>'Módulo 3'!P489</f>
        <v/>
      </c>
      <c r="AC678" s="99" t="str">
        <f>'Módulo 3'!Q489</f>
        <v/>
      </c>
      <c r="AD678" s="99" t="str">
        <f>'Módulo 3'!R489</f>
        <v/>
      </c>
      <c r="AE678" s="99" t="str">
        <f>'Módulo 3'!S489</f>
        <v/>
      </c>
      <c r="AF678" s="99" t="str">
        <f>'Módulo 3'!T489</f>
        <v/>
      </c>
      <c r="AG678" s="99" t="str">
        <f>'Módulo 3'!U489</f>
        <v/>
      </c>
      <c r="AH678" s="99" t="str">
        <f>'Módulo 3'!V489</f>
        <v/>
      </c>
    </row>
    <row r="679" spans="27:37" ht="99.95" hidden="1" customHeight="1" thickTop="1" x14ac:dyDescent="0.25">
      <c r="AA679" s="885" t="str">
        <f>'Módulo 3'!$O$89</f>
        <v>Cobertura general de las PLR/ de la salvaguarda:</v>
      </c>
      <c r="AB679" s="886"/>
      <c r="AC679" s="886"/>
      <c r="AD679" s="887" t="str">
        <f>'Módulo 3'!Q490</f>
        <v xml:space="preserve"> </v>
      </c>
      <c r="AE679" s="887"/>
      <c r="AF679" s="887"/>
      <c r="AG679" s="887"/>
      <c r="AH679" s="888"/>
    </row>
    <row r="680" spans="27:37" ht="99.95" hidden="1" customHeight="1" x14ac:dyDescent="0.25"/>
    <row r="681" spans="27:37" ht="15" hidden="1" customHeight="1" x14ac:dyDescent="0.25"/>
    <row r="682" spans="27:37" ht="45" hidden="1" customHeight="1" x14ac:dyDescent="0.25">
      <c r="AK682" s="320" t="str">
        <f>Presentación!$C$17</f>
        <v>Módulo 3 – Identificación de políticas, leyes y reglamentos pertinentes</v>
      </c>
    </row>
    <row r="683" spans="27:37" ht="178.5" hidden="1" x14ac:dyDescent="0.35">
      <c r="AK683" s="319" t="str">
        <f>'Módulo 3'!$O$418</f>
        <v>Salvaguarda (e) - La compatibilidad de las medidas [REDD+] con la conservación de los bosques naturales y la diversidad biológica, velando por que las que se indican en el párrafo 70 de la presente decisión no se utilicen para la conversión de bosques naturales, sino que sirvan, en cambio, para incentivar la protección y la conservación de esos bosques y los servicios derivados de sus ecosistemas y para potenciar otros beneficios sociales y ambientales.</v>
      </c>
    </row>
    <row r="684" spans="27:37" ht="45" hidden="1" customHeight="1" x14ac:dyDescent="0.25">
      <c r="AK684" s="321" t="str">
        <f>$AK$465</f>
        <v>Notas de las preguntas de orientación</v>
      </c>
    </row>
    <row r="685" spans="27:37" ht="15" hidden="1" customHeight="1" x14ac:dyDescent="0.25">
      <c r="AK685" s="112" t="str">
        <f>'Módulo 3'!V425</f>
        <v/>
      </c>
    </row>
    <row r="686" spans="27:37" hidden="1" x14ac:dyDescent="0.25">
      <c r="AK686" s="112" t="str">
        <f>'Módulo 3'!V426</f>
        <v/>
      </c>
    </row>
    <row r="687" spans="27:37" hidden="1" x14ac:dyDescent="0.25">
      <c r="AK687" s="112" t="str">
        <f>'Módulo 3'!V427</f>
        <v/>
      </c>
    </row>
    <row r="688" spans="27:37" ht="15" hidden="1" customHeight="1" x14ac:dyDescent="0.25">
      <c r="AK688" s="112" t="str">
        <f>'Módulo 3'!V428</f>
        <v/>
      </c>
    </row>
    <row r="689" spans="37:37" ht="15" hidden="1" customHeight="1" x14ac:dyDescent="0.25">
      <c r="AK689" s="112" t="str">
        <f>'Módulo 3'!V429</f>
        <v/>
      </c>
    </row>
    <row r="690" spans="37:37" ht="15" hidden="1" customHeight="1" x14ac:dyDescent="0.25">
      <c r="AK690" s="112" t="str">
        <f>'Módulo 3'!V430</f>
        <v/>
      </c>
    </row>
    <row r="691" spans="37:37" ht="15" hidden="1" customHeight="1" x14ac:dyDescent="0.25">
      <c r="AK691" s="112" t="str">
        <f>'Módulo 3'!V431</f>
        <v/>
      </c>
    </row>
    <row r="692" spans="37:37" ht="15" hidden="1" customHeight="1" x14ac:dyDescent="0.25">
      <c r="AK692" s="112" t="str">
        <f>'Módulo 3'!V432</f>
        <v/>
      </c>
    </row>
    <row r="693" spans="37:37" ht="15" hidden="1" customHeight="1" x14ac:dyDescent="0.25">
      <c r="AK693" s="112" t="str">
        <f>'Módulo 3'!V433</f>
        <v/>
      </c>
    </row>
    <row r="694" spans="37:37" ht="15" hidden="1" customHeight="1" x14ac:dyDescent="0.25">
      <c r="AK694" s="112" t="str">
        <f>'Módulo 3'!V434</f>
        <v/>
      </c>
    </row>
    <row r="695" spans="37:37" ht="15" hidden="1" customHeight="1" x14ac:dyDescent="0.25">
      <c r="AK695" s="112" t="str">
        <f>'Módulo 3'!V435</f>
        <v/>
      </c>
    </row>
    <row r="696" spans="37:37" ht="15" hidden="1" customHeight="1" x14ac:dyDescent="0.25">
      <c r="AK696" s="112" t="str">
        <f>'Módulo 3'!V436</f>
        <v/>
      </c>
    </row>
    <row r="697" spans="37:37" ht="15" hidden="1" customHeight="1" x14ac:dyDescent="0.25">
      <c r="AK697" s="112" t="str">
        <f>'Módulo 3'!V437</f>
        <v/>
      </c>
    </row>
    <row r="698" spans="37:37" ht="15" hidden="1" customHeight="1" x14ac:dyDescent="0.25">
      <c r="AK698" s="112" t="str">
        <f>'Módulo 3'!V438</f>
        <v/>
      </c>
    </row>
    <row r="699" spans="37:37" ht="15" hidden="1" customHeight="1" x14ac:dyDescent="0.25">
      <c r="AK699" s="112" t="str">
        <f>'Módulo 3'!V439</f>
        <v/>
      </c>
    </row>
    <row r="700" spans="37:37" ht="15" hidden="1" customHeight="1" x14ac:dyDescent="0.25">
      <c r="AK700" s="112" t="str">
        <f>'Módulo 3'!V440</f>
        <v/>
      </c>
    </row>
    <row r="701" spans="37:37" ht="15" hidden="1" customHeight="1" x14ac:dyDescent="0.25">
      <c r="AK701" s="112" t="str">
        <f>'Módulo 3'!V441</f>
        <v/>
      </c>
    </row>
    <row r="702" spans="37:37" ht="15" hidden="1" customHeight="1" x14ac:dyDescent="0.25">
      <c r="AK702" s="112" t="str">
        <f>'Módulo 3'!V442</f>
        <v/>
      </c>
    </row>
    <row r="703" spans="37:37" ht="15" hidden="1" customHeight="1" x14ac:dyDescent="0.25">
      <c r="AK703" s="112" t="str">
        <f>'Módulo 3'!V443</f>
        <v/>
      </c>
    </row>
    <row r="704" spans="37:37" ht="15" hidden="1" customHeight="1" x14ac:dyDescent="0.25">
      <c r="AK704" s="112" t="str">
        <f>'Módulo 3'!V444</f>
        <v/>
      </c>
    </row>
    <row r="705" spans="16:37" ht="15" hidden="1" customHeight="1" x14ac:dyDescent="0.25">
      <c r="AK705" s="112" t="str">
        <f>'Módulo 3'!V445</f>
        <v/>
      </c>
    </row>
    <row r="706" spans="16:37" ht="15" hidden="1" customHeight="1" x14ac:dyDescent="0.25">
      <c r="AK706" s="112" t="str">
        <f>'Módulo 3'!V446</f>
        <v/>
      </c>
    </row>
    <row r="707" spans="16:37" ht="110.1" hidden="1" customHeight="1" x14ac:dyDescent="0.25"/>
    <row r="708" spans="16:37" ht="15" hidden="1" customHeight="1" x14ac:dyDescent="0.25"/>
    <row r="709" spans="16:37" ht="15" hidden="1" customHeight="1" x14ac:dyDescent="0.25"/>
    <row r="710" spans="16:37" ht="25.5" hidden="1" customHeight="1" x14ac:dyDescent="0.35">
      <c r="P710" s="16"/>
      <c r="Q710" s="16"/>
      <c r="R710" s="16"/>
      <c r="S710" s="16"/>
      <c r="T710" s="16"/>
      <c r="U710" s="16"/>
      <c r="AA710" s="793" t="str">
        <f>'Módulo 3'!$O$539</f>
        <v>Salvaguarda (f) - La adopción de medidas para hacer frente a los riesgos de reversión.</v>
      </c>
      <c r="AB710" s="793"/>
      <c r="AC710" s="793"/>
      <c r="AD710" s="793"/>
      <c r="AE710" s="793"/>
      <c r="AF710" s="793"/>
      <c r="AG710" s="793"/>
      <c r="AH710" s="793"/>
    </row>
    <row r="711" spans="16:37" ht="15" hidden="1" customHeight="1" x14ac:dyDescent="0.25">
      <c r="P711" s="16"/>
      <c r="Q711" s="16"/>
      <c r="R711" s="16"/>
      <c r="S711" s="16"/>
      <c r="T711" s="16"/>
      <c r="U711" s="16"/>
    </row>
    <row r="712" spans="16:37" ht="15" hidden="1" customHeight="1" x14ac:dyDescent="0.25">
      <c r="P712" s="16"/>
      <c r="Q712" s="16"/>
      <c r="R712" s="16"/>
      <c r="S712" s="16"/>
      <c r="T712" s="16"/>
      <c r="U712" s="16"/>
    </row>
    <row r="713" spans="16:37" ht="15.75" hidden="1" customHeight="1" x14ac:dyDescent="0.25">
      <c r="AA713" s="196" t="str">
        <f>'Módulo 3'!$C$561</f>
        <v>Tabla 3:  PLR relevantes para la Salvaguarda (f) - Hacer frente a los riesgos de reversión.</v>
      </c>
      <c r="AC713" s="195"/>
      <c r="AD713" s="195"/>
      <c r="AE713" s="195"/>
      <c r="AF713" s="195"/>
      <c r="AG713" s="195"/>
      <c r="AH713" s="195"/>
    </row>
    <row r="714" spans="16:37" ht="15" hidden="1" customHeight="1" x14ac:dyDescent="0.25"/>
    <row r="715" spans="16:37" ht="0.95" hidden="1" customHeight="1" x14ac:dyDescent="0.25">
      <c r="AA715" s="889"/>
      <c r="AB715" s="33" t="str">
        <f>'Módulo 3'!$P$66</f>
        <v>Descripción</v>
      </c>
      <c r="AC715" s="33" t="str">
        <f>'Módulo 3'!$Q$66</f>
        <v>Cant.</v>
      </c>
      <c r="AD715" s="33" t="str">
        <f>'Módulo 3'!$R$66</f>
        <v>PLR relevantes para este beneficio</v>
      </c>
      <c r="AE715" s="33" t="str">
        <f>'Módulo 3'!$S$66</f>
        <v>¿Cómo cubren las PLR este beneficio?</v>
      </c>
      <c r="AF715" s="33" t="str">
        <f>'Módulo 3'!$T$66</f>
        <v>¿Con qué efectividad se están implementando las PLR?</v>
      </c>
      <c r="AG715" s="33" t="str">
        <f>'Módulo 3'!$U$66</f>
        <v>¿PLR incompatibles?</v>
      </c>
      <c r="AH715" s="33" t="str">
        <f>'Módulo 3'!$V$66</f>
        <v>Vacíos identificados</v>
      </c>
    </row>
    <row r="716" spans="16:37" ht="0.95" hidden="1" customHeight="1" x14ac:dyDescent="0.25">
      <c r="AA716" s="890"/>
      <c r="AB716" s="99" t="str">
        <f>'Módulo 3'!P567</f>
        <v/>
      </c>
      <c r="AC716" s="99" t="str">
        <f>'Módulo 3'!Q567</f>
        <v/>
      </c>
      <c r="AD716" s="99" t="str">
        <f>'Módulo 3'!R567</f>
        <v/>
      </c>
      <c r="AE716" s="99" t="str">
        <f>'Módulo 3'!S567</f>
        <v/>
      </c>
      <c r="AF716" s="99" t="str">
        <f>'Módulo 3'!T567</f>
        <v/>
      </c>
      <c r="AG716" s="99" t="str">
        <f>'Módulo 3'!U567</f>
        <v/>
      </c>
      <c r="AH716" s="99" t="str">
        <f>'Módulo 3'!V567</f>
        <v/>
      </c>
      <c r="AJ716" s="54" t="s">
        <v>38</v>
      </c>
    </row>
    <row r="717" spans="16:37" ht="0.95" hidden="1" customHeight="1" x14ac:dyDescent="0.25">
      <c r="AA717" s="890"/>
      <c r="AB717" s="99" t="str">
        <f>'Módulo 3'!P568</f>
        <v/>
      </c>
      <c r="AC717" s="99" t="str">
        <f>'Módulo 3'!Q568</f>
        <v/>
      </c>
      <c r="AD717" s="99" t="str">
        <f>'Módulo 3'!R568</f>
        <v/>
      </c>
      <c r="AE717" s="99" t="str">
        <f>'Módulo 3'!S568</f>
        <v/>
      </c>
      <c r="AF717" s="99" t="str">
        <f>'Módulo 3'!T568</f>
        <v/>
      </c>
      <c r="AG717" s="99" t="str">
        <f>'Módulo 3'!U568</f>
        <v/>
      </c>
      <c r="AH717" s="99" t="str">
        <f>'Módulo 3'!V568</f>
        <v/>
      </c>
      <c r="AJ717" s="54" t="s">
        <v>39</v>
      </c>
    </row>
    <row r="718" spans="16:37" ht="0.95" hidden="1" customHeight="1" x14ac:dyDescent="0.25">
      <c r="AA718" s="890"/>
      <c r="AB718" s="99" t="str">
        <f>'Módulo 3'!P569</f>
        <v/>
      </c>
      <c r="AC718" s="99" t="str">
        <f>'Módulo 3'!Q569</f>
        <v/>
      </c>
      <c r="AD718" s="99" t="str">
        <f>'Módulo 3'!R569</f>
        <v/>
      </c>
      <c r="AE718" s="99" t="str">
        <f>'Módulo 3'!S569</f>
        <v/>
      </c>
      <c r="AF718" s="99" t="str">
        <f>'Módulo 3'!T569</f>
        <v/>
      </c>
      <c r="AG718" s="99" t="str">
        <f>'Módulo 3'!U569</f>
        <v/>
      </c>
      <c r="AH718" s="99" t="str">
        <f>'Módulo 3'!V569</f>
        <v/>
      </c>
      <c r="AJ718" s="54" t="s">
        <v>40</v>
      </c>
    </row>
    <row r="719" spans="16:37" ht="0.95" hidden="1" customHeight="1" x14ac:dyDescent="0.25">
      <c r="AA719" s="890"/>
      <c r="AB719" s="99" t="str">
        <f>'Módulo 3'!P570</f>
        <v/>
      </c>
      <c r="AC719" s="99" t="str">
        <f>'Módulo 3'!Q570</f>
        <v/>
      </c>
      <c r="AD719" s="99" t="str">
        <f>'Módulo 3'!R570</f>
        <v/>
      </c>
      <c r="AE719" s="99" t="str">
        <f>'Módulo 3'!S570</f>
        <v/>
      </c>
      <c r="AF719" s="99" t="str">
        <f>'Módulo 3'!T570</f>
        <v/>
      </c>
      <c r="AG719" s="99" t="str">
        <f>'Módulo 3'!U570</f>
        <v/>
      </c>
      <c r="AH719" s="99" t="str">
        <f>'Módulo 3'!V570</f>
        <v/>
      </c>
      <c r="AJ719" s="54" t="s">
        <v>41</v>
      </c>
    </row>
    <row r="720" spans="16:37" ht="0.95" hidden="1" customHeight="1" x14ac:dyDescent="0.25">
      <c r="AA720" s="890"/>
      <c r="AB720" s="99" t="str">
        <f>'Módulo 3'!P571</f>
        <v/>
      </c>
      <c r="AC720" s="99" t="str">
        <f>'Módulo 3'!Q571</f>
        <v/>
      </c>
      <c r="AD720" s="99" t="str">
        <f>'Módulo 3'!R571</f>
        <v/>
      </c>
      <c r="AE720" s="99" t="str">
        <f>'Módulo 3'!S571</f>
        <v/>
      </c>
      <c r="AF720" s="99" t="str">
        <f>'Módulo 3'!T571</f>
        <v/>
      </c>
      <c r="AG720" s="99" t="str">
        <f>'Módulo 3'!U571</f>
        <v/>
      </c>
      <c r="AH720" s="99" t="str">
        <f>'Módulo 3'!V571</f>
        <v/>
      </c>
      <c r="AJ720" s="54" t="s">
        <v>42</v>
      </c>
    </row>
    <row r="721" spans="16:37" ht="0.95" hidden="1" customHeight="1" x14ac:dyDescent="0.25">
      <c r="AA721" s="890"/>
      <c r="AB721" s="99" t="str">
        <f>'Módulo 3'!P572</f>
        <v/>
      </c>
      <c r="AC721" s="99" t="str">
        <f>'Módulo 3'!Q572</f>
        <v/>
      </c>
      <c r="AD721" s="99" t="str">
        <f>'Módulo 3'!R572</f>
        <v/>
      </c>
      <c r="AE721" s="99" t="str">
        <f>'Módulo 3'!S572</f>
        <v/>
      </c>
      <c r="AF721" s="99" t="str">
        <f>'Módulo 3'!T572</f>
        <v/>
      </c>
      <c r="AG721" s="99" t="str">
        <f>'Módulo 3'!U572</f>
        <v/>
      </c>
      <c r="AH721" s="99" t="str">
        <f>'Módulo 3'!V572</f>
        <v/>
      </c>
      <c r="AJ721" s="54" t="s">
        <v>43</v>
      </c>
    </row>
    <row r="722" spans="16:37" ht="36" hidden="1" x14ac:dyDescent="0.25">
      <c r="AA722" s="223" t="str">
        <f>'Módulo 3'!$O$79</f>
        <v>Riesgos</v>
      </c>
      <c r="AB722" s="33" t="str">
        <f>'Módulo 3'!$P$77</f>
        <v>Descripción</v>
      </c>
      <c r="AC722" s="33" t="str">
        <f>'Módulo 3'!$Q$77</f>
        <v>Cant.</v>
      </c>
      <c r="AD722" s="33" t="str">
        <f>'Módulo 3'!$R$77</f>
        <v>PLR relevantes a este riesgo</v>
      </c>
      <c r="AE722" s="33" t="str">
        <f>'Módulo 3'!$S$77</f>
        <v>¿Cómo cubren las PLR este riesgo?</v>
      </c>
      <c r="AF722" s="33" t="str">
        <f>'Módulo 3'!$T$77</f>
        <v>¿Con qué efectividad se están implementando las PLR?</v>
      </c>
      <c r="AG722" s="33" t="str">
        <f>'Módulo 3'!$U$77</f>
        <v>¿PLR incompatibles?</v>
      </c>
      <c r="AH722" s="33" t="str">
        <f>'Módulo 3'!$V$77</f>
        <v>Vacíos identificados</v>
      </c>
      <c r="AJ722" s="54"/>
    </row>
    <row r="723" spans="16:37" ht="15" hidden="1" customHeight="1" x14ac:dyDescent="0.25">
      <c r="P723" s="16"/>
      <c r="Q723" s="16"/>
      <c r="R723" s="16"/>
      <c r="S723" s="16"/>
      <c r="T723" s="16"/>
      <c r="U723" s="16"/>
      <c r="AA723" s="224"/>
      <c r="AB723" s="99" t="str">
        <f>'Módulo 3'!P575</f>
        <v/>
      </c>
      <c r="AC723" s="99" t="str">
        <f>'Módulo 3'!Q575</f>
        <v/>
      </c>
      <c r="AD723" s="99" t="str">
        <f>'Módulo 3'!R575</f>
        <v/>
      </c>
      <c r="AE723" s="99" t="str">
        <f>'Módulo 3'!S575</f>
        <v/>
      </c>
      <c r="AF723" s="99" t="str">
        <f>'Módulo 3'!T575</f>
        <v/>
      </c>
      <c r="AG723" s="99" t="str">
        <f>'Módulo 3'!U575</f>
        <v/>
      </c>
      <c r="AH723" s="99" t="str">
        <f>'Módulo 3'!V575</f>
        <v/>
      </c>
    </row>
    <row r="724" spans="16:37" ht="15" hidden="1" customHeight="1" x14ac:dyDescent="0.25">
      <c r="P724" s="16"/>
      <c r="Q724" s="16"/>
      <c r="R724" s="16"/>
      <c r="S724" s="16"/>
      <c r="T724" s="16"/>
      <c r="U724" s="16"/>
      <c r="AA724" s="224"/>
      <c r="AB724" s="99" t="str">
        <f>'Módulo 3'!P576</f>
        <v/>
      </c>
      <c r="AC724" s="99" t="str">
        <f>'Módulo 3'!Q576</f>
        <v/>
      </c>
      <c r="AD724" s="99" t="str">
        <f>'Módulo 3'!R576</f>
        <v/>
      </c>
      <c r="AE724" s="99" t="str">
        <f>'Módulo 3'!S576</f>
        <v/>
      </c>
      <c r="AF724" s="99" t="str">
        <f>'Módulo 3'!T576</f>
        <v/>
      </c>
      <c r="AG724" s="99" t="str">
        <f>'Módulo 3'!U576</f>
        <v/>
      </c>
      <c r="AH724" s="99" t="str">
        <f>'Módulo 3'!V576</f>
        <v/>
      </c>
    </row>
    <row r="725" spans="16:37" ht="15" hidden="1" customHeight="1" x14ac:dyDescent="0.25">
      <c r="P725" s="16"/>
      <c r="Q725" s="16"/>
      <c r="R725" s="16"/>
      <c r="S725" s="16"/>
      <c r="T725" s="16"/>
      <c r="U725" s="16"/>
      <c r="AA725" s="224"/>
      <c r="AB725" s="99" t="str">
        <f>'Módulo 3'!P577</f>
        <v/>
      </c>
      <c r="AC725" s="99" t="str">
        <f>'Módulo 3'!Q577</f>
        <v/>
      </c>
      <c r="AD725" s="99" t="str">
        <f>'Módulo 3'!R577</f>
        <v/>
      </c>
      <c r="AE725" s="99" t="str">
        <f>'Módulo 3'!S577</f>
        <v/>
      </c>
      <c r="AF725" s="99" t="str">
        <f>'Módulo 3'!T577</f>
        <v/>
      </c>
      <c r="AG725" s="99" t="str">
        <f>'Módulo 3'!U577</f>
        <v/>
      </c>
      <c r="AH725" s="99" t="str">
        <f>'Módulo 3'!V577</f>
        <v/>
      </c>
    </row>
    <row r="726" spans="16:37" ht="15" hidden="1" customHeight="1" x14ac:dyDescent="0.25">
      <c r="AA726" s="224"/>
      <c r="AB726" s="99" t="str">
        <f>'Módulo 3'!P578</f>
        <v/>
      </c>
      <c r="AC726" s="99" t="str">
        <f>'Módulo 3'!Q578</f>
        <v/>
      </c>
      <c r="AD726" s="99" t="str">
        <f>'Módulo 3'!R578</f>
        <v/>
      </c>
      <c r="AE726" s="99" t="str">
        <f>'Módulo 3'!S578</f>
        <v/>
      </c>
      <c r="AF726" s="99" t="str">
        <f>'Módulo 3'!T578</f>
        <v/>
      </c>
      <c r="AG726" s="99" t="str">
        <f>'Módulo 3'!U578</f>
        <v/>
      </c>
      <c r="AH726" s="99" t="str">
        <f>'Módulo 3'!V578</f>
        <v/>
      </c>
    </row>
    <row r="727" spans="16:37" ht="15" hidden="1" customHeight="1" x14ac:dyDescent="0.25">
      <c r="AA727" s="224"/>
      <c r="AB727" s="99" t="str">
        <f>'Módulo 3'!P579</f>
        <v/>
      </c>
      <c r="AC727" s="99" t="str">
        <f>'Módulo 3'!Q579</f>
        <v/>
      </c>
      <c r="AD727" s="99" t="str">
        <f>'Módulo 3'!R579</f>
        <v/>
      </c>
      <c r="AE727" s="99" t="str">
        <f>'Módulo 3'!S579</f>
        <v/>
      </c>
      <c r="AF727" s="99" t="str">
        <f>'Módulo 3'!T579</f>
        <v/>
      </c>
      <c r="AG727" s="99" t="str">
        <f>'Módulo 3'!U579</f>
        <v/>
      </c>
      <c r="AH727" s="99" t="str">
        <f>'Módulo 3'!V579</f>
        <v/>
      </c>
    </row>
    <row r="728" spans="16:37" ht="15" hidden="1" customHeight="1" x14ac:dyDescent="0.25">
      <c r="AA728" s="224"/>
      <c r="AB728" s="99" t="str">
        <f>'Módulo 3'!P580</f>
        <v/>
      </c>
      <c r="AC728" s="99" t="str">
        <f>'Módulo 3'!Q580</f>
        <v/>
      </c>
      <c r="AD728" s="99" t="str">
        <f>'Módulo 3'!R580</f>
        <v/>
      </c>
      <c r="AE728" s="99" t="str">
        <f>'Módulo 3'!S580</f>
        <v/>
      </c>
      <c r="AF728" s="99" t="str">
        <f>'Módulo 3'!T580</f>
        <v/>
      </c>
      <c r="AG728" s="99" t="str">
        <f>'Módulo 3'!U580</f>
        <v/>
      </c>
      <c r="AH728" s="99" t="str">
        <f>'Módulo 3'!V580</f>
        <v/>
      </c>
    </row>
    <row r="729" spans="16:37" ht="15" hidden="1" customHeight="1" x14ac:dyDescent="0.25">
      <c r="AA729" s="224"/>
      <c r="AB729" s="99" t="str">
        <f>'Módulo 3'!P581</f>
        <v/>
      </c>
      <c r="AC729" s="99" t="str">
        <f>'Módulo 3'!Q581</f>
        <v/>
      </c>
      <c r="AD729" s="99" t="str">
        <f>'Módulo 3'!R581</f>
        <v/>
      </c>
      <c r="AE729" s="99" t="str">
        <f>'Módulo 3'!S581</f>
        <v/>
      </c>
      <c r="AF729" s="99" t="str">
        <f>'Módulo 3'!T581</f>
        <v/>
      </c>
      <c r="AG729" s="99" t="str">
        <f>'Módulo 3'!U581</f>
        <v/>
      </c>
      <c r="AH729" s="99" t="str">
        <f>'Módulo 3'!V581</f>
        <v/>
      </c>
    </row>
    <row r="730" spans="16:37" ht="15" hidden="1" customHeight="1" x14ac:dyDescent="0.25">
      <c r="AA730" s="224"/>
      <c r="AB730" s="99" t="str">
        <f>'Módulo 3'!P582</f>
        <v/>
      </c>
      <c r="AC730" s="99" t="str">
        <f>'Módulo 3'!Q582</f>
        <v/>
      </c>
      <c r="AD730" s="99" t="str">
        <f>'Módulo 3'!R582</f>
        <v/>
      </c>
      <c r="AE730" s="99" t="str">
        <f>'Módulo 3'!S582</f>
        <v/>
      </c>
      <c r="AF730" s="99" t="str">
        <f>'Módulo 3'!T582</f>
        <v/>
      </c>
      <c r="AG730" s="99" t="str">
        <f>'Módulo 3'!U582</f>
        <v/>
      </c>
      <c r="AH730" s="99" t="str">
        <f>'Módulo 3'!V582</f>
        <v/>
      </c>
    </row>
    <row r="731" spans="16:37" ht="15" hidden="1" customHeight="1" x14ac:dyDescent="0.25">
      <c r="AA731" s="224"/>
      <c r="AB731" s="99" t="str">
        <f>'Módulo 3'!P583</f>
        <v/>
      </c>
      <c r="AC731" s="99" t="str">
        <f>'Módulo 3'!Q583</f>
        <v/>
      </c>
      <c r="AD731" s="99" t="str">
        <f>'Módulo 3'!R583</f>
        <v/>
      </c>
      <c r="AE731" s="99" t="str">
        <f>'Módulo 3'!S583</f>
        <v/>
      </c>
      <c r="AF731" s="99" t="str">
        <f>'Módulo 3'!T583</f>
        <v/>
      </c>
      <c r="AG731" s="99" t="str">
        <f>'Módulo 3'!U583</f>
        <v/>
      </c>
      <c r="AH731" s="99" t="str">
        <f>'Módulo 3'!V583</f>
        <v/>
      </c>
    </row>
    <row r="732" spans="16:37" ht="15.75" hidden="1" customHeight="1" thickBot="1" x14ac:dyDescent="0.3">
      <c r="AA732" s="225"/>
      <c r="AB732" s="99" t="str">
        <f>'Módulo 3'!P584</f>
        <v/>
      </c>
      <c r="AC732" s="99" t="str">
        <f>'Módulo 3'!Q584</f>
        <v/>
      </c>
      <c r="AD732" s="99" t="str">
        <f>'Módulo 3'!R584</f>
        <v/>
      </c>
      <c r="AE732" s="99" t="str">
        <f>'Módulo 3'!S584</f>
        <v/>
      </c>
      <c r="AF732" s="99" t="str">
        <f>'Módulo 3'!T584</f>
        <v/>
      </c>
      <c r="AG732" s="99" t="str">
        <f>'Módulo 3'!U584</f>
        <v/>
      </c>
      <c r="AH732" s="99" t="str">
        <f>'Módulo 3'!V584</f>
        <v/>
      </c>
    </row>
    <row r="733" spans="16:37" ht="99.95" hidden="1" customHeight="1" thickTop="1" x14ac:dyDescent="0.25">
      <c r="AA733" s="885" t="str">
        <f>'Módulo 3'!$O$89</f>
        <v>Cobertura general de las PLR/ de la salvaguarda:</v>
      </c>
      <c r="AB733" s="886"/>
      <c r="AC733" s="886"/>
      <c r="AD733" s="887" t="str">
        <f>'Módulo 3'!Q585</f>
        <v xml:space="preserve"> </v>
      </c>
      <c r="AE733" s="887"/>
      <c r="AF733" s="887"/>
      <c r="AG733" s="887"/>
      <c r="AH733" s="888"/>
    </row>
    <row r="734" spans="16:37" ht="99.95" hidden="1" customHeight="1" x14ac:dyDescent="0.25"/>
    <row r="735" spans="16:37" ht="45" hidden="1" customHeight="1" x14ac:dyDescent="0.25">
      <c r="AK735" s="320" t="str">
        <f>Presentación!$C$17</f>
        <v>Módulo 3 – Identificación de políticas, leyes y reglamentos pertinentes</v>
      </c>
    </row>
    <row r="736" spans="16:37" ht="51" hidden="1" x14ac:dyDescent="0.35">
      <c r="AK736" s="319" t="str">
        <f>'Módulo 3'!$O$539</f>
        <v>Salvaguarda (f) - La adopción de medidas para hacer frente a los riesgos de reversión.</v>
      </c>
    </row>
    <row r="737" spans="16:37" ht="45" hidden="1" customHeight="1" x14ac:dyDescent="0.25">
      <c r="AK737" s="321" t="str">
        <f>$AK$465</f>
        <v>Notas de las preguntas de orientación</v>
      </c>
    </row>
    <row r="738" spans="16:37" ht="15" hidden="1" customHeight="1" x14ac:dyDescent="0.25">
      <c r="AK738" s="112" t="str">
        <f>'Módulo 3'!V546</f>
        <v/>
      </c>
    </row>
    <row r="739" spans="16:37" hidden="1" x14ac:dyDescent="0.25">
      <c r="AK739" s="112" t="str">
        <f>'Módulo 3'!V547</f>
        <v/>
      </c>
    </row>
    <row r="740" spans="16:37" ht="15" hidden="1" customHeight="1" x14ac:dyDescent="0.25">
      <c r="AK740" s="112" t="str">
        <f>'Módulo 3'!V548</f>
        <v/>
      </c>
    </row>
    <row r="741" spans="16:37" ht="15" hidden="1" customHeight="1" x14ac:dyDescent="0.25">
      <c r="AK741" s="112" t="str">
        <f>'Módulo 3'!V549</f>
        <v/>
      </c>
    </row>
    <row r="742" spans="16:37" ht="15" hidden="1" customHeight="1" x14ac:dyDescent="0.25">
      <c r="AK742" s="112" t="str">
        <f>'Módulo 3'!V550</f>
        <v/>
      </c>
    </row>
    <row r="743" spans="16:37" ht="15" hidden="1" customHeight="1" x14ac:dyDescent="0.25">
      <c r="AK743" s="112" t="str">
        <f>'Módulo 3'!V551</f>
        <v/>
      </c>
    </row>
    <row r="744" spans="16:37" ht="15" hidden="1" customHeight="1" x14ac:dyDescent="0.25">
      <c r="AK744" s="112" t="str">
        <f>'Módulo 3'!V552</f>
        <v/>
      </c>
    </row>
    <row r="745" spans="16:37" ht="15" hidden="1" customHeight="1" x14ac:dyDescent="0.25">
      <c r="AK745" s="112" t="str">
        <f>'Módulo 3'!V553</f>
        <v/>
      </c>
    </row>
    <row r="746" spans="16:37" ht="15" hidden="1" customHeight="1" x14ac:dyDescent="0.25">
      <c r="AK746" s="112" t="str">
        <f>'Módulo 3'!V554</f>
        <v/>
      </c>
    </row>
    <row r="747" spans="16:37" ht="15" hidden="1" customHeight="1" x14ac:dyDescent="0.25">
      <c r="AK747" s="112" t="str">
        <f>'Módulo 3'!V555</f>
        <v/>
      </c>
    </row>
    <row r="748" spans="16:37" ht="110.1" hidden="1" customHeight="1" x14ac:dyDescent="0.25"/>
    <row r="749" spans="16:37" ht="15" hidden="1" customHeight="1" x14ac:dyDescent="0.25"/>
    <row r="750" spans="16:37" ht="15" hidden="1" customHeight="1" x14ac:dyDescent="0.25"/>
    <row r="751" spans="16:37" ht="15" hidden="1" customHeight="1" x14ac:dyDescent="0.25"/>
    <row r="752" spans="16:37" ht="50.1" hidden="1" customHeight="1" x14ac:dyDescent="0.35">
      <c r="P752" s="16"/>
      <c r="Q752" s="16"/>
      <c r="R752" s="16"/>
      <c r="S752" s="16"/>
      <c r="T752" s="16"/>
      <c r="U752" s="16"/>
      <c r="AA752" s="793" t="str">
        <f>'Módulo 3'!$O$619</f>
        <v>Salvaguarda (g) - La adopción de medidas para reducir el desplazamiento de las emisiones.</v>
      </c>
      <c r="AB752" s="793"/>
      <c r="AC752" s="793"/>
      <c r="AD752" s="793"/>
      <c r="AE752" s="793"/>
      <c r="AF752" s="793"/>
      <c r="AG752" s="793"/>
      <c r="AH752" s="793"/>
    </row>
    <row r="753" spans="16:36" ht="15" hidden="1" customHeight="1" x14ac:dyDescent="0.25">
      <c r="P753" s="16"/>
      <c r="Q753" s="16"/>
      <c r="R753" s="16"/>
      <c r="S753" s="16"/>
      <c r="T753" s="16"/>
      <c r="U753" s="16"/>
    </row>
    <row r="754" spans="16:36" ht="0.95" hidden="1" customHeight="1" x14ac:dyDescent="0.25">
      <c r="P754" s="16"/>
      <c r="Q754" s="16"/>
      <c r="R754" s="16"/>
      <c r="S754" s="16"/>
      <c r="T754" s="16"/>
      <c r="U754" s="16"/>
    </row>
    <row r="755" spans="16:36" ht="15.75" hidden="1" customHeight="1" x14ac:dyDescent="0.25">
      <c r="AA755" s="196" t="str">
        <f>'Módulo 3'!$C$639</f>
        <v>Tabla 3:  PLR relevantes para la Salvaguarda (g) - Reducir el desplazamiento de emisiones.</v>
      </c>
      <c r="AC755" s="195"/>
      <c r="AD755" s="195"/>
      <c r="AE755" s="195"/>
      <c r="AF755" s="195"/>
      <c r="AG755" s="195"/>
      <c r="AH755" s="195"/>
    </row>
    <row r="756" spans="16:36" ht="15" hidden="1" customHeight="1" x14ac:dyDescent="0.25"/>
    <row r="757" spans="16:36" ht="0.95" hidden="1" customHeight="1" x14ac:dyDescent="0.25">
      <c r="AA757" s="889"/>
      <c r="AB757" s="33" t="str">
        <f>'Módulo 3'!$P$66</f>
        <v>Descripción</v>
      </c>
      <c r="AC757" s="33" t="str">
        <f>'Módulo 3'!$Q$66</f>
        <v>Cant.</v>
      </c>
      <c r="AD757" s="33" t="str">
        <f>'Módulo 3'!$R$66</f>
        <v>PLR relevantes para este beneficio</v>
      </c>
      <c r="AE757" s="33" t="str">
        <f>'Módulo 3'!$S$66</f>
        <v>¿Cómo cubren las PLR este beneficio?</v>
      </c>
      <c r="AF757" s="33" t="str">
        <f>'Módulo 3'!$T$66</f>
        <v>¿Con qué efectividad se están implementando las PLR?</v>
      </c>
      <c r="AG757" s="33" t="str">
        <f>'Módulo 3'!$U$66</f>
        <v>¿PLR incompatibles?</v>
      </c>
      <c r="AH757" s="33" t="str">
        <f>'Módulo 3'!$V$66</f>
        <v>Vacíos identificados</v>
      </c>
    </row>
    <row r="758" spans="16:36" ht="0.95" hidden="1" customHeight="1" x14ac:dyDescent="0.25">
      <c r="AA758" s="890"/>
      <c r="AB758" s="99" t="str">
        <f>'Módulo 3'!P645</f>
        <v/>
      </c>
      <c r="AC758" s="99" t="str">
        <f>'Módulo 3'!Q645</f>
        <v/>
      </c>
      <c r="AD758" s="99" t="str">
        <f>'Módulo 3'!R645</f>
        <v/>
      </c>
      <c r="AE758" s="99" t="str">
        <f>'Módulo 3'!S645</f>
        <v/>
      </c>
      <c r="AF758" s="99" t="str">
        <f>'Módulo 3'!T645</f>
        <v/>
      </c>
      <c r="AG758" s="99" t="str">
        <f>'Módulo 3'!U645</f>
        <v/>
      </c>
      <c r="AH758" s="99" t="str">
        <f>'Módulo 3'!V645</f>
        <v/>
      </c>
      <c r="AJ758" s="54" t="s">
        <v>38</v>
      </c>
    </row>
    <row r="759" spans="16:36" ht="0.95" hidden="1" customHeight="1" x14ac:dyDescent="0.25">
      <c r="AA759" s="890"/>
      <c r="AB759" s="99" t="str">
        <f>'Módulo 3'!P646</f>
        <v/>
      </c>
      <c r="AC759" s="99" t="str">
        <f>'Módulo 3'!Q646</f>
        <v/>
      </c>
      <c r="AD759" s="99" t="str">
        <f>'Módulo 3'!R646</f>
        <v/>
      </c>
      <c r="AE759" s="99" t="str">
        <f>'Módulo 3'!S646</f>
        <v/>
      </c>
      <c r="AF759" s="99" t="str">
        <f>'Módulo 3'!T646</f>
        <v/>
      </c>
      <c r="AG759" s="99" t="str">
        <f>'Módulo 3'!U646</f>
        <v/>
      </c>
      <c r="AH759" s="99" t="str">
        <f>'Módulo 3'!V646</f>
        <v/>
      </c>
      <c r="AJ759" s="54" t="s">
        <v>39</v>
      </c>
    </row>
    <row r="760" spans="16:36" ht="0.95" hidden="1" customHeight="1" x14ac:dyDescent="0.25">
      <c r="AA760" s="890"/>
      <c r="AB760" s="99" t="str">
        <f>'Módulo 3'!P647</f>
        <v/>
      </c>
      <c r="AC760" s="99" t="str">
        <f>'Módulo 3'!Q647</f>
        <v/>
      </c>
      <c r="AD760" s="99" t="str">
        <f>'Módulo 3'!R647</f>
        <v/>
      </c>
      <c r="AE760" s="99" t="str">
        <f>'Módulo 3'!S647</f>
        <v/>
      </c>
      <c r="AF760" s="99" t="str">
        <f>'Módulo 3'!T647</f>
        <v/>
      </c>
      <c r="AG760" s="99" t="str">
        <f>'Módulo 3'!U647</f>
        <v/>
      </c>
      <c r="AH760" s="99" t="str">
        <f>'Módulo 3'!V647</f>
        <v/>
      </c>
      <c r="AJ760" s="54" t="s">
        <v>40</v>
      </c>
    </row>
    <row r="761" spans="16:36" ht="0.95" hidden="1" customHeight="1" x14ac:dyDescent="0.25">
      <c r="AA761" s="890"/>
      <c r="AB761" s="300" t="str">
        <f>'Módulo 3'!P648</f>
        <v/>
      </c>
      <c r="AC761" s="300" t="str">
        <f>'Módulo 3'!Q648</f>
        <v/>
      </c>
      <c r="AD761" s="300" t="str">
        <f>'Módulo 3'!R648</f>
        <v/>
      </c>
      <c r="AE761" s="300" t="str">
        <f>'Módulo 3'!S648</f>
        <v/>
      </c>
      <c r="AF761" s="300" t="str">
        <f>'Módulo 3'!T648</f>
        <v/>
      </c>
      <c r="AG761" s="300" t="str">
        <f>'Módulo 3'!U648</f>
        <v/>
      </c>
      <c r="AH761" s="300" t="str">
        <f>'Módulo 3'!V648</f>
        <v/>
      </c>
      <c r="AJ761" s="54" t="s">
        <v>41</v>
      </c>
    </row>
    <row r="762" spans="16:36" ht="0.95" hidden="1" customHeight="1" x14ac:dyDescent="0.25">
      <c r="AA762" s="890"/>
      <c r="AB762" s="300" t="str">
        <f>'Módulo 3'!P649</f>
        <v/>
      </c>
      <c r="AC762" s="300" t="str">
        <f>'Módulo 3'!Q649</f>
        <v/>
      </c>
      <c r="AD762" s="300" t="str">
        <f>'Módulo 3'!R649</f>
        <v/>
      </c>
      <c r="AE762" s="300" t="str">
        <f>'Módulo 3'!S649</f>
        <v/>
      </c>
      <c r="AF762" s="300" t="str">
        <f>'Módulo 3'!T649</f>
        <v/>
      </c>
      <c r="AG762" s="300" t="str">
        <f>'Módulo 3'!U649</f>
        <v/>
      </c>
      <c r="AH762" s="300" t="str">
        <f>'Módulo 3'!V649</f>
        <v/>
      </c>
      <c r="AJ762" s="54" t="s">
        <v>42</v>
      </c>
    </row>
    <row r="763" spans="16:36" ht="0.95" hidden="1" customHeight="1" x14ac:dyDescent="0.25">
      <c r="AA763" s="890"/>
      <c r="AB763" s="99" t="str">
        <f>'Módulo 3'!P650</f>
        <v/>
      </c>
      <c r="AC763" s="99" t="str">
        <f>'Módulo 3'!Q650</f>
        <v/>
      </c>
      <c r="AD763" s="99" t="str">
        <f>'Módulo 3'!R650</f>
        <v/>
      </c>
      <c r="AE763" s="99" t="str">
        <f>'Módulo 3'!S650</f>
        <v/>
      </c>
      <c r="AF763" s="99" t="str">
        <f>'Módulo 3'!T650</f>
        <v/>
      </c>
      <c r="AG763" s="99" t="str">
        <f>'Módulo 3'!U650</f>
        <v/>
      </c>
      <c r="AH763" s="99" t="str">
        <f>'Módulo 3'!V650</f>
        <v/>
      </c>
      <c r="AJ763" s="54" t="s">
        <v>43</v>
      </c>
    </row>
    <row r="764" spans="16:36" ht="36" hidden="1" x14ac:dyDescent="0.25">
      <c r="AA764" s="223" t="str">
        <f>'Módulo 3'!$O$79</f>
        <v>Riesgos</v>
      </c>
      <c r="AB764" s="33" t="str">
        <f>'Módulo 3'!$P$77</f>
        <v>Descripción</v>
      </c>
      <c r="AC764" s="33" t="str">
        <f>'Módulo 3'!$Q$77</f>
        <v>Cant.</v>
      </c>
      <c r="AD764" s="33" t="str">
        <f>'Módulo 3'!$R$77</f>
        <v>PLR relevantes a este riesgo</v>
      </c>
      <c r="AE764" s="33" t="str">
        <f>'Módulo 3'!$S$77</f>
        <v>¿Cómo cubren las PLR este riesgo?</v>
      </c>
      <c r="AF764" s="33" t="str">
        <f>'Módulo 3'!$T$77</f>
        <v>¿Con qué efectividad se están implementando las PLR?</v>
      </c>
      <c r="AG764" s="33" t="str">
        <f>'Módulo 3'!$U$77</f>
        <v>¿PLR incompatibles?</v>
      </c>
      <c r="AH764" s="33" t="str">
        <f>'Módulo 3'!$V$77</f>
        <v>Vacíos identificados</v>
      </c>
      <c r="AJ764" s="54"/>
    </row>
    <row r="765" spans="16:36" ht="15" hidden="1" customHeight="1" x14ac:dyDescent="0.25">
      <c r="P765" s="16"/>
      <c r="Q765" s="16"/>
      <c r="R765" s="16"/>
      <c r="S765" s="16"/>
      <c r="T765" s="16"/>
      <c r="U765" s="16"/>
      <c r="AA765" s="224"/>
      <c r="AB765" s="99" t="str">
        <f>'Módulo 3'!P653</f>
        <v/>
      </c>
      <c r="AC765" s="99" t="str">
        <f>'Módulo 3'!Q653</f>
        <v/>
      </c>
      <c r="AD765" s="99" t="str">
        <f>'Módulo 3'!R653</f>
        <v/>
      </c>
      <c r="AE765" s="99" t="str">
        <f>'Módulo 3'!S653</f>
        <v/>
      </c>
      <c r="AF765" s="99" t="str">
        <f>'Módulo 3'!T653</f>
        <v/>
      </c>
      <c r="AG765" s="99" t="str">
        <f>'Módulo 3'!U653</f>
        <v/>
      </c>
      <c r="AH765" s="99" t="str">
        <f>'Módulo 3'!V653</f>
        <v/>
      </c>
    </row>
    <row r="766" spans="16:36" ht="15" hidden="1" customHeight="1" x14ac:dyDescent="0.25">
      <c r="P766" s="16"/>
      <c r="Q766" s="16"/>
      <c r="R766" s="16"/>
      <c r="S766" s="16"/>
      <c r="T766" s="16"/>
      <c r="U766" s="16"/>
      <c r="AA766" s="224"/>
      <c r="AB766" s="99" t="str">
        <f>'Módulo 3'!P654</f>
        <v/>
      </c>
      <c r="AC766" s="99" t="str">
        <f>'Módulo 3'!Q654</f>
        <v/>
      </c>
      <c r="AD766" s="99" t="str">
        <f>'Módulo 3'!R654</f>
        <v/>
      </c>
      <c r="AE766" s="99" t="str">
        <f>'Módulo 3'!S654</f>
        <v/>
      </c>
      <c r="AF766" s="99" t="str">
        <f>'Módulo 3'!T654</f>
        <v/>
      </c>
      <c r="AG766" s="99" t="str">
        <f>'Módulo 3'!U654</f>
        <v/>
      </c>
      <c r="AH766" s="99" t="str">
        <f>'Módulo 3'!V654</f>
        <v/>
      </c>
    </row>
    <row r="767" spans="16:36" ht="15" hidden="1" customHeight="1" x14ac:dyDescent="0.25">
      <c r="P767" s="16"/>
      <c r="Q767" s="16"/>
      <c r="R767" s="16"/>
      <c r="S767" s="16"/>
      <c r="T767" s="16"/>
      <c r="U767" s="16"/>
      <c r="AA767" s="224"/>
      <c r="AB767" s="99" t="str">
        <f>'Módulo 3'!P655</f>
        <v/>
      </c>
      <c r="AC767" s="99" t="str">
        <f>'Módulo 3'!Q655</f>
        <v/>
      </c>
      <c r="AD767" s="99" t="str">
        <f>'Módulo 3'!R655</f>
        <v/>
      </c>
      <c r="AE767" s="99" t="str">
        <f>'Módulo 3'!S655</f>
        <v/>
      </c>
      <c r="AF767" s="99" t="str">
        <f>'Módulo 3'!T655</f>
        <v/>
      </c>
      <c r="AG767" s="99" t="str">
        <f>'Módulo 3'!U655</f>
        <v/>
      </c>
      <c r="AH767" s="99" t="str">
        <f>'Módulo 3'!V655</f>
        <v/>
      </c>
    </row>
    <row r="768" spans="16:36" ht="15" hidden="1" customHeight="1" x14ac:dyDescent="0.25">
      <c r="AA768" s="224"/>
      <c r="AB768" s="99" t="str">
        <f>'Módulo 3'!P656</f>
        <v/>
      </c>
      <c r="AC768" s="99" t="str">
        <f>'Módulo 3'!Q656</f>
        <v/>
      </c>
      <c r="AD768" s="99" t="str">
        <f>'Módulo 3'!R656</f>
        <v/>
      </c>
      <c r="AE768" s="99" t="str">
        <f>'Módulo 3'!S656</f>
        <v/>
      </c>
      <c r="AF768" s="99" t="str">
        <f>'Módulo 3'!T656</f>
        <v/>
      </c>
      <c r="AG768" s="99" t="str">
        <f>'Módulo 3'!U656</f>
        <v/>
      </c>
      <c r="AH768" s="99" t="str">
        <f>'Módulo 3'!V656</f>
        <v/>
      </c>
    </row>
    <row r="769" spans="27:37" ht="15" hidden="1" customHeight="1" x14ac:dyDescent="0.25">
      <c r="AA769" s="224"/>
      <c r="AB769" s="99" t="str">
        <f>'Módulo 3'!P657</f>
        <v/>
      </c>
      <c r="AC769" s="99" t="str">
        <f>'Módulo 3'!Q657</f>
        <v/>
      </c>
      <c r="AD769" s="99" t="str">
        <f>'Módulo 3'!R657</f>
        <v/>
      </c>
      <c r="AE769" s="99" t="str">
        <f>'Módulo 3'!S657</f>
        <v/>
      </c>
      <c r="AF769" s="99" t="str">
        <f>'Módulo 3'!T657</f>
        <v/>
      </c>
      <c r="AG769" s="99" t="str">
        <f>'Módulo 3'!U657</f>
        <v/>
      </c>
      <c r="AH769" s="99" t="str">
        <f>'Módulo 3'!V657</f>
        <v/>
      </c>
    </row>
    <row r="770" spans="27:37" ht="15" hidden="1" customHeight="1" x14ac:dyDescent="0.25">
      <c r="AA770" s="224"/>
      <c r="AB770" s="99" t="str">
        <f>'Módulo 3'!P658</f>
        <v/>
      </c>
      <c r="AC770" s="99" t="str">
        <f>'Módulo 3'!Q658</f>
        <v/>
      </c>
      <c r="AD770" s="99" t="str">
        <f>'Módulo 3'!R658</f>
        <v/>
      </c>
      <c r="AE770" s="99" t="str">
        <f>'Módulo 3'!S658</f>
        <v/>
      </c>
      <c r="AF770" s="99" t="str">
        <f>'Módulo 3'!T658</f>
        <v/>
      </c>
      <c r="AG770" s="99" t="str">
        <f>'Módulo 3'!U658</f>
        <v/>
      </c>
      <c r="AH770" s="99" t="str">
        <f>'Módulo 3'!V658</f>
        <v/>
      </c>
    </row>
    <row r="771" spans="27:37" ht="15" hidden="1" customHeight="1" x14ac:dyDescent="0.25">
      <c r="AA771" s="224"/>
      <c r="AB771" s="99" t="str">
        <f>'Módulo 3'!P659</f>
        <v/>
      </c>
      <c r="AC771" s="99" t="str">
        <f>'Módulo 3'!Q659</f>
        <v/>
      </c>
      <c r="AD771" s="99" t="str">
        <f>'Módulo 3'!R659</f>
        <v/>
      </c>
      <c r="AE771" s="99" t="str">
        <f>'Módulo 3'!S659</f>
        <v/>
      </c>
      <c r="AF771" s="99" t="str">
        <f>'Módulo 3'!T659</f>
        <v/>
      </c>
      <c r="AG771" s="99" t="str">
        <f>'Módulo 3'!U659</f>
        <v/>
      </c>
      <c r="AH771" s="99" t="str">
        <f>'Módulo 3'!V659</f>
        <v/>
      </c>
    </row>
    <row r="772" spans="27:37" ht="15" hidden="1" customHeight="1" x14ac:dyDescent="0.25">
      <c r="AA772" s="224"/>
      <c r="AB772" s="99" t="str">
        <f>'Módulo 3'!P660</f>
        <v/>
      </c>
      <c r="AC772" s="99" t="str">
        <f>'Módulo 3'!Q660</f>
        <v/>
      </c>
      <c r="AD772" s="99" t="str">
        <f>'Módulo 3'!R660</f>
        <v/>
      </c>
      <c r="AE772" s="99" t="str">
        <f>'Módulo 3'!S660</f>
        <v/>
      </c>
      <c r="AF772" s="99" t="str">
        <f>'Módulo 3'!T660</f>
        <v/>
      </c>
      <c r="AG772" s="99" t="str">
        <f>'Módulo 3'!U660</f>
        <v/>
      </c>
      <c r="AH772" s="99" t="str">
        <f>'Módulo 3'!V660</f>
        <v/>
      </c>
    </row>
    <row r="773" spans="27:37" ht="15" hidden="1" customHeight="1" x14ac:dyDescent="0.25">
      <c r="AA773" s="224"/>
      <c r="AB773" s="99" t="str">
        <f>'Módulo 3'!P661</f>
        <v/>
      </c>
      <c r="AC773" s="99" t="str">
        <f>'Módulo 3'!Q661</f>
        <v/>
      </c>
      <c r="AD773" s="99" t="str">
        <f>'Módulo 3'!R661</f>
        <v/>
      </c>
      <c r="AE773" s="99" t="str">
        <f>'Módulo 3'!S661</f>
        <v/>
      </c>
      <c r="AF773" s="99" t="str">
        <f>'Módulo 3'!T661</f>
        <v/>
      </c>
      <c r="AG773" s="99" t="str">
        <f>'Módulo 3'!U661</f>
        <v/>
      </c>
      <c r="AH773" s="99" t="str">
        <f>'Módulo 3'!V661</f>
        <v/>
      </c>
    </row>
    <row r="774" spans="27:37" ht="15" hidden="1" customHeight="1" x14ac:dyDescent="0.25">
      <c r="AA774" s="224"/>
      <c r="AB774" s="99" t="str">
        <f>'Módulo 3'!P662</f>
        <v/>
      </c>
      <c r="AC774" s="99" t="str">
        <f>'Módulo 3'!Q662</f>
        <v/>
      </c>
      <c r="AD774" s="99" t="str">
        <f>'Módulo 3'!R662</f>
        <v/>
      </c>
      <c r="AE774" s="99" t="str">
        <f>'Módulo 3'!S662</f>
        <v/>
      </c>
      <c r="AF774" s="99" t="str">
        <f>'Módulo 3'!T662</f>
        <v/>
      </c>
      <c r="AG774" s="99" t="str">
        <f>'Módulo 3'!U662</f>
        <v/>
      </c>
      <c r="AH774" s="99" t="str">
        <f>'Módulo 3'!V662</f>
        <v/>
      </c>
    </row>
    <row r="775" spans="27:37" ht="15" hidden="1" customHeight="1" x14ac:dyDescent="0.25">
      <c r="AA775" s="224"/>
      <c r="AB775" s="99" t="str">
        <f>'Módulo 3'!P663</f>
        <v/>
      </c>
      <c r="AC775" s="99" t="str">
        <f>'Módulo 3'!Q663</f>
        <v/>
      </c>
      <c r="AD775" s="99" t="str">
        <f>'Módulo 3'!R663</f>
        <v/>
      </c>
      <c r="AE775" s="99" t="str">
        <f>'Módulo 3'!S663</f>
        <v/>
      </c>
      <c r="AF775" s="99" t="str">
        <f>'Módulo 3'!T663</f>
        <v/>
      </c>
      <c r="AG775" s="99" t="str">
        <f>'Módulo 3'!U663</f>
        <v/>
      </c>
      <c r="AH775" s="99" t="str">
        <f>'Módulo 3'!V663</f>
        <v/>
      </c>
    </row>
    <row r="776" spans="27:37" ht="15.75" hidden="1" customHeight="1" thickBot="1" x14ac:dyDescent="0.3">
      <c r="AA776" s="225"/>
      <c r="AB776" s="99" t="str">
        <f>'Módulo 3'!P664</f>
        <v/>
      </c>
      <c r="AC776" s="99" t="str">
        <f>'Módulo 3'!Q664</f>
        <v/>
      </c>
      <c r="AD776" s="99" t="str">
        <f>'Módulo 3'!R664</f>
        <v/>
      </c>
      <c r="AE776" s="99" t="str">
        <f>'Módulo 3'!S664</f>
        <v/>
      </c>
      <c r="AF776" s="99" t="str">
        <f>'Módulo 3'!T664</f>
        <v/>
      </c>
      <c r="AG776" s="99" t="str">
        <f>'Módulo 3'!U664</f>
        <v/>
      </c>
      <c r="AH776" s="99" t="str">
        <f>'Módulo 3'!V664</f>
        <v/>
      </c>
    </row>
    <row r="777" spans="27:37" ht="99.95" hidden="1" customHeight="1" thickTop="1" x14ac:dyDescent="0.25">
      <c r="AA777" s="885" t="str">
        <f>'Módulo 3'!$O$89</f>
        <v>Cobertura general de las PLR/ de la salvaguarda:</v>
      </c>
      <c r="AB777" s="886"/>
      <c r="AC777" s="886"/>
      <c r="AD777" s="887" t="str">
        <f>'Módulo 3'!Q665</f>
        <v xml:space="preserve"> </v>
      </c>
      <c r="AE777" s="887"/>
      <c r="AF777" s="887"/>
      <c r="AG777" s="887"/>
      <c r="AH777" s="888"/>
    </row>
    <row r="778" spans="27:37" ht="99.95" hidden="1" customHeight="1" x14ac:dyDescent="0.25"/>
    <row r="779" spans="27:37" ht="15" hidden="1" customHeight="1" x14ac:dyDescent="0.25"/>
    <row r="780" spans="27:37" ht="45" hidden="1" customHeight="1" x14ac:dyDescent="0.25">
      <c r="AK780" s="320" t="str">
        <f>Presentación!$C$17</f>
        <v>Módulo 3 – Identificación de políticas, leyes y reglamentos pertinentes</v>
      </c>
    </row>
    <row r="781" spans="27:37" ht="51" hidden="1" x14ac:dyDescent="0.35">
      <c r="AK781" s="319" t="str">
        <f>'Módulo 3'!$O$619</f>
        <v>Salvaguarda (g) - La adopción de medidas para reducir el desplazamiento de las emisiones.</v>
      </c>
    </row>
    <row r="782" spans="27:37" ht="45" hidden="1" customHeight="1" x14ac:dyDescent="0.25">
      <c r="AK782" s="321" t="str">
        <f>$AK$465</f>
        <v>Notas de las preguntas de orientación</v>
      </c>
    </row>
    <row r="783" spans="27:37" hidden="1" x14ac:dyDescent="0.25">
      <c r="AK783" s="112" t="str">
        <f>'Módulo 3'!V626</f>
        <v/>
      </c>
    </row>
    <row r="784" spans="27:37" hidden="1" x14ac:dyDescent="0.25">
      <c r="AK784" s="112" t="str">
        <f>'Módulo 3'!V627</f>
        <v/>
      </c>
    </row>
    <row r="785" spans="26:40" hidden="1" x14ac:dyDescent="0.25">
      <c r="AK785" s="112" t="str">
        <f>'Módulo 3'!V628</f>
        <v/>
      </c>
    </row>
    <row r="786" spans="26:40" hidden="1" x14ac:dyDescent="0.25">
      <c r="AK786" s="112" t="str">
        <f>'Módulo 3'!V629</f>
        <v/>
      </c>
    </row>
    <row r="787" spans="26:40" hidden="1" x14ac:dyDescent="0.25">
      <c r="AK787" s="112" t="str">
        <f>'Módulo 3'!V630</f>
        <v/>
      </c>
    </row>
    <row r="788" spans="26:40" hidden="1" x14ac:dyDescent="0.25">
      <c r="AK788" s="112" t="str">
        <f>'Módulo 3'!V631</f>
        <v/>
      </c>
    </row>
    <row r="789" spans="26:40" hidden="1" x14ac:dyDescent="0.25">
      <c r="AK789" s="112" t="str">
        <f>'Módulo 3'!V632</f>
        <v/>
      </c>
    </row>
    <row r="790" spans="26:40" hidden="1" x14ac:dyDescent="0.25">
      <c r="AK790" s="112" t="str">
        <f>'Módulo 3'!V633</f>
        <v/>
      </c>
    </row>
    <row r="791" spans="26:40" ht="120" hidden="1" customHeight="1" x14ac:dyDescent="0.25"/>
    <row r="792" spans="26:40" ht="15" hidden="1" customHeight="1" x14ac:dyDescent="0.25"/>
    <row r="793" spans="26:40" ht="24.75" hidden="1" customHeight="1" x14ac:dyDescent="0.25"/>
    <row r="794" spans="26:40" ht="15" hidden="1" customHeight="1" x14ac:dyDescent="0.25"/>
    <row r="795" spans="26:40" ht="15" hidden="1" customHeight="1" x14ac:dyDescent="0.25"/>
    <row r="796" spans="26:40" ht="25.5" hidden="1" customHeight="1" x14ac:dyDescent="0.35">
      <c r="Z796" s="52"/>
      <c r="AN796" s="9"/>
    </row>
    <row r="797" spans="26:40" ht="21" hidden="1" customHeight="1" x14ac:dyDescent="0.35">
      <c r="Z797" s="52"/>
      <c r="AN797" s="234"/>
    </row>
    <row r="798" spans="26:40" ht="5.0999999999999996" customHeight="1" x14ac:dyDescent="0.25"/>
    <row r="800" spans="26:40" ht="5.0999999999999996" customHeight="1" x14ac:dyDescent="0.25"/>
  </sheetData>
  <sheetProtection algorithmName="SHA-512" hashValue="utMOaB7ywJ9XAuAawjps1trfhjFj9rTG0UCLlMLlGoqWfL3je8PIZmIpB8ul+R8Db6NoKEWjXizhrIuUzc+hqw==" saltValue="FDpFVfVgzIV6G4SWRE4ISw==" spinCount="100000" sheet="1" objects="1" scenarios="1"/>
  <customSheetViews>
    <customSheetView guid="{C4C3192A-9920-49E5-94B5-454F08D391BF}" showPageBreaks="1" showGridLines="0" showRowCol="0" fitToPage="1" hiddenRows="1" hiddenColumns="1" topLeftCell="A430">
      <selection activeCell="AK781" sqref="AK781"/>
      <pageMargins left="0.23622047244094491" right="0.23622047244094491" top="0.74803149606299213" bottom="0.74803149606299213" header="0.31496062992125984" footer="0.31496062992125984"/>
      <pageSetup paperSize="9" scale="79" fitToHeight="0" orientation="portrait" r:id="rId1"/>
      <headerFooter>
        <oddFooter>&amp;R&amp;P/&amp;N</oddFooter>
      </headerFooter>
    </customSheetView>
    <customSheetView guid="{565C0F64-F4BA-4FBC-9547-A8DF7B5A2EFF}" showPageBreaks="1" showGridLines="0" showRowCol="0" fitToPage="1" hiddenRows="1" hiddenColumns="1" topLeftCell="A430">
      <selection activeCell="AK736" sqref="AK736"/>
      <pageMargins left="0.23622047244094491" right="0.23622047244094491" top="0.74803149606299213" bottom="0.74803149606299213" header="0.31496062992125984" footer="0.31496062992125984"/>
      <pageSetup paperSize="9" scale="79" fitToHeight="0" orientation="portrait" r:id="rId2"/>
      <headerFooter>
        <oddFooter>&amp;R&amp;P/&amp;N</oddFooter>
      </headerFooter>
    </customSheetView>
    <customSheetView guid="{14B7E1D9-F05B-44BE-A36D-1131D48DE55A}" showPageBreaks="1" showGridLines="0" showRowCol="0" fitToPage="1" hiddenRows="1" hiddenColumns="1" topLeftCell="A430">
      <selection activeCell="AK683" sqref="AK683"/>
      <pageMargins left="0.23622047244094491" right="0.23622047244094491" top="0.74803149606299213" bottom="0.74803149606299213" header="0.31496062992125984" footer="0.31496062992125984"/>
      <pageSetup paperSize="9" scale="79" fitToHeight="0" orientation="portrait" r:id="rId3"/>
      <headerFooter>
        <oddFooter>&amp;R&amp;P/&amp;N</oddFooter>
      </headerFooter>
    </customSheetView>
    <customSheetView guid="{5C446074-E11E-4485-BA91-433CA3BA4995}" showPageBreaks="1" showGridLines="0" showRowCol="0" fitToPage="1" hiddenRows="1" hiddenColumns="1" topLeftCell="A430">
      <selection activeCell="AK629" sqref="AK629"/>
      <pageMargins left="0.23622047244094491" right="0.23622047244094491" top="0.74803149606299213" bottom="0.74803149606299213" header="0.31496062992125984" footer="0.31496062992125984"/>
      <pageSetup paperSize="9" scale="79" fitToHeight="0" orientation="portrait" r:id="rId4"/>
      <headerFooter>
        <oddFooter>&amp;R&amp;P/&amp;N</oddFooter>
      </headerFooter>
    </customSheetView>
    <customSheetView guid="{7F73AAA6-ACFF-46F7-ACED-1A539712A986}" showPageBreaks="1" showGridLines="0" showRowCol="0" fitToPage="1" hiddenRows="1" hiddenColumns="1" topLeftCell="A430">
      <selection activeCell="AK577" sqref="AK577"/>
      <pageMargins left="0.23622047244094491" right="0.23622047244094491" top="0.74803149606299213" bottom="0.74803149606299213" header="0.31496062992125984" footer="0.31496062992125984"/>
      <pageSetup paperSize="9" scale="79" fitToHeight="0" orientation="portrait" r:id="rId5"/>
      <headerFooter>
        <oddFooter>&amp;R&amp;P/&amp;N</oddFooter>
      </headerFooter>
    </customSheetView>
    <customSheetView guid="{2D881BC0-D8D0-4107-9850-1E783069C556}" showPageBreaks="1" showGridLines="0" showRowCol="0" fitToPage="1" hiddenRows="1" hiddenColumns="1" topLeftCell="A430">
      <selection activeCell="AK526" sqref="AK526"/>
      <pageMargins left="0.23622047244094491" right="0.23622047244094491" top="0.74803149606299213" bottom="0.74803149606299213" header="0.31496062992125984" footer="0.31496062992125984"/>
      <pageSetup paperSize="9" scale="79" fitToHeight="0" orientation="portrait" r:id="rId6"/>
      <headerFooter>
        <oddFooter>&amp;R&amp;P/&amp;N</oddFooter>
      </headerFooter>
    </customSheetView>
    <customSheetView guid="{F3D952D1-9DBF-4F3D-9E14-469C4AA258E1}" showPageBreaks="1" showGridLines="0" showRowCol="0" fitToPage="1" hiddenRows="1" hiddenColumns="1" topLeftCell="A430">
      <selection activeCell="AK464" sqref="AK464"/>
      <pageMargins left="0.23622047244094491" right="0.23622047244094491" top="0.74803149606299213" bottom="0.74803149606299213" header="0.31496062992125984" footer="0.31496062992125984"/>
      <pageSetup paperSize="9" scale="79" fitToHeight="0" orientation="portrait" r:id="rId7"/>
      <headerFooter>
        <oddFooter>&amp;R&amp;P/&amp;N</oddFooter>
      </headerFooter>
    </customSheetView>
    <customSheetView guid="{75491233-9507-4EFC-A26E-AFD0CFFFCCCF}" showPageBreaks="1" showGridLines="0" showRowCol="0" fitToPage="1" hiddenRows="1" hiddenColumns="1" topLeftCell="A428">
      <selection activeCell="AK465" sqref="AK465"/>
      <pageMargins left="0.23622047244094491" right="0.23622047244094491" top="0.74803149606299213" bottom="0.74803149606299213" header="0.31496062992125984" footer="0.31496062992125984"/>
      <pageSetup paperSize="9" scale="79" fitToHeight="0" orientation="portrait" r:id="rId8"/>
      <headerFooter>
        <oddFooter>&amp;R&amp;P/&amp;N</oddFooter>
      </headerFooter>
    </customSheetView>
    <customSheetView guid="{7120350E-2AAD-4BA0-9512-C8C1B63F3C29}" showPageBreaks="1" showGridLines="0" showRowCol="0" fitToPage="1" hiddenRows="1" hiddenColumns="1" topLeftCell="B430">
      <selection activeCell="AA752" sqref="AA752:AH752"/>
      <pageMargins left="0.23622047244094491" right="0.23622047244094491" top="0.33" bottom="0.74803149606299213" header="0.31496062992125984" footer="0.31496062992125984"/>
      <pageSetup paperSize="9" scale="99" fitToHeight="0" orientation="landscape" r:id="rId9"/>
      <headerFooter>
        <oddFooter>&amp;R&amp;P/&amp;N</oddFooter>
      </headerFooter>
    </customSheetView>
    <customSheetView guid="{AEAF0160-A16F-4E8E-8794-9EAE35B78BBB}" showPageBreaks="1" showGridLines="0" showRowCol="0" fitToPage="1" hiddenRows="1" hiddenColumns="1" topLeftCell="B430">
      <selection activeCell="AA710" sqref="AA710:AH710"/>
      <pageMargins left="0.23622047244094491" right="0.23622047244094491" top="0.33" bottom="0.74803149606299213" header="0.31496062992125984" footer="0.31496062992125984"/>
      <pageSetup paperSize="9" scale="99" fitToHeight="0" orientation="landscape" r:id="rId10"/>
      <headerFooter>
        <oddFooter>&amp;R&amp;P/&amp;N</oddFooter>
      </headerFooter>
    </customSheetView>
    <customSheetView guid="{0398F8AF-BB01-4F41-911B-6BEB5C23013B}" showPageBreaks="1" showGridLines="0" showRowCol="0" fitToPage="1" hiddenRows="1" hiddenColumns="1" topLeftCell="B430">
      <selection activeCell="AA642" sqref="AA642:AH642"/>
      <pageMargins left="0.23622047244094491" right="0.23622047244094491" top="0.33" bottom="0.74803149606299213" header="0.31496062992125984" footer="0.31496062992125984"/>
      <pageSetup paperSize="9" scale="99" fitToHeight="0" orientation="landscape" r:id="rId11"/>
      <headerFooter>
        <oddFooter>&amp;R&amp;P/&amp;N</oddFooter>
      </headerFooter>
    </customSheetView>
    <customSheetView guid="{AFAAF24B-41FA-469A-856B-F916DB51D4C2}" showPageBreaks="1" showGridLines="0" showRowCol="0" fitToPage="1" hiddenRows="1" hiddenColumns="1" topLeftCell="B430">
      <selection activeCell="AA594" sqref="AA594:AH594"/>
      <pageMargins left="0.23622047244094491" right="0.23622047244094491" top="0.33" bottom="0.74803149606299213" header="0.31496062992125984" footer="0.31496062992125984"/>
      <pageSetup paperSize="9" scale="99" fitToHeight="0" orientation="landscape" r:id="rId12"/>
      <headerFooter>
        <oddFooter>&amp;R&amp;P/&amp;N</oddFooter>
      </headerFooter>
    </customSheetView>
    <customSheetView guid="{B968A94D-A4FB-4C1A-A9A2-04B42F46DC3F}" showPageBreaks="1" showGridLines="0" showRowCol="0" fitToPage="1" hiddenRows="1" hiddenColumns="1" topLeftCell="B430">
      <selection activeCell="AA546" sqref="AA546:AH546"/>
      <pageMargins left="0.23622047244094491" right="0.23622047244094491" top="0.33" bottom="0.74803149606299213" header="0.31496062992125984" footer="0.31496062992125984"/>
      <pageSetup paperSize="9" scale="99" fitToHeight="0" orientation="landscape" r:id="rId13"/>
      <headerFooter>
        <oddFooter>&amp;R&amp;P/&amp;N</oddFooter>
      </headerFooter>
    </customSheetView>
    <customSheetView guid="{A3B878C9-DF82-401D-A77D-F7EF64906AFE}" showPageBreaks="1" showGridLines="0" showRowCol="0" fitToPage="1" hiddenRows="1" hiddenColumns="1" topLeftCell="B430">
      <selection activeCell="AA488" sqref="AA488:AH488"/>
      <pageMargins left="0.23622047244094491" right="0.23622047244094491" top="0.33" bottom="0.74803149606299213" header="0.31496062992125984" footer="0.31496062992125984"/>
      <pageSetup paperSize="9" scale="99" fitToHeight="0" orientation="landscape" r:id="rId14"/>
      <headerFooter>
        <oddFooter>&amp;R&amp;P/&amp;N</oddFooter>
      </headerFooter>
    </customSheetView>
    <customSheetView guid="{BCFE97EC-F949-4576-ACBE-551B1DAF3C91}" showPageBreaks="1" showGridLines="0" showRowCol="0" fitToPage="1" hiddenRows="1" hiddenColumns="1" topLeftCell="B430">
      <selection activeCell="AA434" sqref="AA434:AH434"/>
      <pageMargins left="0.23622047244094491" right="0.23622047244094491" top="0.33" bottom="0.74803149606299213" header="0.31496062992125984" footer="0.31496062992125984"/>
      <pageSetup paperSize="9" scale="99" fitToHeight="0" orientation="landscape" r:id="rId15"/>
      <headerFooter>
        <oddFooter>&amp;R&amp;P/&amp;N</oddFooter>
      </headerFooter>
    </customSheetView>
    <customSheetView guid="{9297575B-FD39-4E98-918C-2EBB68924E97}" showPageBreaks="1" showGridLines="0" showRowCol="0" fitToPage="1" hiddenRows="1" hiddenColumns="1" topLeftCell="B428">
      <selection activeCell="AA432" sqref="AA432:AH432"/>
      <pageMargins left="0.23622047244094491" right="0.23622047244094491" top="0.33" bottom="0.74803149606299213" header="0.31496062992125984" footer="0.31496062992125984"/>
      <pageSetup paperSize="9" scale="99" fitToHeight="0" orientation="landscape" r:id="rId16"/>
      <headerFooter>
        <oddFooter>&amp;R&amp;P/&amp;N</oddFooter>
      </headerFooter>
    </customSheetView>
    <customSheetView guid="{D787939E-5F01-4F8F-8C48-7DC8E5F22DE5}" showPageBreaks="1" showGridLines="0" showRowCol="0" fitToPage="1" hiddenRows="1" hiddenColumns="1" topLeftCell="A43">
      <selection activeCell="P381" sqref="P381:U381"/>
      <pageMargins left="0.23622047244094491" right="0.23622047244094491" top="0.33" bottom="0.74803149606299213" header="0.31496062992125984" footer="0.31496062992125984"/>
      <pageSetup paperSize="9" fitToHeight="0" orientation="landscape" r:id="rId17"/>
      <headerFooter>
        <oddFooter>&amp;R&amp;P/&amp;N</oddFooter>
      </headerFooter>
    </customSheetView>
    <customSheetView guid="{AB0B9CFE-DCC2-486B-9AE7-3C737113C1FB}" showPageBreaks="1" showGridLines="0" showRowCol="0" fitToPage="1" hiddenRows="1" hiddenColumns="1" topLeftCell="A43">
      <selection activeCell="P344" sqref="P344:U344"/>
      <pageMargins left="0.23622047244094491" right="0.23622047244094491" top="0.33" bottom="0.74803149606299213" header="0.31496062992125984" footer="0.31496062992125984"/>
      <pageSetup paperSize="9" fitToHeight="0" orientation="landscape" r:id="rId18"/>
      <headerFooter>
        <oddFooter>&amp;R&amp;P/&amp;N</oddFooter>
      </headerFooter>
    </customSheetView>
    <customSheetView guid="{C81FC029-D9D0-4B23-8994-EFF13144DDC6}" showPageBreaks="1" showGridLines="0" showRowCol="0" fitToPage="1" hiddenRows="1" hiddenColumns="1" topLeftCell="A43">
      <selection activeCell="P268" sqref="P268:U268"/>
      <pageMargins left="0.23622047244094491" right="0.23622047244094491" top="0.33" bottom="0.74803149606299213" header="0.31496062992125984" footer="0.31496062992125984"/>
      <pageSetup paperSize="9" fitToHeight="0" orientation="landscape" r:id="rId19"/>
      <headerFooter>
        <oddFooter>&amp;R&amp;P/&amp;N</oddFooter>
      </headerFooter>
    </customSheetView>
    <customSheetView guid="{83923105-D3EF-4935-AFC9-6FBD0874636C}" showPageBreaks="1" showGridLines="0" showRowCol="0" fitToPage="1" hiddenRows="1" hiddenColumns="1" topLeftCell="A43">
      <selection activeCell="P214" sqref="P214:U214"/>
      <pageMargins left="0.23622047244094491" right="0.23622047244094491" top="0.33" bottom="0.74803149606299213" header="0.31496062992125984" footer="0.31496062992125984"/>
      <pageSetup paperSize="9" fitToHeight="0" orientation="landscape" r:id="rId20"/>
      <headerFooter>
        <oddFooter>&amp;R&amp;P/&amp;N</oddFooter>
      </headerFooter>
    </customSheetView>
    <customSheetView guid="{F18B5B93-8D1C-46BF-A46F-39AC34039376}" showPageBreaks="1" showGridLines="0" showRowCol="0" fitToPage="1" hiddenRows="1" hiddenColumns="1" topLeftCell="A43">
      <selection activeCell="P160" sqref="P160:U160"/>
      <pageMargins left="0.23622047244094491" right="0.23622047244094491" top="0.33" bottom="0.74803149606299213" header="0.31496062992125984" footer="0.31496062992125984"/>
      <pageSetup paperSize="9" fitToHeight="0" orientation="landscape" r:id="rId21"/>
      <headerFooter>
        <oddFooter>&amp;R&amp;P/&amp;N</oddFooter>
      </headerFooter>
    </customSheetView>
    <customSheetView guid="{7CBE2DA3-08E4-4F49-B633-91ACF566CC50}" showPageBreaks="1" showGridLines="0" showRowCol="0" fitToPage="1" hiddenRows="1" hiddenColumns="1" topLeftCell="A43">
      <selection activeCell="P100" sqref="P100:U100"/>
      <pageMargins left="0.23622047244094491" right="0.23622047244094491" top="0.31496062992125984" bottom="0.74803149606299213" header="0.31496062992125984" footer="0.31496062992125984"/>
      <pageSetup paperSize="9" fitToHeight="0" orientation="landscape" r:id="rId22"/>
      <headerFooter>
        <oddFooter>&amp;R&amp;P/&amp;N</oddFooter>
      </headerFooter>
    </customSheetView>
    <customSheetView guid="{127CF244-40F7-4382-B5F4-6FE7DC055927}" showPageBreaks="1" showGridLines="0" showRowCol="0" fitToPage="1" hiddenRows="1" hiddenColumns="1" topLeftCell="A43">
      <selection activeCell="P48" sqref="P48:U48"/>
      <pageMargins left="0.23622047244094491" right="0.23622047244094491" top="0.33" bottom="0.74803149606299213" header="0.31496062992125984" footer="0.31496062992125984"/>
      <pageSetup paperSize="9" fitToHeight="0" orientation="landscape" r:id="rId23"/>
      <headerFooter>
        <oddFooter>&amp;R&amp;P/&amp;N</oddFooter>
      </headerFooter>
    </customSheetView>
    <customSheetView guid="{E5934065-3B24-4BDA-9F1A-CE354801B9A9}" showPageBreaks="1" showGridLines="0" showRowCol="0" fitToPage="1" hiddenRows="1" hiddenColumns="1">
      <selection activeCell="P45" sqref="P45:U45"/>
      <pageMargins left="0.23622047244094491" right="0.23622047244094491" top="0.33" bottom="0.74803149606299213" header="0.31496062992125984" footer="0.31496062992125984"/>
      <pageSetup paperSize="9" fitToHeight="0" orientation="landscape" r:id="rId24"/>
      <headerFooter>
        <oddFooter>&amp;R&amp;P/&amp;N</oddFooter>
      </headerFooter>
    </customSheetView>
    <customSheetView guid="{1730E845-78B9-4800-8016-B034C4011192}" showPageBreaks="1" showGridLines="0" showRowCol="0" fitToPage="1" printArea="1" hiddenRows="1" hiddenColumns="1">
      <selection activeCell="C3" sqref="C3"/>
      <pageMargins left="0.7" right="0.7" top="0.75" bottom="0.75" header="0.3" footer="0.3"/>
      <pageSetup paperSize="9" orientation="landscape" r:id="rId25"/>
    </customSheetView>
    <customSheetView guid="{0596A31D-1135-4C04-B235-4F7AEFBF56EB}" showPageBreaks="1" showGridLines="0" showRowCol="0" fitToPage="1" hiddenRows="1" hiddenColumns="1" topLeftCell="A9">
      <selection activeCell="F14" sqref="F14:M14"/>
      <pageMargins left="0.23622047244094491" right="0.23622047244094491" top="0.74803149606299213" bottom="0.74803149606299213" header="0.31496062992125984" footer="0.31496062992125984"/>
      <pageSetup paperSize="9" fitToHeight="0" orientation="landscape" r:id="rId26"/>
      <headerFooter>
        <oddFooter>&amp;R&amp;P/&amp;N</oddFooter>
      </headerFooter>
    </customSheetView>
    <customSheetView guid="{58172CF4-0A99-4348-8485-AC6CB3743B28}" showPageBreaks="1" showGridLines="0" showRowCol="0" fitToPage="1" printArea="1" hiddenRows="1" hiddenColumns="1">
      <selection activeCell="C3" sqref="C3"/>
      <pageMargins left="0.7" right="0.7" top="0.75" bottom="0.75" header="0.3" footer="0.3"/>
      <pageSetup paperSize="9" orientation="landscape" r:id="rId27"/>
    </customSheetView>
    <customSheetView guid="{C35CD7D2-C5FB-4E4E-BE2C-DB3B3CB5DEE1}" showPageBreaks="1" showGridLines="0" showRowCol="0" fitToPage="1" printArea="1" hiddenRows="1" hiddenColumns="1">
      <selection activeCell="C3" sqref="C3"/>
      <pageMargins left="0.7" right="0.7" top="0.75" bottom="0.75" header="0.3" footer="0.3"/>
      <pageSetup paperSize="9" orientation="landscape" r:id="rId28"/>
    </customSheetView>
    <customSheetView guid="{FCC6B465-B403-4A38-833A-8F01BFC1F83D}" showPageBreaks="1" showGridLines="0" showRowCol="0" fitToPage="1" printArea="1" hiddenRows="1" hiddenColumns="1">
      <selection activeCell="C3" sqref="C3"/>
      <pageMargins left="0.7" right="0.7" top="0.75" bottom="0.75" header="0.3" footer="0.3"/>
      <pageSetup paperSize="9" orientation="landscape" r:id="rId29"/>
    </customSheetView>
    <customSheetView guid="{CBD23793-6C36-4ECF-99D3-B6DB83BA0330}" showPageBreaks="1" showGridLines="0" showRowCol="0" fitToPage="1" printArea="1" hiddenRows="1" hiddenColumns="1">
      <selection activeCell="C3" sqref="C3"/>
      <pageMargins left="0.7" right="0.7" top="0.75" bottom="0.75" header="0.3" footer="0.3"/>
      <pageSetup paperSize="9" orientation="landscape" r:id="rId30"/>
    </customSheetView>
    <customSheetView guid="{8C7AA061-2774-4648-9080-649D8E7084B6}" showPageBreaks="1" showGridLines="0" showRowCol="0" fitToPage="1" printArea="1" hiddenRows="1" hiddenColumns="1">
      <selection activeCell="C3" sqref="C3"/>
      <pageMargins left="0.7" right="0.7" top="0.75" bottom="0.75" header="0.3" footer="0.3"/>
      <pageSetup paperSize="9" orientation="landscape" r:id="rId31"/>
    </customSheetView>
    <customSheetView guid="{E1E93C14-89C0-47E9-80E7-72B4C8D846A8}" showPageBreaks="1" showGridLines="0" showRowCol="0" fitToPage="1" printArea="1" hiddenRows="1" hiddenColumns="1">
      <selection activeCell="C3" sqref="C3"/>
      <pageMargins left="0.7" right="0.7" top="0.75" bottom="0.75" header="0.3" footer="0.3"/>
      <pageSetup paperSize="9" orientation="landscape" r:id="rId32"/>
    </customSheetView>
    <customSheetView guid="{C35FE66B-7525-44A0-AF95-74B09883E972}" showPageBreaks="1" showGridLines="0" showRowCol="0" fitToPage="1" printArea="1" hiddenRows="1" hiddenColumns="1">
      <selection activeCell="C3" sqref="C3"/>
      <pageMargins left="0.7" right="0.7" top="0.75" bottom="0.75" header="0.3" footer="0.3"/>
      <pageSetup paperSize="9" orientation="landscape" r:id="rId33"/>
    </customSheetView>
    <customSheetView guid="{14701618-057F-44B9-A80D-6571C2675A43}" showPageBreaks="1" showGridLines="0" showRowCol="0" fitToPage="1" printArea="1" hiddenRows="1" hiddenColumns="1">
      <selection activeCell="C3" sqref="C3"/>
      <pageMargins left="0.7" right="0.7" top="0.75" bottom="0.75" header="0.3" footer="0.3"/>
      <pageSetup paperSize="9" orientation="landscape" r:id="rId34"/>
    </customSheetView>
    <customSheetView guid="{B1713CB1-717E-4290-A550-B5C8687D1DCD}" showPageBreaks="1" showGridLines="0" showRowCol="0" fitToPage="1" printArea="1" hiddenRows="1" hiddenColumns="1">
      <selection activeCell="C3" sqref="C3"/>
      <pageMargins left="0.7" right="0.7" top="0.75" bottom="0.75" header="0.3" footer="0.3"/>
      <pageSetup paperSize="9" orientation="landscape" r:id="rId35"/>
    </customSheetView>
    <customSheetView guid="{193C6D79-1DD6-46B2-B287-29B305333ABD}" showPageBreaks="1" showGridLines="0" showRowCol="0" fitToPage="1" printArea="1" hiddenRows="1" hiddenColumns="1">
      <selection activeCell="C3" sqref="C3"/>
      <pageMargins left="0.7" right="0.7" top="0.75" bottom="0.75" header="0.3" footer="0.3"/>
      <pageSetup paperSize="9" orientation="landscape" r:id="rId36"/>
    </customSheetView>
    <customSheetView guid="{3DF84044-4F18-4693-9BC0-6F1E3BB79687}" showPageBreaks="1" showGridLines="0" showRowCol="0" fitToPage="1" printArea="1" hiddenRows="1" hiddenColumns="1">
      <selection activeCell="C3" sqref="C3"/>
      <pageMargins left="0.7" right="0.7" top="0.75" bottom="0.75" header="0.3" footer="0.3"/>
      <pageSetup paperSize="9" orientation="landscape" r:id="rId37"/>
    </customSheetView>
    <customSheetView guid="{3783CD60-BBDD-4DC9-8238-7D85CC9CCE38}" showPageBreaks="1" showGridLines="0" showRowCol="0" fitToPage="1" printArea="1" hiddenRows="1" hiddenColumns="1">
      <selection activeCell="C3" sqref="C3"/>
      <pageMargins left="0.7" right="0.7" top="0.75" bottom="0.75" header="0.3" footer="0.3"/>
      <pageSetup paperSize="9" orientation="landscape" r:id="rId38"/>
    </customSheetView>
    <customSheetView guid="{1164E0A0-71A8-4DF7-935D-99E79791952A}" showPageBreaks="1" showGridLines="0" showRowCol="0" fitToPage="1" printArea="1" hiddenRows="1" hiddenColumns="1">
      <selection activeCell="C3" sqref="C3"/>
      <pageMargins left="0.7" right="0.7" top="0.75" bottom="0.75" header="0.3" footer="0.3"/>
      <pageSetup paperSize="9" orientation="landscape" r:id="rId39"/>
    </customSheetView>
    <customSheetView guid="{58809AAB-6EBE-4F93-BC39-20A189034220}" showPageBreaks="1" showGridLines="0" showRowCol="0" fitToPage="1" printArea="1" hiddenRows="1" hiddenColumns="1">
      <selection activeCell="C3" sqref="C3"/>
      <pageMargins left="0.7" right="0.7" top="0.75" bottom="0.75" header="0.3" footer="0.3"/>
      <pageSetup paperSize="9" orientation="landscape" r:id="rId40"/>
    </customSheetView>
    <customSheetView guid="{99E9AA65-9CEE-4B26-BA46-307BEC772AA0}" showPageBreaks="1" showGridLines="0" showRowCol="0" fitToPage="1" printArea="1" hiddenRows="1" hiddenColumns="1">
      <selection activeCell="C3" sqref="C3"/>
      <pageMargins left="0.7" right="0.7" top="0.75" bottom="0.75" header="0.3" footer="0.3"/>
      <pageSetup paperSize="9" orientation="landscape" r:id="rId41"/>
    </customSheetView>
    <customSheetView guid="{44126E2B-CD5D-4F43-AA3C-BFC7C80D88FD}" showPageBreaks="1" showGridLines="0" showRowCol="0" fitToPage="1" printArea="1" hiddenRows="1" hiddenColumns="1">
      <selection activeCell="C3" sqref="C3"/>
      <pageMargins left="0.7" right="0.7" top="0.75" bottom="0.75" header="0.3" footer="0.3"/>
      <pageSetup paperSize="9" orientation="landscape" r:id="rId42"/>
    </customSheetView>
    <customSheetView guid="{D2518DB8-B560-4A78-B692-B87A07E4F79E}" showPageBreaks="1" showGridLines="0" showRowCol="0" fitToPage="1" printArea="1" hiddenRows="1" hiddenColumns="1">
      <selection activeCell="C3" sqref="C3"/>
      <pageMargins left="0.7" right="0.7" top="0.75" bottom="0.75" header="0.3" footer="0.3"/>
      <pageSetup paperSize="9" orientation="landscape" r:id="rId43"/>
    </customSheetView>
    <customSheetView guid="{5903D69A-5754-456F-9596-4F981E1004F3}" showPageBreaks="1" showGridLines="0" showRowCol="0" fitToPage="1" printArea="1" hiddenRows="1" hiddenColumns="1">
      <selection activeCell="C3" sqref="C3"/>
      <pageMargins left="0.7" right="0.7" top="0.75" bottom="0.75" header="0.3" footer="0.3"/>
      <pageSetup paperSize="9" orientation="landscape" r:id="rId44"/>
    </customSheetView>
    <customSheetView guid="{C92837A6-C2DE-484E-8C7F-A006AA3E512A}" showPageBreaks="1" showGridLines="0" showRowCol="0" fitToPage="1" printArea="1" hiddenRows="1" hiddenColumns="1">
      <selection activeCell="C3" sqref="C3"/>
      <pageMargins left="0.7" right="0.7" top="0.75" bottom="0.75" header="0.3" footer="0.3"/>
      <pageSetup paperSize="9" orientation="landscape" r:id="rId45"/>
    </customSheetView>
    <customSheetView guid="{CFA82244-C6A8-4157-813A-DCED4C197819}" showPageBreaks="1" showGridLines="0" showRowCol="0" fitToPage="1" printArea="1" hiddenRows="1" hiddenColumns="1">
      <selection activeCell="C3" sqref="C3"/>
      <pageMargins left="0.7" right="0.7" top="0.75" bottom="0.75" header="0.3" footer="0.3"/>
      <pageSetup paperSize="9" orientation="landscape" r:id="rId46"/>
    </customSheetView>
    <customSheetView guid="{CA4A34C0-1123-4790-AF7E-BC7091ACA0A0}" showPageBreaks="1" showGridLines="0" showRowCol="0" fitToPage="1" printArea="1" hiddenRows="1" hiddenColumns="1">
      <selection activeCell="C3" sqref="C3"/>
      <pageMargins left="0.7" right="0.7" top="0.75" bottom="0.75" header="0.3" footer="0.3"/>
      <pageSetup paperSize="9" orientation="landscape" r:id="rId47"/>
    </customSheetView>
    <customSheetView guid="{0F44F22A-7810-43A9-8241-E43689B541F4}" showPageBreaks="1" showGridLines="0" fitToPage="1" printArea="1">
      <pageMargins left="0.7" right="0.7" top="0.75" bottom="0.75" header="0.3" footer="0.3"/>
      <pageSetup paperSize="9" scale="85" orientation="landscape" r:id="rId48"/>
    </customSheetView>
    <customSheetView guid="{8F5229F8-400B-4437-A582-E9B2FF99E882}" showPageBreaks="1" showGridLines="0" showRowCol="0" fitToPage="1" printArea="1" hiddenRows="1" hiddenColumns="1">
      <selection activeCell="C3" sqref="C3"/>
      <pageMargins left="0.7" right="0.7" top="0.75" bottom="0.75" header="0.3" footer="0.3"/>
      <pageSetup paperSize="9" orientation="landscape" r:id="rId49"/>
    </customSheetView>
    <customSheetView guid="{E0F85C5C-2180-4684-9778-FC6F760CC5FD}" showPageBreaks="1" showGridLines="0" showRowCol="0" fitToPage="1" printArea="1" hiddenRows="1" hiddenColumns="1">
      <selection activeCell="C3" sqref="C3"/>
      <pageMargins left="0.7" right="0.7" top="0.75" bottom="0.75" header="0.3" footer="0.3"/>
      <pageSetup paperSize="9" orientation="landscape" r:id="rId50"/>
    </customSheetView>
  </customSheetViews>
  <mergeCells count="195">
    <mergeCell ref="P201:U201"/>
    <mergeCell ref="P202:U202"/>
    <mergeCell ref="P203:U203"/>
    <mergeCell ref="P204:U204"/>
    <mergeCell ref="P205:U205"/>
    <mergeCell ref="P206:U206"/>
    <mergeCell ref="P207:U207"/>
    <mergeCell ref="P208:U208"/>
    <mergeCell ref="P148:U148"/>
    <mergeCell ref="P149:U149"/>
    <mergeCell ref="P152:U152"/>
    <mergeCell ref="P196:U196"/>
    <mergeCell ref="P199:U199"/>
    <mergeCell ref="P200:U200"/>
    <mergeCell ref="AA14:AH14"/>
    <mergeCell ref="AA17:AH17"/>
    <mergeCell ref="AA20:AH20"/>
    <mergeCell ref="F19:G19"/>
    <mergeCell ref="R53:S53"/>
    <mergeCell ref="P48:U48"/>
    <mergeCell ref="AA37:AD37"/>
    <mergeCell ref="AA38:AD38"/>
    <mergeCell ref="AA39:AD39"/>
    <mergeCell ref="AA40:AD40"/>
    <mergeCell ref="AA43:AD43"/>
    <mergeCell ref="AA44:AD44"/>
    <mergeCell ref="P87:U87"/>
    <mergeCell ref="P45:U45"/>
    <mergeCell ref="Q51:U51"/>
    <mergeCell ref="R105:S105"/>
    <mergeCell ref="R118:S118"/>
    <mergeCell ref="AA45:AD45"/>
    <mergeCell ref="P198:U198"/>
    <mergeCell ref="H18:L18"/>
    <mergeCell ref="M18:M19"/>
    <mergeCell ref="P63:P73"/>
    <mergeCell ref="P82:U82"/>
    <mergeCell ref="P83:U83"/>
    <mergeCell ref="P84:U84"/>
    <mergeCell ref="P85:U85"/>
    <mergeCell ref="P86:U86"/>
    <mergeCell ref="P88:U88"/>
    <mergeCell ref="P89:U89"/>
    <mergeCell ref="AA36:AD36"/>
    <mergeCell ref="Q103:U103"/>
    <mergeCell ref="R63:S63"/>
    <mergeCell ref="AA29:AD29"/>
    <mergeCell ref="AA35:AD35"/>
    <mergeCell ref="AA24:AD24"/>
    <mergeCell ref="AA25:AD25"/>
    <mergeCell ref="AA26:AD26"/>
    <mergeCell ref="AA27:AD27"/>
    <mergeCell ref="AA28:AD28"/>
    <mergeCell ref="AA42:AD42"/>
    <mergeCell ref="P54:P62"/>
    <mergeCell ref="P197:U197"/>
    <mergeCell ref="P90:U90"/>
    <mergeCell ref="P91:U91"/>
    <mergeCell ref="P142:U142"/>
    <mergeCell ref="P143:U143"/>
    <mergeCell ref="P144:U144"/>
    <mergeCell ref="R166:S166"/>
    <mergeCell ref="P167:P171"/>
    <mergeCell ref="P172:P187"/>
    <mergeCell ref="R172:S172"/>
    <mergeCell ref="P160:U160"/>
    <mergeCell ref="Q164:U164"/>
    <mergeCell ref="P97:U97"/>
    <mergeCell ref="P98:U98"/>
    <mergeCell ref="P99:U99"/>
    <mergeCell ref="P145:U145"/>
    <mergeCell ref="P146:U146"/>
    <mergeCell ref="P147:U147"/>
    <mergeCell ref="P151:U151"/>
    <mergeCell ref="P150:U150"/>
    <mergeCell ref="P96:U96"/>
    <mergeCell ref="P100:U100"/>
    <mergeCell ref="P106:P117"/>
    <mergeCell ref="P118:P133"/>
    <mergeCell ref="AA573:AC573"/>
    <mergeCell ref="AD573:AH573"/>
    <mergeCell ref="AD522:AH522"/>
    <mergeCell ref="AA522:AC522"/>
    <mergeCell ref="AA546:AH546"/>
    <mergeCell ref="P386:P398"/>
    <mergeCell ref="R386:S386"/>
    <mergeCell ref="AA488:AH488"/>
    <mergeCell ref="AA460:AC460"/>
    <mergeCell ref="P407:U407"/>
    <mergeCell ref="P408:U408"/>
    <mergeCell ref="P409:U409"/>
    <mergeCell ref="P410:U410"/>
    <mergeCell ref="P411:U411"/>
    <mergeCell ref="P412:U412"/>
    <mergeCell ref="P413:U413"/>
    <mergeCell ref="P414:U414"/>
    <mergeCell ref="AA549:AH549"/>
    <mergeCell ref="AA437:AH437"/>
    <mergeCell ref="AA491:AH491"/>
    <mergeCell ref="AD460:AH460"/>
    <mergeCell ref="AA434:AH434"/>
    <mergeCell ref="AA642:AH642"/>
    <mergeCell ref="AA679:AC679"/>
    <mergeCell ref="AD679:AH679"/>
    <mergeCell ref="AA594:AH594"/>
    <mergeCell ref="AA625:AC625"/>
    <mergeCell ref="AD625:AH625"/>
    <mergeCell ref="AA777:AC777"/>
    <mergeCell ref="AD777:AH777"/>
    <mergeCell ref="AA710:AH710"/>
    <mergeCell ref="AA715:AA721"/>
    <mergeCell ref="AA733:AC733"/>
    <mergeCell ref="AD733:AH733"/>
    <mergeCell ref="AA752:AH752"/>
    <mergeCell ref="AA757:AA763"/>
    <mergeCell ref="AA597:AH597"/>
    <mergeCell ref="AA645:AH645"/>
    <mergeCell ref="P323:U323"/>
    <mergeCell ref="P327:U327"/>
    <mergeCell ref="P313:U313"/>
    <mergeCell ref="P325:U325"/>
    <mergeCell ref="P326:U326"/>
    <mergeCell ref="P324:U324"/>
    <mergeCell ref="R219:S219"/>
    <mergeCell ref="P220:P230"/>
    <mergeCell ref="P231:P244"/>
    <mergeCell ref="R231:S231"/>
    <mergeCell ref="P268:U268"/>
    <mergeCell ref="P256:U256"/>
    <mergeCell ref="P257:U257"/>
    <mergeCell ref="P258:U258"/>
    <mergeCell ref="P260:U260"/>
    <mergeCell ref="P314:U314"/>
    <mergeCell ref="P315:U315"/>
    <mergeCell ref="P316:U316"/>
    <mergeCell ref="P317:U317"/>
    <mergeCell ref="P318:U318"/>
    <mergeCell ref="Q271:U271"/>
    <mergeCell ref="P319:U319"/>
    <mergeCell ref="P320:U320"/>
    <mergeCell ref="P321:U321"/>
    <mergeCell ref="P209:U209"/>
    <mergeCell ref="P211:U211"/>
    <mergeCell ref="P253:U253"/>
    <mergeCell ref="P254:U254"/>
    <mergeCell ref="P255:U255"/>
    <mergeCell ref="R273:S273"/>
    <mergeCell ref="P274:P288"/>
    <mergeCell ref="P289:P304"/>
    <mergeCell ref="R289:S289"/>
    <mergeCell ref="P259:U259"/>
    <mergeCell ref="P214:U214"/>
    <mergeCell ref="P381:U381"/>
    <mergeCell ref="P371:U371"/>
    <mergeCell ref="P372:U372"/>
    <mergeCell ref="P373:U373"/>
    <mergeCell ref="P344:U344"/>
    <mergeCell ref="P335:U335"/>
    <mergeCell ref="P336:U336"/>
    <mergeCell ref="P368:U368"/>
    <mergeCell ref="P369:U369"/>
    <mergeCell ref="P370:U370"/>
    <mergeCell ref="P330:U330"/>
    <mergeCell ref="P331:U331"/>
    <mergeCell ref="P332:U332"/>
    <mergeCell ref="P333:U333"/>
    <mergeCell ref="P334:U334"/>
    <mergeCell ref="P349:P359"/>
    <mergeCell ref="R349:S349"/>
    <mergeCell ref="P328:U328"/>
    <mergeCell ref="P329:U329"/>
    <mergeCell ref="P322:U322"/>
    <mergeCell ref="F14:M14"/>
    <mergeCell ref="AA432:AH432"/>
    <mergeCell ref="P337:U337"/>
    <mergeCell ref="P343:U343"/>
    <mergeCell ref="P338:U338"/>
    <mergeCell ref="P339:U339"/>
    <mergeCell ref="P340:U340"/>
    <mergeCell ref="P341:U341"/>
    <mergeCell ref="P342:U342"/>
    <mergeCell ref="P92:U92"/>
    <mergeCell ref="P93:U93"/>
    <mergeCell ref="P210:U210"/>
    <mergeCell ref="P212:U212"/>
    <mergeCell ref="P213:U213"/>
    <mergeCell ref="P153:U153"/>
    <mergeCell ref="P154:U154"/>
    <mergeCell ref="P155:U155"/>
    <mergeCell ref="P156:U156"/>
    <mergeCell ref="P157:U157"/>
    <mergeCell ref="P158:U158"/>
    <mergeCell ref="P159:U159"/>
    <mergeCell ref="P94:U94"/>
    <mergeCell ref="P95:U95"/>
  </mergeCells>
  <conditionalFormatting sqref="T54:U59 T64:U70 T232:U242 T350:U359 T387:U398 T119:U131 T73:U73 T106:U117 T133:U133 T167:U171 T173:U187 T220:U230 T244:U244 T274:U288 T290:U304">
    <cfRule type="cellIs" dxfId="421" priority="472" operator="equal">
      <formula>$Y$58</formula>
    </cfRule>
  </conditionalFormatting>
  <conditionalFormatting sqref="AB440:AH440 AB450:AH455 AB507:AH512 AB558:AH563 AB600:AH605 AB648:AH653 AB723:AH728 AB765:AH770 AC441:AH445 AB441:AB448">
    <cfRule type="cellIs" dxfId="420" priority="516" operator="equal">
      <formula>$AJ$445</formula>
    </cfRule>
    <cfRule type="cellIs" dxfId="419" priority="517" operator="equal">
      <formula>$AJ$444</formula>
    </cfRule>
    <cfRule type="cellIs" dxfId="418" priority="518" operator="equal">
      <formula>$AJ$443</formula>
    </cfRule>
    <cfRule type="cellIs" dxfId="417" priority="519" operator="equal">
      <formula>$AJ$442</formula>
    </cfRule>
    <cfRule type="cellIs" dxfId="416" priority="520" operator="equal">
      <formula>$AJ$441</formula>
    </cfRule>
    <cfRule type="cellIs" dxfId="415" priority="521" operator="equal">
      <formula>$AJ$440</formula>
    </cfRule>
  </conditionalFormatting>
  <conditionalFormatting sqref="AB494:AH499">
    <cfRule type="cellIs" dxfId="414" priority="452" operator="equal">
      <formula>$AJ$445</formula>
    </cfRule>
    <cfRule type="cellIs" dxfId="413" priority="453" operator="equal">
      <formula>$AJ$444</formula>
    </cfRule>
    <cfRule type="cellIs" dxfId="412" priority="454" operator="equal">
      <formula>$AJ$443</formula>
    </cfRule>
    <cfRule type="cellIs" dxfId="411" priority="455" operator="equal">
      <formula>$AJ$442</formula>
    </cfRule>
    <cfRule type="cellIs" dxfId="410" priority="456" operator="equal">
      <formula>$AJ$441</formula>
    </cfRule>
    <cfRule type="cellIs" dxfId="409" priority="457" operator="equal">
      <formula>$AJ$440</formula>
    </cfRule>
  </conditionalFormatting>
  <conditionalFormatting sqref="AB552:AH555">
    <cfRule type="cellIs" dxfId="408" priority="446" operator="equal">
      <formula>$AJ$445</formula>
    </cfRule>
    <cfRule type="cellIs" dxfId="407" priority="447" operator="equal">
      <formula>$AJ$444</formula>
    </cfRule>
    <cfRule type="cellIs" dxfId="406" priority="448" operator="equal">
      <formula>$AJ$443</formula>
    </cfRule>
    <cfRule type="cellIs" dxfId="405" priority="449" operator="equal">
      <formula>$AJ$442</formula>
    </cfRule>
    <cfRule type="cellIs" dxfId="404" priority="450" operator="equal">
      <formula>$AJ$441</formula>
    </cfRule>
    <cfRule type="cellIs" dxfId="403" priority="451" operator="equal">
      <formula>$AJ$440</formula>
    </cfRule>
  </conditionalFormatting>
  <conditionalFormatting sqref="AB612:AH617">
    <cfRule type="cellIs" dxfId="402" priority="440" operator="equal">
      <formula>$AJ$445</formula>
    </cfRule>
    <cfRule type="cellIs" dxfId="401" priority="441" operator="equal">
      <formula>$AJ$444</formula>
    </cfRule>
    <cfRule type="cellIs" dxfId="400" priority="442" operator="equal">
      <formula>$AJ$443</formula>
    </cfRule>
    <cfRule type="cellIs" dxfId="399" priority="443" operator="equal">
      <formula>$AJ$442</formula>
    </cfRule>
    <cfRule type="cellIs" dxfId="398" priority="444" operator="equal">
      <formula>$AJ$441</formula>
    </cfRule>
    <cfRule type="cellIs" dxfId="397" priority="445" operator="equal">
      <formula>$AJ$440</formula>
    </cfRule>
  </conditionalFormatting>
  <conditionalFormatting sqref="AB664:AH669">
    <cfRule type="cellIs" dxfId="396" priority="434" operator="equal">
      <formula>$AJ$445</formula>
    </cfRule>
    <cfRule type="cellIs" dxfId="395" priority="435" operator="equal">
      <formula>$AJ$444</formula>
    </cfRule>
    <cfRule type="cellIs" dxfId="394" priority="436" operator="equal">
      <formula>$AJ$443</formula>
    </cfRule>
    <cfRule type="cellIs" dxfId="393" priority="437" operator="equal">
      <formula>$AJ$442</formula>
    </cfRule>
    <cfRule type="cellIs" dxfId="392" priority="438" operator="equal">
      <formula>$AJ$441</formula>
    </cfRule>
    <cfRule type="cellIs" dxfId="391" priority="439" operator="equal">
      <formula>$AJ$440</formula>
    </cfRule>
  </conditionalFormatting>
  <conditionalFormatting sqref="AB716:AH721">
    <cfRule type="cellIs" dxfId="390" priority="428" operator="equal">
      <formula>$AJ$445</formula>
    </cfRule>
    <cfRule type="cellIs" dxfId="389" priority="429" operator="equal">
      <formula>$AJ$444</formula>
    </cfRule>
    <cfRule type="cellIs" dxfId="388" priority="430" operator="equal">
      <formula>$AJ$443</formula>
    </cfRule>
    <cfRule type="cellIs" dxfId="387" priority="431" operator="equal">
      <formula>$AJ$442</formula>
    </cfRule>
    <cfRule type="cellIs" dxfId="386" priority="432" operator="equal">
      <formula>$AJ$441</formula>
    </cfRule>
    <cfRule type="cellIs" dxfId="385" priority="433" operator="equal">
      <formula>$AJ$440</formula>
    </cfRule>
  </conditionalFormatting>
  <conditionalFormatting sqref="AB758:AH763">
    <cfRule type="cellIs" dxfId="384" priority="422" operator="equal">
      <formula>$AJ$445</formula>
    </cfRule>
    <cfRule type="cellIs" dxfId="383" priority="423" operator="equal">
      <formula>$AJ$444</formula>
    </cfRule>
    <cfRule type="cellIs" dxfId="382" priority="424" operator="equal">
      <formula>$AJ$443</formula>
    </cfRule>
    <cfRule type="cellIs" dxfId="381" priority="425" operator="equal">
      <formula>$AJ$442</formula>
    </cfRule>
    <cfRule type="cellIs" dxfId="380" priority="426" operator="equal">
      <formula>$AJ$441</formula>
    </cfRule>
    <cfRule type="cellIs" dxfId="379" priority="427" operator="equal">
      <formula>$AJ$440</formula>
    </cfRule>
  </conditionalFormatting>
  <conditionalFormatting sqref="T60:U60">
    <cfRule type="cellIs" dxfId="378" priority="421" operator="equal">
      <formula>$Y$58</formula>
    </cfRule>
  </conditionalFormatting>
  <conditionalFormatting sqref="T61:U61">
    <cfRule type="cellIs" dxfId="377" priority="420" operator="equal">
      <formula>$Y$58</formula>
    </cfRule>
  </conditionalFormatting>
  <conditionalFormatting sqref="T62:U62">
    <cfRule type="cellIs" dxfId="376" priority="419" operator="equal">
      <formula>$Y$58</formula>
    </cfRule>
  </conditionalFormatting>
  <conditionalFormatting sqref="AC446:AH446">
    <cfRule type="cellIs" dxfId="375" priority="407" operator="equal">
      <formula>$AJ$445</formula>
    </cfRule>
    <cfRule type="cellIs" dxfId="374" priority="408" operator="equal">
      <formula>$AJ$444</formula>
    </cfRule>
    <cfRule type="cellIs" dxfId="373" priority="409" operator="equal">
      <formula>$AJ$443</formula>
    </cfRule>
    <cfRule type="cellIs" dxfId="372" priority="410" operator="equal">
      <formula>$AJ$442</formula>
    </cfRule>
    <cfRule type="cellIs" dxfId="371" priority="411" operator="equal">
      <formula>$AJ$441</formula>
    </cfRule>
    <cfRule type="cellIs" dxfId="370" priority="412" operator="equal">
      <formula>$AJ$440</formula>
    </cfRule>
  </conditionalFormatting>
  <conditionalFormatting sqref="AC447:AH447">
    <cfRule type="cellIs" dxfId="369" priority="401" operator="equal">
      <formula>$AJ$445</formula>
    </cfRule>
    <cfRule type="cellIs" dxfId="368" priority="402" operator="equal">
      <formula>$AJ$444</formula>
    </cfRule>
    <cfRule type="cellIs" dxfId="367" priority="403" operator="equal">
      <formula>$AJ$443</formula>
    </cfRule>
    <cfRule type="cellIs" dxfId="366" priority="404" operator="equal">
      <formula>$AJ$442</formula>
    </cfRule>
    <cfRule type="cellIs" dxfId="365" priority="405" operator="equal">
      <formula>$AJ$441</formula>
    </cfRule>
    <cfRule type="cellIs" dxfId="364" priority="406" operator="equal">
      <formula>$AJ$440</formula>
    </cfRule>
  </conditionalFormatting>
  <conditionalFormatting sqref="AC448:AH448">
    <cfRule type="cellIs" dxfId="363" priority="395" operator="equal">
      <formula>$AJ$445</formula>
    </cfRule>
    <cfRule type="cellIs" dxfId="362" priority="396" operator="equal">
      <formula>$AJ$444</formula>
    </cfRule>
    <cfRule type="cellIs" dxfId="361" priority="397" operator="equal">
      <formula>$AJ$443</formula>
    </cfRule>
    <cfRule type="cellIs" dxfId="360" priority="398" operator="equal">
      <formula>$AJ$442</formula>
    </cfRule>
    <cfRule type="cellIs" dxfId="359" priority="399" operator="equal">
      <formula>$AJ$441</formula>
    </cfRule>
    <cfRule type="cellIs" dxfId="358" priority="400" operator="equal">
      <formula>$AJ$440</formula>
    </cfRule>
  </conditionalFormatting>
  <conditionalFormatting sqref="AB456:AH456">
    <cfRule type="cellIs" dxfId="357" priority="389" operator="equal">
      <formula>$AJ$445</formula>
    </cfRule>
    <cfRule type="cellIs" dxfId="356" priority="390" operator="equal">
      <formula>$AJ$444</formula>
    </cfRule>
    <cfRule type="cellIs" dxfId="355" priority="391" operator="equal">
      <formula>$AJ$443</formula>
    </cfRule>
    <cfRule type="cellIs" dxfId="354" priority="392" operator="equal">
      <formula>$AJ$442</formula>
    </cfRule>
    <cfRule type="cellIs" dxfId="353" priority="393" operator="equal">
      <formula>$AJ$441</formula>
    </cfRule>
    <cfRule type="cellIs" dxfId="352" priority="394" operator="equal">
      <formula>$AJ$440</formula>
    </cfRule>
  </conditionalFormatting>
  <conditionalFormatting sqref="AB457:AH457">
    <cfRule type="cellIs" dxfId="351" priority="383" operator="equal">
      <formula>$AJ$445</formula>
    </cfRule>
    <cfRule type="cellIs" dxfId="350" priority="384" operator="equal">
      <formula>$AJ$444</formula>
    </cfRule>
    <cfRule type="cellIs" dxfId="349" priority="385" operator="equal">
      <formula>$AJ$443</formula>
    </cfRule>
    <cfRule type="cellIs" dxfId="348" priority="386" operator="equal">
      <formula>$AJ$442</formula>
    </cfRule>
    <cfRule type="cellIs" dxfId="347" priority="387" operator="equal">
      <formula>$AJ$441</formula>
    </cfRule>
    <cfRule type="cellIs" dxfId="346" priority="388" operator="equal">
      <formula>$AJ$440</formula>
    </cfRule>
  </conditionalFormatting>
  <conditionalFormatting sqref="AB500:AH504">
    <cfRule type="cellIs" dxfId="345" priority="377" operator="equal">
      <formula>$AJ$445</formula>
    </cfRule>
    <cfRule type="cellIs" dxfId="344" priority="378" operator="equal">
      <formula>$AJ$444</formula>
    </cfRule>
    <cfRule type="cellIs" dxfId="343" priority="379" operator="equal">
      <formula>$AJ$443</formula>
    </cfRule>
    <cfRule type="cellIs" dxfId="342" priority="380" operator="equal">
      <formula>$AJ$442</formula>
    </cfRule>
    <cfRule type="cellIs" dxfId="341" priority="381" operator="equal">
      <formula>$AJ$441</formula>
    </cfRule>
    <cfRule type="cellIs" dxfId="340" priority="382" operator="equal">
      <formula>$AJ$440</formula>
    </cfRule>
  </conditionalFormatting>
  <conditionalFormatting sqref="AB505:AH505">
    <cfRule type="cellIs" dxfId="339" priority="371" operator="equal">
      <formula>$AJ$445</formula>
    </cfRule>
    <cfRule type="cellIs" dxfId="338" priority="372" operator="equal">
      <formula>$AJ$444</formula>
    </cfRule>
    <cfRule type="cellIs" dxfId="337" priority="373" operator="equal">
      <formula>$AJ$443</formula>
    </cfRule>
    <cfRule type="cellIs" dxfId="336" priority="374" operator="equal">
      <formula>$AJ$442</formula>
    </cfRule>
    <cfRule type="cellIs" dxfId="335" priority="375" operator="equal">
      <formula>$AJ$441</formula>
    </cfRule>
    <cfRule type="cellIs" dxfId="334" priority="376" operator="equal">
      <formula>$AJ$440</formula>
    </cfRule>
  </conditionalFormatting>
  <conditionalFormatting sqref="AB513:AH519">
    <cfRule type="cellIs" dxfId="333" priority="365" operator="equal">
      <formula>$AJ$445</formula>
    </cfRule>
    <cfRule type="cellIs" dxfId="332" priority="366" operator="equal">
      <formula>$AJ$444</formula>
    </cfRule>
    <cfRule type="cellIs" dxfId="331" priority="367" operator="equal">
      <formula>$AJ$443</formula>
    </cfRule>
    <cfRule type="cellIs" dxfId="330" priority="368" operator="equal">
      <formula>$AJ$442</formula>
    </cfRule>
    <cfRule type="cellIs" dxfId="329" priority="369" operator="equal">
      <formula>$AJ$441</formula>
    </cfRule>
    <cfRule type="cellIs" dxfId="328" priority="370" operator="equal">
      <formula>$AJ$440</formula>
    </cfRule>
  </conditionalFormatting>
  <conditionalFormatting sqref="AB520:AH520">
    <cfRule type="cellIs" dxfId="327" priority="359" operator="equal">
      <formula>$AJ$445</formula>
    </cfRule>
    <cfRule type="cellIs" dxfId="326" priority="360" operator="equal">
      <formula>$AJ$444</formula>
    </cfRule>
    <cfRule type="cellIs" dxfId="325" priority="361" operator="equal">
      <formula>$AJ$443</formula>
    </cfRule>
    <cfRule type="cellIs" dxfId="324" priority="362" operator="equal">
      <formula>$AJ$442</formula>
    </cfRule>
    <cfRule type="cellIs" dxfId="323" priority="363" operator="equal">
      <formula>$AJ$441</formula>
    </cfRule>
    <cfRule type="cellIs" dxfId="322" priority="364" operator="equal">
      <formula>$AJ$440</formula>
    </cfRule>
  </conditionalFormatting>
  <conditionalFormatting sqref="AB556:AH556">
    <cfRule type="cellIs" dxfId="321" priority="341" operator="equal">
      <formula>$AJ$445</formula>
    </cfRule>
    <cfRule type="cellIs" dxfId="320" priority="342" operator="equal">
      <formula>$AJ$444</formula>
    </cfRule>
    <cfRule type="cellIs" dxfId="319" priority="343" operator="equal">
      <formula>$AJ$443</formula>
    </cfRule>
    <cfRule type="cellIs" dxfId="318" priority="344" operator="equal">
      <formula>$AJ$442</formula>
    </cfRule>
    <cfRule type="cellIs" dxfId="317" priority="345" operator="equal">
      <formula>$AJ$441</formula>
    </cfRule>
    <cfRule type="cellIs" dxfId="316" priority="346" operator="equal">
      <formula>$AJ$440</formula>
    </cfRule>
  </conditionalFormatting>
  <conditionalFormatting sqref="AB564:AH564">
    <cfRule type="cellIs" dxfId="315" priority="335" operator="equal">
      <formula>$AJ$445</formula>
    </cfRule>
    <cfRule type="cellIs" dxfId="314" priority="336" operator="equal">
      <formula>$AJ$444</formula>
    </cfRule>
    <cfRule type="cellIs" dxfId="313" priority="337" operator="equal">
      <formula>$AJ$443</formula>
    </cfRule>
    <cfRule type="cellIs" dxfId="312" priority="338" operator="equal">
      <formula>$AJ$442</formula>
    </cfRule>
    <cfRule type="cellIs" dxfId="311" priority="339" operator="equal">
      <formula>$AJ$441</formula>
    </cfRule>
    <cfRule type="cellIs" dxfId="310" priority="340" operator="equal">
      <formula>$AJ$440</formula>
    </cfRule>
  </conditionalFormatting>
  <conditionalFormatting sqref="AB565:AH565">
    <cfRule type="cellIs" dxfId="309" priority="329" operator="equal">
      <formula>$AJ$445</formula>
    </cfRule>
    <cfRule type="cellIs" dxfId="308" priority="330" operator="equal">
      <formula>$AJ$444</formula>
    </cfRule>
    <cfRule type="cellIs" dxfId="307" priority="331" operator="equal">
      <formula>$AJ$443</formula>
    </cfRule>
    <cfRule type="cellIs" dxfId="306" priority="332" operator="equal">
      <formula>$AJ$442</formula>
    </cfRule>
    <cfRule type="cellIs" dxfId="305" priority="333" operator="equal">
      <formula>$AJ$441</formula>
    </cfRule>
    <cfRule type="cellIs" dxfId="304" priority="334" operator="equal">
      <formula>$AJ$440</formula>
    </cfRule>
  </conditionalFormatting>
  <conditionalFormatting sqref="AB566:AH566">
    <cfRule type="cellIs" dxfId="303" priority="323" operator="equal">
      <formula>$AJ$445</formula>
    </cfRule>
    <cfRule type="cellIs" dxfId="302" priority="324" operator="equal">
      <formula>$AJ$444</formula>
    </cfRule>
    <cfRule type="cellIs" dxfId="301" priority="325" operator="equal">
      <formula>$AJ$443</formula>
    </cfRule>
    <cfRule type="cellIs" dxfId="300" priority="326" operator="equal">
      <formula>$AJ$442</formula>
    </cfRule>
    <cfRule type="cellIs" dxfId="299" priority="327" operator="equal">
      <formula>$AJ$441</formula>
    </cfRule>
    <cfRule type="cellIs" dxfId="298" priority="328" operator="equal">
      <formula>$AJ$440</formula>
    </cfRule>
  </conditionalFormatting>
  <conditionalFormatting sqref="AB567:AH567">
    <cfRule type="cellIs" dxfId="297" priority="317" operator="equal">
      <formula>$AJ$445</formula>
    </cfRule>
    <cfRule type="cellIs" dxfId="296" priority="318" operator="equal">
      <formula>$AJ$444</formula>
    </cfRule>
    <cfRule type="cellIs" dxfId="295" priority="319" operator="equal">
      <formula>$AJ$443</formula>
    </cfRule>
    <cfRule type="cellIs" dxfId="294" priority="320" operator="equal">
      <formula>$AJ$442</formula>
    </cfRule>
    <cfRule type="cellIs" dxfId="293" priority="321" operator="equal">
      <formula>$AJ$441</formula>
    </cfRule>
    <cfRule type="cellIs" dxfId="292" priority="322" operator="equal">
      <formula>$AJ$440</formula>
    </cfRule>
  </conditionalFormatting>
  <conditionalFormatting sqref="AB568:AH568">
    <cfRule type="cellIs" dxfId="291" priority="311" operator="equal">
      <formula>$AJ$445</formula>
    </cfRule>
    <cfRule type="cellIs" dxfId="290" priority="312" operator="equal">
      <formula>$AJ$444</formula>
    </cfRule>
    <cfRule type="cellIs" dxfId="289" priority="313" operator="equal">
      <formula>$AJ$443</formula>
    </cfRule>
    <cfRule type="cellIs" dxfId="288" priority="314" operator="equal">
      <formula>$AJ$442</formula>
    </cfRule>
    <cfRule type="cellIs" dxfId="287" priority="315" operator="equal">
      <formula>$AJ$441</formula>
    </cfRule>
    <cfRule type="cellIs" dxfId="286" priority="316" operator="equal">
      <formula>$AJ$440</formula>
    </cfRule>
  </conditionalFormatting>
  <conditionalFormatting sqref="AB569:AH569">
    <cfRule type="cellIs" dxfId="285" priority="305" operator="equal">
      <formula>$AJ$445</formula>
    </cfRule>
    <cfRule type="cellIs" dxfId="284" priority="306" operator="equal">
      <formula>$AJ$444</formula>
    </cfRule>
    <cfRule type="cellIs" dxfId="283" priority="307" operator="equal">
      <formula>$AJ$443</formula>
    </cfRule>
    <cfRule type="cellIs" dxfId="282" priority="308" operator="equal">
      <formula>$AJ$442</formula>
    </cfRule>
    <cfRule type="cellIs" dxfId="281" priority="309" operator="equal">
      <formula>$AJ$441</formula>
    </cfRule>
    <cfRule type="cellIs" dxfId="280" priority="310" operator="equal">
      <formula>$AJ$440</formula>
    </cfRule>
  </conditionalFormatting>
  <conditionalFormatting sqref="AB570:AH570">
    <cfRule type="cellIs" dxfId="279" priority="299" operator="equal">
      <formula>$AJ$445</formula>
    </cfRule>
    <cfRule type="cellIs" dxfId="278" priority="300" operator="equal">
      <formula>$AJ$444</formula>
    </cfRule>
    <cfRule type="cellIs" dxfId="277" priority="301" operator="equal">
      <formula>$AJ$443</formula>
    </cfRule>
    <cfRule type="cellIs" dxfId="276" priority="302" operator="equal">
      <formula>$AJ$442</formula>
    </cfRule>
    <cfRule type="cellIs" dxfId="275" priority="303" operator="equal">
      <formula>$AJ$441</formula>
    </cfRule>
    <cfRule type="cellIs" dxfId="274" priority="304" operator="equal">
      <formula>$AJ$440</formula>
    </cfRule>
  </conditionalFormatting>
  <conditionalFormatting sqref="AB571:AH571">
    <cfRule type="cellIs" dxfId="273" priority="293" operator="equal">
      <formula>$AJ$445</formula>
    </cfRule>
    <cfRule type="cellIs" dxfId="272" priority="294" operator="equal">
      <formula>$AJ$444</formula>
    </cfRule>
    <cfRule type="cellIs" dxfId="271" priority="295" operator="equal">
      <formula>$AJ$443</formula>
    </cfRule>
    <cfRule type="cellIs" dxfId="270" priority="296" operator="equal">
      <formula>$AJ$442</formula>
    </cfRule>
    <cfRule type="cellIs" dxfId="269" priority="297" operator="equal">
      <formula>$AJ$441</formula>
    </cfRule>
    <cfRule type="cellIs" dxfId="268" priority="298" operator="equal">
      <formula>$AJ$440</formula>
    </cfRule>
  </conditionalFormatting>
  <conditionalFormatting sqref="AB572:AH572">
    <cfRule type="cellIs" dxfId="267" priority="281" operator="equal">
      <formula>$AJ$445</formula>
    </cfRule>
    <cfRule type="cellIs" dxfId="266" priority="282" operator="equal">
      <formula>$AJ$444</formula>
    </cfRule>
    <cfRule type="cellIs" dxfId="265" priority="283" operator="equal">
      <formula>$AJ$443</formula>
    </cfRule>
    <cfRule type="cellIs" dxfId="264" priority="284" operator="equal">
      <formula>$AJ$442</formula>
    </cfRule>
    <cfRule type="cellIs" dxfId="263" priority="285" operator="equal">
      <formula>$AJ$441</formula>
    </cfRule>
    <cfRule type="cellIs" dxfId="262" priority="286" operator="equal">
      <formula>$AJ$440</formula>
    </cfRule>
  </conditionalFormatting>
  <conditionalFormatting sqref="AB606:AH606">
    <cfRule type="cellIs" dxfId="261" priority="275" operator="equal">
      <formula>$AJ$445</formula>
    </cfRule>
    <cfRule type="cellIs" dxfId="260" priority="276" operator="equal">
      <formula>$AJ$444</formula>
    </cfRule>
    <cfRule type="cellIs" dxfId="259" priority="277" operator="equal">
      <formula>$AJ$443</formula>
    </cfRule>
    <cfRule type="cellIs" dxfId="258" priority="278" operator="equal">
      <formula>$AJ$442</formula>
    </cfRule>
    <cfRule type="cellIs" dxfId="257" priority="279" operator="equal">
      <formula>$AJ$441</formula>
    </cfRule>
    <cfRule type="cellIs" dxfId="256" priority="280" operator="equal">
      <formula>$AJ$440</formula>
    </cfRule>
  </conditionalFormatting>
  <conditionalFormatting sqref="AB607:AH607">
    <cfRule type="cellIs" dxfId="255" priority="269" operator="equal">
      <formula>$AJ$445</formula>
    </cfRule>
    <cfRule type="cellIs" dxfId="254" priority="270" operator="equal">
      <formula>$AJ$444</formula>
    </cfRule>
    <cfRule type="cellIs" dxfId="253" priority="271" operator="equal">
      <formula>$AJ$443</formula>
    </cfRule>
    <cfRule type="cellIs" dxfId="252" priority="272" operator="equal">
      <formula>$AJ$442</formula>
    </cfRule>
    <cfRule type="cellIs" dxfId="251" priority="273" operator="equal">
      <formula>$AJ$441</formula>
    </cfRule>
    <cfRule type="cellIs" dxfId="250" priority="274" operator="equal">
      <formula>$AJ$440</formula>
    </cfRule>
  </conditionalFormatting>
  <conditionalFormatting sqref="AB608:AH608">
    <cfRule type="cellIs" dxfId="249" priority="263" operator="equal">
      <formula>$AJ$445</formula>
    </cfRule>
    <cfRule type="cellIs" dxfId="248" priority="264" operator="equal">
      <formula>$AJ$444</formula>
    </cfRule>
    <cfRule type="cellIs" dxfId="247" priority="265" operator="equal">
      <formula>$AJ$443</formula>
    </cfRule>
    <cfRule type="cellIs" dxfId="246" priority="266" operator="equal">
      <formula>$AJ$442</formula>
    </cfRule>
    <cfRule type="cellIs" dxfId="245" priority="267" operator="equal">
      <formula>$AJ$441</formula>
    </cfRule>
    <cfRule type="cellIs" dxfId="244" priority="268" operator="equal">
      <formula>$AJ$440</formula>
    </cfRule>
  </conditionalFormatting>
  <conditionalFormatting sqref="AB609:AH609">
    <cfRule type="cellIs" dxfId="243" priority="257" operator="equal">
      <formula>$AJ$445</formula>
    </cfRule>
    <cfRule type="cellIs" dxfId="242" priority="258" operator="equal">
      <formula>$AJ$444</formula>
    </cfRule>
    <cfRule type="cellIs" dxfId="241" priority="259" operator="equal">
      <formula>$AJ$443</formula>
    </cfRule>
    <cfRule type="cellIs" dxfId="240" priority="260" operator="equal">
      <formula>$AJ$442</formula>
    </cfRule>
    <cfRule type="cellIs" dxfId="239" priority="261" operator="equal">
      <formula>$AJ$441</formula>
    </cfRule>
    <cfRule type="cellIs" dxfId="238" priority="262" operator="equal">
      <formula>$AJ$440</formula>
    </cfRule>
  </conditionalFormatting>
  <conditionalFormatting sqref="AB610:AH610">
    <cfRule type="cellIs" dxfId="237" priority="245" operator="equal">
      <formula>$AJ$445</formula>
    </cfRule>
    <cfRule type="cellIs" dxfId="236" priority="246" operator="equal">
      <formula>$AJ$444</formula>
    </cfRule>
    <cfRule type="cellIs" dxfId="235" priority="247" operator="equal">
      <formula>$AJ$443</formula>
    </cfRule>
    <cfRule type="cellIs" dxfId="234" priority="248" operator="equal">
      <formula>$AJ$442</formula>
    </cfRule>
    <cfRule type="cellIs" dxfId="233" priority="249" operator="equal">
      <formula>$AJ$441</formula>
    </cfRule>
    <cfRule type="cellIs" dxfId="232" priority="250" operator="equal">
      <formula>$AJ$440</formula>
    </cfRule>
  </conditionalFormatting>
  <conditionalFormatting sqref="AB618:AH618">
    <cfRule type="cellIs" dxfId="231" priority="239" operator="equal">
      <formula>$AJ$445</formula>
    </cfRule>
    <cfRule type="cellIs" dxfId="230" priority="240" operator="equal">
      <formula>$AJ$444</formula>
    </cfRule>
    <cfRule type="cellIs" dxfId="229" priority="241" operator="equal">
      <formula>$AJ$443</formula>
    </cfRule>
    <cfRule type="cellIs" dxfId="228" priority="242" operator="equal">
      <formula>$AJ$442</formula>
    </cfRule>
    <cfRule type="cellIs" dxfId="227" priority="243" operator="equal">
      <formula>$AJ$441</formula>
    </cfRule>
    <cfRule type="cellIs" dxfId="226" priority="244" operator="equal">
      <formula>$AJ$440</formula>
    </cfRule>
  </conditionalFormatting>
  <conditionalFormatting sqref="AB619:AH619">
    <cfRule type="cellIs" dxfId="225" priority="233" operator="equal">
      <formula>$AJ$445</formula>
    </cfRule>
    <cfRule type="cellIs" dxfId="224" priority="234" operator="equal">
      <formula>$AJ$444</formula>
    </cfRule>
    <cfRule type="cellIs" dxfId="223" priority="235" operator="equal">
      <formula>$AJ$443</formula>
    </cfRule>
    <cfRule type="cellIs" dxfId="222" priority="236" operator="equal">
      <formula>$AJ$442</formula>
    </cfRule>
    <cfRule type="cellIs" dxfId="221" priority="237" operator="equal">
      <formula>$AJ$441</formula>
    </cfRule>
    <cfRule type="cellIs" dxfId="220" priority="238" operator="equal">
      <formula>$AJ$440</formula>
    </cfRule>
  </conditionalFormatting>
  <conditionalFormatting sqref="AB620:AH620">
    <cfRule type="cellIs" dxfId="219" priority="227" operator="equal">
      <formula>$AJ$445</formula>
    </cfRule>
    <cfRule type="cellIs" dxfId="218" priority="228" operator="equal">
      <formula>$AJ$444</formula>
    </cfRule>
    <cfRule type="cellIs" dxfId="217" priority="229" operator="equal">
      <formula>$AJ$443</formula>
    </cfRule>
    <cfRule type="cellIs" dxfId="216" priority="230" operator="equal">
      <formula>$AJ$442</formula>
    </cfRule>
    <cfRule type="cellIs" dxfId="215" priority="231" operator="equal">
      <formula>$AJ$441</formula>
    </cfRule>
    <cfRule type="cellIs" dxfId="214" priority="232" operator="equal">
      <formula>$AJ$440</formula>
    </cfRule>
  </conditionalFormatting>
  <conditionalFormatting sqref="AB621:AH621">
    <cfRule type="cellIs" dxfId="213" priority="221" operator="equal">
      <formula>$AJ$445</formula>
    </cfRule>
    <cfRule type="cellIs" dxfId="212" priority="222" operator="equal">
      <formula>$AJ$444</formula>
    </cfRule>
    <cfRule type="cellIs" dxfId="211" priority="223" operator="equal">
      <formula>$AJ$443</formula>
    </cfRule>
    <cfRule type="cellIs" dxfId="210" priority="224" operator="equal">
      <formula>$AJ$442</formula>
    </cfRule>
    <cfRule type="cellIs" dxfId="209" priority="225" operator="equal">
      <formula>$AJ$441</formula>
    </cfRule>
    <cfRule type="cellIs" dxfId="208" priority="226" operator="equal">
      <formula>$AJ$440</formula>
    </cfRule>
  </conditionalFormatting>
  <conditionalFormatting sqref="AB622:AH622">
    <cfRule type="cellIs" dxfId="207" priority="215" operator="equal">
      <formula>$AJ$445</formula>
    </cfRule>
    <cfRule type="cellIs" dxfId="206" priority="216" operator="equal">
      <formula>$AJ$444</formula>
    </cfRule>
    <cfRule type="cellIs" dxfId="205" priority="217" operator="equal">
      <formula>$AJ$443</formula>
    </cfRule>
    <cfRule type="cellIs" dxfId="204" priority="218" operator="equal">
      <formula>$AJ$442</formula>
    </cfRule>
    <cfRule type="cellIs" dxfId="203" priority="219" operator="equal">
      <formula>$AJ$441</formula>
    </cfRule>
    <cfRule type="cellIs" dxfId="202" priority="220" operator="equal">
      <formula>$AJ$440</formula>
    </cfRule>
  </conditionalFormatting>
  <conditionalFormatting sqref="AB623:AH623">
    <cfRule type="cellIs" dxfId="201" priority="209" operator="equal">
      <formula>$AJ$445</formula>
    </cfRule>
    <cfRule type="cellIs" dxfId="200" priority="210" operator="equal">
      <formula>$AJ$444</formula>
    </cfRule>
    <cfRule type="cellIs" dxfId="199" priority="211" operator="equal">
      <formula>$AJ$443</formula>
    </cfRule>
    <cfRule type="cellIs" dxfId="198" priority="212" operator="equal">
      <formula>$AJ$442</formula>
    </cfRule>
    <cfRule type="cellIs" dxfId="197" priority="213" operator="equal">
      <formula>$AJ$441</formula>
    </cfRule>
    <cfRule type="cellIs" dxfId="196" priority="214" operator="equal">
      <formula>$AJ$440</formula>
    </cfRule>
  </conditionalFormatting>
  <conditionalFormatting sqref="AB654:AH654">
    <cfRule type="cellIs" dxfId="195" priority="203" operator="equal">
      <formula>$AJ$445</formula>
    </cfRule>
    <cfRule type="cellIs" dxfId="194" priority="204" operator="equal">
      <formula>$AJ$444</formula>
    </cfRule>
    <cfRule type="cellIs" dxfId="193" priority="205" operator="equal">
      <formula>$AJ$443</formula>
    </cfRule>
    <cfRule type="cellIs" dxfId="192" priority="206" operator="equal">
      <formula>$AJ$442</formula>
    </cfRule>
    <cfRule type="cellIs" dxfId="191" priority="207" operator="equal">
      <formula>$AJ$441</formula>
    </cfRule>
    <cfRule type="cellIs" dxfId="190" priority="208" operator="equal">
      <formula>$AJ$440</formula>
    </cfRule>
  </conditionalFormatting>
  <conditionalFormatting sqref="AB655:AH655">
    <cfRule type="cellIs" dxfId="189" priority="197" operator="equal">
      <formula>$AJ$445</formula>
    </cfRule>
    <cfRule type="cellIs" dxfId="188" priority="198" operator="equal">
      <formula>$AJ$444</formula>
    </cfRule>
    <cfRule type="cellIs" dxfId="187" priority="199" operator="equal">
      <formula>$AJ$443</formula>
    </cfRule>
    <cfRule type="cellIs" dxfId="186" priority="200" operator="equal">
      <formula>$AJ$442</formula>
    </cfRule>
    <cfRule type="cellIs" dxfId="185" priority="201" operator="equal">
      <formula>$AJ$441</formula>
    </cfRule>
    <cfRule type="cellIs" dxfId="184" priority="202" operator="equal">
      <formula>$AJ$440</formula>
    </cfRule>
  </conditionalFormatting>
  <conditionalFormatting sqref="AB656:AH656">
    <cfRule type="cellIs" dxfId="183" priority="191" operator="equal">
      <formula>$AJ$445</formula>
    </cfRule>
    <cfRule type="cellIs" dxfId="182" priority="192" operator="equal">
      <formula>$AJ$444</formula>
    </cfRule>
    <cfRule type="cellIs" dxfId="181" priority="193" operator="equal">
      <formula>$AJ$443</formula>
    </cfRule>
    <cfRule type="cellIs" dxfId="180" priority="194" operator="equal">
      <formula>$AJ$442</formula>
    </cfRule>
    <cfRule type="cellIs" dxfId="179" priority="195" operator="equal">
      <formula>$AJ$441</formula>
    </cfRule>
    <cfRule type="cellIs" dxfId="178" priority="196" operator="equal">
      <formula>$AJ$440</formula>
    </cfRule>
  </conditionalFormatting>
  <conditionalFormatting sqref="AB657:AH657">
    <cfRule type="cellIs" dxfId="177" priority="185" operator="equal">
      <formula>$AJ$445</formula>
    </cfRule>
    <cfRule type="cellIs" dxfId="176" priority="186" operator="equal">
      <formula>$AJ$444</formula>
    </cfRule>
    <cfRule type="cellIs" dxfId="175" priority="187" operator="equal">
      <formula>$AJ$443</formula>
    </cfRule>
    <cfRule type="cellIs" dxfId="174" priority="188" operator="equal">
      <formula>$AJ$442</formula>
    </cfRule>
    <cfRule type="cellIs" dxfId="173" priority="189" operator="equal">
      <formula>$AJ$441</formula>
    </cfRule>
    <cfRule type="cellIs" dxfId="172" priority="190" operator="equal">
      <formula>$AJ$440</formula>
    </cfRule>
  </conditionalFormatting>
  <conditionalFormatting sqref="AB658:AH658">
    <cfRule type="cellIs" dxfId="171" priority="179" operator="equal">
      <formula>$AJ$445</formula>
    </cfRule>
    <cfRule type="cellIs" dxfId="170" priority="180" operator="equal">
      <formula>$AJ$444</formula>
    </cfRule>
    <cfRule type="cellIs" dxfId="169" priority="181" operator="equal">
      <formula>$AJ$443</formula>
    </cfRule>
    <cfRule type="cellIs" dxfId="168" priority="182" operator="equal">
      <formula>$AJ$442</formula>
    </cfRule>
    <cfRule type="cellIs" dxfId="167" priority="183" operator="equal">
      <formula>$AJ$441</formula>
    </cfRule>
    <cfRule type="cellIs" dxfId="166" priority="184" operator="equal">
      <formula>$AJ$440</formula>
    </cfRule>
  </conditionalFormatting>
  <conditionalFormatting sqref="AB670:AH670">
    <cfRule type="cellIs" dxfId="165" priority="173" operator="equal">
      <formula>$AJ$445</formula>
    </cfRule>
    <cfRule type="cellIs" dxfId="164" priority="174" operator="equal">
      <formula>$AJ$444</formula>
    </cfRule>
    <cfRule type="cellIs" dxfId="163" priority="175" operator="equal">
      <formula>$AJ$443</formula>
    </cfRule>
    <cfRule type="cellIs" dxfId="162" priority="176" operator="equal">
      <formula>$AJ$442</formula>
    </cfRule>
    <cfRule type="cellIs" dxfId="161" priority="177" operator="equal">
      <formula>$AJ$441</formula>
    </cfRule>
    <cfRule type="cellIs" dxfId="160" priority="178" operator="equal">
      <formula>$AJ$440</formula>
    </cfRule>
  </conditionalFormatting>
  <conditionalFormatting sqref="AB671:AH671">
    <cfRule type="cellIs" dxfId="159" priority="167" operator="equal">
      <formula>$AJ$445</formula>
    </cfRule>
    <cfRule type="cellIs" dxfId="158" priority="168" operator="equal">
      <formula>$AJ$444</formula>
    </cfRule>
    <cfRule type="cellIs" dxfId="157" priority="169" operator="equal">
      <formula>$AJ$443</formula>
    </cfRule>
    <cfRule type="cellIs" dxfId="156" priority="170" operator="equal">
      <formula>$AJ$442</formula>
    </cfRule>
    <cfRule type="cellIs" dxfId="155" priority="171" operator="equal">
      <formula>$AJ$441</formula>
    </cfRule>
    <cfRule type="cellIs" dxfId="154" priority="172" operator="equal">
      <formula>$AJ$440</formula>
    </cfRule>
  </conditionalFormatting>
  <conditionalFormatting sqref="AB672:AH672">
    <cfRule type="cellIs" dxfId="153" priority="161" operator="equal">
      <formula>$AJ$445</formula>
    </cfRule>
    <cfRule type="cellIs" dxfId="152" priority="162" operator="equal">
      <formula>$AJ$444</formula>
    </cfRule>
    <cfRule type="cellIs" dxfId="151" priority="163" operator="equal">
      <formula>$AJ$443</formula>
    </cfRule>
    <cfRule type="cellIs" dxfId="150" priority="164" operator="equal">
      <formula>$AJ$442</formula>
    </cfRule>
    <cfRule type="cellIs" dxfId="149" priority="165" operator="equal">
      <formula>$AJ$441</formula>
    </cfRule>
    <cfRule type="cellIs" dxfId="148" priority="166" operator="equal">
      <formula>$AJ$440</formula>
    </cfRule>
  </conditionalFormatting>
  <conditionalFormatting sqref="AB673:AH673">
    <cfRule type="cellIs" dxfId="147" priority="155" operator="equal">
      <formula>$AJ$445</formula>
    </cfRule>
    <cfRule type="cellIs" dxfId="146" priority="156" operator="equal">
      <formula>$AJ$444</formula>
    </cfRule>
    <cfRule type="cellIs" dxfId="145" priority="157" operator="equal">
      <formula>$AJ$443</formula>
    </cfRule>
    <cfRule type="cellIs" dxfId="144" priority="158" operator="equal">
      <formula>$AJ$442</formula>
    </cfRule>
    <cfRule type="cellIs" dxfId="143" priority="159" operator="equal">
      <formula>$AJ$441</formula>
    </cfRule>
    <cfRule type="cellIs" dxfId="142" priority="160" operator="equal">
      <formula>$AJ$440</formula>
    </cfRule>
  </conditionalFormatting>
  <conditionalFormatting sqref="AB674:AH674">
    <cfRule type="cellIs" dxfId="141" priority="149" operator="equal">
      <formula>$AJ$445</formula>
    </cfRule>
    <cfRule type="cellIs" dxfId="140" priority="150" operator="equal">
      <formula>$AJ$444</formula>
    </cfRule>
    <cfRule type="cellIs" dxfId="139" priority="151" operator="equal">
      <formula>$AJ$443</formula>
    </cfRule>
    <cfRule type="cellIs" dxfId="138" priority="152" operator="equal">
      <formula>$AJ$442</formula>
    </cfRule>
    <cfRule type="cellIs" dxfId="137" priority="153" operator="equal">
      <formula>$AJ$441</formula>
    </cfRule>
    <cfRule type="cellIs" dxfId="136" priority="154" operator="equal">
      <formula>$AJ$440</formula>
    </cfRule>
  </conditionalFormatting>
  <conditionalFormatting sqref="AB675:AH675">
    <cfRule type="cellIs" dxfId="135" priority="143" operator="equal">
      <formula>$AJ$445</formula>
    </cfRule>
    <cfRule type="cellIs" dxfId="134" priority="144" operator="equal">
      <formula>$AJ$444</formula>
    </cfRule>
    <cfRule type="cellIs" dxfId="133" priority="145" operator="equal">
      <formula>$AJ$443</formula>
    </cfRule>
    <cfRule type="cellIs" dxfId="132" priority="146" operator="equal">
      <formula>$AJ$442</formula>
    </cfRule>
    <cfRule type="cellIs" dxfId="131" priority="147" operator="equal">
      <formula>$AJ$441</formula>
    </cfRule>
    <cfRule type="cellIs" dxfId="130" priority="148" operator="equal">
      <formula>$AJ$440</formula>
    </cfRule>
  </conditionalFormatting>
  <conditionalFormatting sqref="AB676:AH676">
    <cfRule type="cellIs" dxfId="129" priority="137" operator="equal">
      <formula>$AJ$445</formula>
    </cfRule>
    <cfRule type="cellIs" dxfId="128" priority="138" operator="equal">
      <formula>$AJ$444</formula>
    </cfRule>
    <cfRule type="cellIs" dxfId="127" priority="139" operator="equal">
      <formula>$AJ$443</formula>
    </cfRule>
    <cfRule type="cellIs" dxfId="126" priority="140" operator="equal">
      <formula>$AJ$442</formula>
    </cfRule>
    <cfRule type="cellIs" dxfId="125" priority="141" operator="equal">
      <formula>$AJ$441</formula>
    </cfRule>
    <cfRule type="cellIs" dxfId="124" priority="142" operator="equal">
      <formula>$AJ$440</formula>
    </cfRule>
  </conditionalFormatting>
  <conditionalFormatting sqref="AB677:AH677">
    <cfRule type="cellIs" dxfId="123" priority="131" operator="equal">
      <formula>$AJ$445</formula>
    </cfRule>
    <cfRule type="cellIs" dxfId="122" priority="132" operator="equal">
      <formula>$AJ$444</formula>
    </cfRule>
    <cfRule type="cellIs" dxfId="121" priority="133" operator="equal">
      <formula>$AJ$443</formula>
    </cfRule>
    <cfRule type="cellIs" dxfId="120" priority="134" operator="equal">
      <formula>$AJ$442</formula>
    </cfRule>
    <cfRule type="cellIs" dxfId="119" priority="135" operator="equal">
      <formula>$AJ$441</formula>
    </cfRule>
    <cfRule type="cellIs" dxfId="118" priority="136" operator="equal">
      <formula>$AJ$440</formula>
    </cfRule>
  </conditionalFormatting>
  <conditionalFormatting sqref="AB678:AH678">
    <cfRule type="cellIs" dxfId="117" priority="113" operator="equal">
      <formula>$AJ$445</formula>
    </cfRule>
    <cfRule type="cellIs" dxfId="116" priority="114" operator="equal">
      <formula>$AJ$444</formula>
    </cfRule>
    <cfRule type="cellIs" dxfId="115" priority="115" operator="equal">
      <formula>$AJ$443</formula>
    </cfRule>
    <cfRule type="cellIs" dxfId="114" priority="116" operator="equal">
      <formula>$AJ$442</formula>
    </cfRule>
    <cfRule type="cellIs" dxfId="113" priority="117" operator="equal">
      <formula>$AJ$441</formula>
    </cfRule>
    <cfRule type="cellIs" dxfId="112" priority="118" operator="equal">
      <formula>$AJ$440</formula>
    </cfRule>
  </conditionalFormatting>
  <conditionalFormatting sqref="AB729:AH729">
    <cfRule type="cellIs" dxfId="111" priority="107" operator="equal">
      <formula>$AJ$445</formula>
    </cfRule>
    <cfRule type="cellIs" dxfId="110" priority="108" operator="equal">
      <formula>$AJ$444</formula>
    </cfRule>
    <cfRule type="cellIs" dxfId="109" priority="109" operator="equal">
      <formula>$AJ$443</formula>
    </cfRule>
    <cfRule type="cellIs" dxfId="108" priority="110" operator="equal">
      <formula>$AJ$442</formula>
    </cfRule>
    <cfRule type="cellIs" dxfId="107" priority="111" operator="equal">
      <formula>$AJ$441</formula>
    </cfRule>
    <cfRule type="cellIs" dxfId="106" priority="112" operator="equal">
      <formula>$AJ$440</formula>
    </cfRule>
  </conditionalFormatting>
  <conditionalFormatting sqref="AB730:AH730">
    <cfRule type="cellIs" dxfId="105" priority="101" operator="equal">
      <formula>$AJ$445</formula>
    </cfRule>
    <cfRule type="cellIs" dxfId="104" priority="102" operator="equal">
      <formula>$AJ$444</formula>
    </cfRule>
    <cfRule type="cellIs" dxfId="103" priority="103" operator="equal">
      <formula>$AJ$443</formula>
    </cfRule>
    <cfRule type="cellIs" dxfId="102" priority="104" operator="equal">
      <formula>$AJ$442</formula>
    </cfRule>
    <cfRule type="cellIs" dxfId="101" priority="105" operator="equal">
      <formula>$AJ$441</formula>
    </cfRule>
    <cfRule type="cellIs" dxfId="100" priority="106" operator="equal">
      <formula>$AJ$440</formula>
    </cfRule>
  </conditionalFormatting>
  <conditionalFormatting sqref="AB731:AH731">
    <cfRule type="cellIs" dxfId="99" priority="95" operator="equal">
      <formula>$AJ$445</formula>
    </cfRule>
    <cfRule type="cellIs" dxfId="98" priority="96" operator="equal">
      <formula>$AJ$444</formula>
    </cfRule>
    <cfRule type="cellIs" dxfId="97" priority="97" operator="equal">
      <formula>$AJ$443</formula>
    </cfRule>
    <cfRule type="cellIs" dxfId="96" priority="98" operator="equal">
      <formula>$AJ$442</formula>
    </cfRule>
    <cfRule type="cellIs" dxfId="95" priority="99" operator="equal">
      <formula>$AJ$441</formula>
    </cfRule>
    <cfRule type="cellIs" dxfId="94" priority="100" operator="equal">
      <formula>$AJ$440</formula>
    </cfRule>
  </conditionalFormatting>
  <conditionalFormatting sqref="AB732:AH732">
    <cfRule type="cellIs" dxfId="93" priority="89" operator="equal">
      <formula>$AJ$445</formula>
    </cfRule>
    <cfRule type="cellIs" dxfId="92" priority="90" operator="equal">
      <formula>$AJ$444</formula>
    </cfRule>
    <cfRule type="cellIs" dxfId="91" priority="91" operator="equal">
      <formula>$AJ$443</formula>
    </cfRule>
    <cfRule type="cellIs" dxfId="90" priority="92" operator="equal">
      <formula>$AJ$442</formula>
    </cfRule>
    <cfRule type="cellIs" dxfId="89" priority="93" operator="equal">
      <formula>$AJ$441</formula>
    </cfRule>
    <cfRule type="cellIs" dxfId="88" priority="94" operator="equal">
      <formula>$AJ$440</formula>
    </cfRule>
  </conditionalFormatting>
  <conditionalFormatting sqref="AB771:AH771">
    <cfRule type="cellIs" dxfId="87" priority="83" operator="equal">
      <formula>$AJ$445</formula>
    </cfRule>
    <cfRule type="cellIs" dxfId="86" priority="84" operator="equal">
      <formula>$AJ$444</formula>
    </cfRule>
    <cfRule type="cellIs" dxfId="85" priority="85" operator="equal">
      <formula>$AJ$443</formula>
    </cfRule>
    <cfRule type="cellIs" dxfId="84" priority="86" operator="equal">
      <formula>$AJ$442</formula>
    </cfRule>
    <cfRule type="cellIs" dxfId="83" priority="87" operator="equal">
      <formula>$AJ$441</formula>
    </cfRule>
    <cfRule type="cellIs" dxfId="82" priority="88" operator="equal">
      <formula>$AJ$440</formula>
    </cfRule>
  </conditionalFormatting>
  <conditionalFormatting sqref="AB772:AH772">
    <cfRule type="cellIs" dxfId="81" priority="77" operator="equal">
      <formula>$AJ$445</formula>
    </cfRule>
    <cfRule type="cellIs" dxfId="80" priority="78" operator="equal">
      <formula>$AJ$444</formula>
    </cfRule>
    <cfRule type="cellIs" dxfId="79" priority="79" operator="equal">
      <formula>$AJ$443</formula>
    </cfRule>
    <cfRule type="cellIs" dxfId="78" priority="80" operator="equal">
      <formula>$AJ$442</formula>
    </cfRule>
    <cfRule type="cellIs" dxfId="77" priority="81" operator="equal">
      <formula>$AJ$441</formula>
    </cfRule>
    <cfRule type="cellIs" dxfId="76" priority="82" operator="equal">
      <formula>$AJ$440</formula>
    </cfRule>
  </conditionalFormatting>
  <conditionalFormatting sqref="AB773:AH773">
    <cfRule type="cellIs" dxfId="75" priority="71" operator="equal">
      <formula>$AJ$445</formula>
    </cfRule>
    <cfRule type="cellIs" dxfId="74" priority="72" operator="equal">
      <formula>$AJ$444</formula>
    </cfRule>
    <cfRule type="cellIs" dxfId="73" priority="73" operator="equal">
      <formula>$AJ$443</formula>
    </cfRule>
    <cfRule type="cellIs" dxfId="72" priority="74" operator="equal">
      <formula>$AJ$442</formula>
    </cfRule>
    <cfRule type="cellIs" dxfId="71" priority="75" operator="equal">
      <formula>$AJ$441</formula>
    </cfRule>
    <cfRule type="cellIs" dxfId="70" priority="76" operator="equal">
      <formula>$AJ$440</formula>
    </cfRule>
  </conditionalFormatting>
  <conditionalFormatting sqref="AB774:AH774">
    <cfRule type="cellIs" dxfId="69" priority="65" operator="equal">
      <formula>$AJ$445</formula>
    </cfRule>
    <cfRule type="cellIs" dxfId="68" priority="66" operator="equal">
      <formula>$AJ$444</formula>
    </cfRule>
    <cfRule type="cellIs" dxfId="67" priority="67" operator="equal">
      <formula>$AJ$443</formula>
    </cfRule>
    <cfRule type="cellIs" dxfId="66" priority="68" operator="equal">
      <formula>$AJ$442</formula>
    </cfRule>
    <cfRule type="cellIs" dxfId="65" priority="69" operator="equal">
      <formula>$AJ$441</formula>
    </cfRule>
    <cfRule type="cellIs" dxfId="64" priority="70" operator="equal">
      <formula>$AJ$440</formula>
    </cfRule>
  </conditionalFormatting>
  <conditionalFormatting sqref="AB775:AH775">
    <cfRule type="cellIs" dxfId="63" priority="59" operator="equal">
      <formula>$AJ$445</formula>
    </cfRule>
    <cfRule type="cellIs" dxfId="62" priority="60" operator="equal">
      <formula>$AJ$444</formula>
    </cfRule>
    <cfRule type="cellIs" dxfId="61" priority="61" operator="equal">
      <formula>$AJ$443</formula>
    </cfRule>
    <cfRule type="cellIs" dxfId="60" priority="62" operator="equal">
      <formula>$AJ$442</formula>
    </cfRule>
    <cfRule type="cellIs" dxfId="59" priority="63" operator="equal">
      <formula>$AJ$441</formula>
    </cfRule>
    <cfRule type="cellIs" dxfId="58" priority="64" operator="equal">
      <formula>$AJ$440</formula>
    </cfRule>
  </conditionalFormatting>
  <conditionalFormatting sqref="AB776:AH776">
    <cfRule type="cellIs" dxfId="57" priority="53" operator="equal">
      <formula>$AJ$445</formula>
    </cfRule>
    <cfRule type="cellIs" dxfId="56" priority="54" operator="equal">
      <formula>$AJ$444</formula>
    </cfRule>
    <cfRule type="cellIs" dxfId="55" priority="55" operator="equal">
      <formula>$AJ$443</formula>
    </cfRule>
    <cfRule type="cellIs" dxfId="54" priority="56" operator="equal">
      <formula>$AJ$442</formula>
    </cfRule>
    <cfRule type="cellIs" dxfId="53" priority="57" operator="equal">
      <formula>$AJ$441</formula>
    </cfRule>
    <cfRule type="cellIs" dxfId="52" priority="58" operator="equal">
      <formula>$AJ$440</formula>
    </cfRule>
  </conditionalFormatting>
  <conditionalFormatting sqref="T72:U72">
    <cfRule type="cellIs" dxfId="51" priority="52" operator="equal">
      <formula>$Y$58</formula>
    </cfRule>
  </conditionalFormatting>
  <conditionalFormatting sqref="T71:U71">
    <cfRule type="cellIs" dxfId="50" priority="51" operator="equal">
      <formula>$Y$58</formula>
    </cfRule>
  </conditionalFormatting>
  <conditionalFormatting sqref="T132:U132">
    <cfRule type="cellIs" dxfId="49" priority="50" operator="equal">
      <formula>$Y$58</formula>
    </cfRule>
  </conditionalFormatting>
  <conditionalFormatting sqref="T243:U243">
    <cfRule type="cellIs" dxfId="48" priority="49" operator="equal">
      <formula>$Y$58</formula>
    </cfRule>
  </conditionalFormatting>
  <conditionalFormatting sqref="AB458:AH458">
    <cfRule type="cellIs" dxfId="47" priority="43" operator="equal">
      <formula>$AJ$445</formula>
    </cfRule>
    <cfRule type="cellIs" dxfId="46" priority="44" operator="equal">
      <formula>$AJ$444</formula>
    </cfRule>
    <cfRule type="cellIs" dxfId="45" priority="45" operator="equal">
      <formula>$AJ$443</formula>
    </cfRule>
    <cfRule type="cellIs" dxfId="44" priority="46" operator="equal">
      <formula>$AJ$442</formula>
    </cfRule>
    <cfRule type="cellIs" dxfId="43" priority="47" operator="equal">
      <formula>$AJ$441</formula>
    </cfRule>
    <cfRule type="cellIs" dxfId="42" priority="48" operator="equal">
      <formula>$AJ$440</formula>
    </cfRule>
  </conditionalFormatting>
  <conditionalFormatting sqref="AB459:AH459">
    <cfRule type="cellIs" dxfId="41" priority="37" operator="equal">
      <formula>$AJ$445</formula>
    </cfRule>
    <cfRule type="cellIs" dxfId="40" priority="38" operator="equal">
      <formula>$AJ$444</formula>
    </cfRule>
    <cfRule type="cellIs" dxfId="39" priority="39" operator="equal">
      <formula>$AJ$443</formula>
    </cfRule>
    <cfRule type="cellIs" dxfId="38" priority="40" operator="equal">
      <formula>$AJ$442</formula>
    </cfRule>
    <cfRule type="cellIs" dxfId="37" priority="41" operator="equal">
      <formula>$AJ$441</formula>
    </cfRule>
    <cfRule type="cellIs" dxfId="36" priority="42" operator="equal">
      <formula>$AJ$440</formula>
    </cfRule>
  </conditionalFormatting>
  <conditionalFormatting sqref="AB521:AH521">
    <cfRule type="cellIs" dxfId="35" priority="31" operator="equal">
      <formula>$AJ$445</formula>
    </cfRule>
    <cfRule type="cellIs" dxfId="34" priority="32" operator="equal">
      <formula>$AJ$444</formula>
    </cfRule>
    <cfRule type="cellIs" dxfId="33" priority="33" operator="equal">
      <formula>$AJ$443</formula>
    </cfRule>
    <cfRule type="cellIs" dxfId="32" priority="34" operator="equal">
      <formula>$AJ$442</formula>
    </cfRule>
    <cfRule type="cellIs" dxfId="31" priority="35" operator="equal">
      <formula>$AJ$441</formula>
    </cfRule>
    <cfRule type="cellIs" dxfId="30" priority="36" operator="equal">
      <formula>$AJ$440</formula>
    </cfRule>
  </conditionalFormatting>
  <conditionalFormatting sqref="AB624:AH624">
    <cfRule type="cellIs" dxfId="29" priority="25" operator="equal">
      <formula>$AJ$445</formula>
    </cfRule>
    <cfRule type="cellIs" dxfId="28" priority="26" operator="equal">
      <formula>$AJ$444</formula>
    </cfRule>
    <cfRule type="cellIs" dxfId="27" priority="27" operator="equal">
      <formula>$AJ$443</formula>
    </cfRule>
    <cfRule type="cellIs" dxfId="26" priority="28" operator="equal">
      <formula>$AJ$442</formula>
    </cfRule>
    <cfRule type="cellIs" dxfId="25" priority="29" operator="equal">
      <formula>$AJ$441</formula>
    </cfRule>
    <cfRule type="cellIs" dxfId="24" priority="30" operator="equal">
      <formula>$AJ$440</formula>
    </cfRule>
  </conditionalFormatting>
  <conditionalFormatting sqref="AB659:AH659">
    <cfRule type="cellIs" dxfId="23" priority="19" operator="equal">
      <formula>$AJ$445</formula>
    </cfRule>
    <cfRule type="cellIs" dxfId="22" priority="20" operator="equal">
      <formula>$AJ$444</formula>
    </cfRule>
    <cfRule type="cellIs" dxfId="21" priority="21" operator="equal">
      <formula>$AJ$443</formula>
    </cfRule>
    <cfRule type="cellIs" dxfId="20" priority="22" operator="equal">
      <formula>$AJ$442</formula>
    </cfRule>
    <cfRule type="cellIs" dxfId="19" priority="23" operator="equal">
      <formula>$AJ$441</formula>
    </cfRule>
    <cfRule type="cellIs" dxfId="18" priority="24" operator="equal">
      <formula>$AJ$440</formula>
    </cfRule>
  </conditionalFormatting>
  <conditionalFormatting sqref="AB660:AH660">
    <cfRule type="cellIs" dxfId="17" priority="13" operator="equal">
      <formula>$AJ$445</formula>
    </cfRule>
    <cfRule type="cellIs" dxfId="16" priority="14" operator="equal">
      <formula>$AJ$444</formula>
    </cfRule>
    <cfRule type="cellIs" dxfId="15" priority="15" operator="equal">
      <formula>$AJ$443</formula>
    </cfRule>
    <cfRule type="cellIs" dxfId="14" priority="16" operator="equal">
      <formula>$AJ$442</formula>
    </cfRule>
    <cfRule type="cellIs" dxfId="13" priority="17" operator="equal">
      <formula>$AJ$441</formula>
    </cfRule>
    <cfRule type="cellIs" dxfId="12" priority="18" operator="equal">
      <formula>$AJ$440</formula>
    </cfRule>
  </conditionalFormatting>
  <conditionalFormatting sqref="AB661:AH661">
    <cfRule type="cellIs" dxfId="11" priority="7" operator="equal">
      <formula>$AJ$445</formula>
    </cfRule>
    <cfRule type="cellIs" dxfId="10" priority="8" operator="equal">
      <formula>$AJ$444</formula>
    </cfRule>
    <cfRule type="cellIs" dxfId="9" priority="9" operator="equal">
      <formula>$AJ$443</formula>
    </cfRule>
    <cfRule type="cellIs" dxfId="8" priority="10" operator="equal">
      <formula>$AJ$442</formula>
    </cfRule>
    <cfRule type="cellIs" dxfId="7" priority="11" operator="equal">
      <formula>$AJ$441</formula>
    </cfRule>
    <cfRule type="cellIs" dxfId="6" priority="12" operator="equal">
      <formula>$AJ$440</formula>
    </cfRule>
  </conditionalFormatting>
  <conditionalFormatting sqref="AB662:AH662">
    <cfRule type="cellIs" dxfId="5" priority="1" operator="equal">
      <formula>$AJ$445</formula>
    </cfRule>
    <cfRule type="cellIs" dxfId="4" priority="2" operator="equal">
      <formula>$AJ$444</formula>
    </cfRule>
    <cfRule type="cellIs" dxfId="3" priority="3" operator="equal">
      <formula>$AJ$443</formula>
    </cfRule>
    <cfRule type="cellIs" dxfId="2" priority="4" operator="equal">
      <formula>$AJ$442</formula>
    </cfRule>
    <cfRule type="cellIs" dxfId="1" priority="5" operator="equal">
      <formula>$AJ$441</formula>
    </cfRule>
    <cfRule type="cellIs" dxfId="0" priority="6" operator="equal">
      <formula>$AJ$440</formula>
    </cfRule>
  </conditionalFormatting>
  <pageMargins left="0.7" right="0.7" top="0.75" bottom="0.75" header="0.3" footer="0.3"/>
  <pageSetup paperSize="9" orientation="landscape" r:id="rId51"/>
  <ignoredErrors>
    <ignoredError sqref="F17:M17 F35:M36 F18:G18 G16:M16" evalError="1"/>
  </ignoredErrors>
  <drawing r:id="rId52"/>
  <legacyDrawing r:id="rId53"/>
  <mc:AlternateContent xmlns:mc="http://schemas.openxmlformats.org/markup-compatibility/2006">
    <mc:Choice Requires="x14">
      <controls>
        <mc:AlternateContent xmlns:mc="http://schemas.openxmlformats.org/markup-compatibility/2006">
          <mc:Choice Requires="x14">
            <control shapeId="17409" r:id="rId54" name="Button 1">
              <controlPr defaultSize="0" print="0" autoFill="0" autoPict="0" macro="[0]!OuputTableModule1AutoFitCells">
                <anchor moveWithCells="1" sizeWithCells="1">
                  <from>
                    <xdr:col>10</xdr:col>
                    <xdr:colOff>304800</xdr:colOff>
                    <xdr:row>34</xdr:row>
                    <xdr:rowOff>152400</xdr:rowOff>
                  </from>
                  <to>
                    <xdr:col>13</xdr:col>
                    <xdr:colOff>0</xdr:colOff>
                    <xdr:row>35</xdr:row>
                    <xdr:rowOff>409575</xdr:rowOff>
                  </to>
                </anchor>
              </controlPr>
            </control>
          </mc:Choice>
        </mc:AlternateContent>
        <mc:AlternateContent xmlns:mc="http://schemas.openxmlformats.org/markup-compatibility/2006">
          <mc:Choice Requires="x14">
            <control shapeId="17410" r:id="rId55" name="Button 2">
              <controlPr defaultSize="0" print="0" autoFill="0" autoPict="0" macro="[0]!OuputTableModule2AutoFitSafA">
                <anchor moveWithCells="1" sizeWithCells="1">
                  <from>
                    <xdr:col>15</xdr:col>
                    <xdr:colOff>200025</xdr:colOff>
                    <xdr:row>77</xdr:row>
                    <xdr:rowOff>171450</xdr:rowOff>
                  </from>
                  <to>
                    <xdr:col>16</xdr:col>
                    <xdr:colOff>1209675</xdr:colOff>
                    <xdr:row>77</xdr:row>
                    <xdr:rowOff>619125</xdr:rowOff>
                  </to>
                </anchor>
              </controlPr>
            </control>
          </mc:Choice>
        </mc:AlternateContent>
        <mc:AlternateContent xmlns:mc="http://schemas.openxmlformats.org/markup-compatibility/2006">
          <mc:Choice Requires="x14">
            <control shapeId="17411" r:id="rId56" name="Button 3">
              <controlPr defaultSize="0" print="0" autoFill="0" autoPict="0" macro="[0]!OuputTableModule2AutoFitSafB">
                <anchor moveWithCells="1" sizeWithCells="1">
                  <from>
                    <xdr:col>15</xdr:col>
                    <xdr:colOff>381000</xdr:colOff>
                    <xdr:row>137</xdr:row>
                    <xdr:rowOff>161925</xdr:rowOff>
                  </from>
                  <to>
                    <xdr:col>16</xdr:col>
                    <xdr:colOff>1400175</xdr:colOff>
                    <xdr:row>137</xdr:row>
                    <xdr:rowOff>609600</xdr:rowOff>
                  </to>
                </anchor>
              </controlPr>
            </control>
          </mc:Choice>
        </mc:AlternateContent>
        <mc:AlternateContent xmlns:mc="http://schemas.openxmlformats.org/markup-compatibility/2006">
          <mc:Choice Requires="x14">
            <control shapeId="17413" r:id="rId57" name="Button 5">
              <controlPr defaultSize="0" print="0" autoFill="0" autoPict="0" macro="[0]!OuputTableModule2AutoFitSafC">
                <anchor moveWithCells="1" sizeWithCells="1">
                  <from>
                    <xdr:col>15</xdr:col>
                    <xdr:colOff>447675</xdr:colOff>
                    <xdr:row>191</xdr:row>
                    <xdr:rowOff>95250</xdr:rowOff>
                  </from>
                  <to>
                    <xdr:col>16</xdr:col>
                    <xdr:colOff>1524000</xdr:colOff>
                    <xdr:row>191</xdr:row>
                    <xdr:rowOff>542925</xdr:rowOff>
                  </to>
                </anchor>
              </controlPr>
            </control>
          </mc:Choice>
        </mc:AlternateContent>
        <mc:AlternateContent xmlns:mc="http://schemas.openxmlformats.org/markup-compatibility/2006">
          <mc:Choice Requires="x14">
            <control shapeId="17414" r:id="rId58" name="Button 6">
              <controlPr defaultSize="0" print="0" autoFill="0" autoPict="0" macro="[0]!OuputTableModule2AutoFitSafD">
                <anchor moveWithCells="1" sizeWithCells="1">
                  <from>
                    <xdr:col>15</xdr:col>
                    <xdr:colOff>361950</xdr:colOff>
                    <xdr:row>247</xdr:row>
                    <xdr:rowOff>171450</xdr:rowOff>
                  </from>
                  <to>
                    <xdr:col>16</xdr:col>
                    <xdr:colOff>1447800</xdr:colOff>
                    <xdr:row>248</xdr:row>
                    <xdr:rowOff>428625</xdr:rowOff>
                  </to>
                </anchor>
              </controlPr>
            </control>
          </mc:Choice>
        </mc:AlternateContent>
        <mc:AlternateContent xmlns:mc="http://schemas.openxmlformats.org/markup-compatibility/2006">
          <mc:Choice Requires="x14">
            <control shapeId="17415" r:id="rId59" name="Button 7">
              <controlPr defaultSize="0" print="0" autoFill="0" autoPict="0" macro="[0]!OuputTableModule2AutoFitSafE">
                <anchor moveWithCells="1" sizeWithCells="1">
                  <from>
                    <xdr:col>15</xdr:col>
                    <xdr:colOff>352425</xdr:colOff>
                    <xdr:row>307</xdr:row>
                    <xdr:rowOff>171450</xdr:rowOff>
                  </from>
                  <to>
                    <xdr:col>16</xdr:col>
                    <xdr:colOff>1390650</xdr:colOff>
                    <xdr:row>310</xdr:row>
                    <xdr:rowOff>38100</xdr:rowOff>
                  </to>
                </anchor>
              </controlPr>
            </control>
          </mc:Choice>
        </mc:AlternateContent>
        <mc:AlternateContent xmlns:mc="http://schemas.openxmlformats.org/markup-compatibility/2006">
          <mc:Choice Requires="x14">
            <control shapeId="17416" r:id="rId60" name="Button 8">
              <controlPr defaultSize="0" print="0" autoFill="0" autoPict="0" macro="[0]!OuputTableModule2AutoFitSafF">
                <anchor moveWithCells="1" sizeWithCells="1">
                  <from>
                    <xdr:col>15</xdr:col>
                    <xdr:colOff>438150</xdr:colOff>
                    <xdr:row>362</xdr:row>
                    <xdr:rowOff>161925</xdr:rowOff>
                  </from>
                  <to>
                    <xdr:col>16</xdr:col>
                    <xdr:colOff>1504950</xdr:colOff>
                    <xdr:row>363</xdr:row>
                    <xdr:rowOff>419100</xdr:rowOff>
                  </to>
                </anchor>
              </controlPr>
            </control>
          </mc:Choice>
        </mc:AlternateContent>
        <mc:AlternateContent xmlns:mc="http://schemas.openxmlformats.org/markup-compatibility/2006">
          <mc:Choice Requires="x14">
            <control shapeId="17417" r:id="rId61" name="Button 9">
              <controlPr defaultSize="0" print="0" autoFill="0" autoPict="0" macro="[0]!OuputTableModule2AutoFitSafG">
                <anchor moveWithCells="1" sizeWithCells="1">
                  <from>
                    <xdr:col>15</xdr:col>
                    <xdr:colOff>1009650</xdr:colOff>
                    <xdr:row>401</xdr:row>
                    <xdr:rowOff>152400</xdr:rowOff>
                  </from>
                  <to>
                    <xdr:col>16</xdr:col>
                    <xdr:colOff>2028825</xdr:colOff>
                    <xdr:row>402</xdr:row>
                    <xdr:rowOff>409575</xdr:rowOff>
                  </to>
                </anchor>
              </controlPr>
            </control>
          </mc:Choice>
        </mc:AlternateContent>
        <mc:AlternateContent xmlns:mc="http://schemas.openxmlformats.org/markup-compatibility/2006">
          <mc:Choice Requires="x14">
            <control shapeId="17418" r:id="rId62" name="Button 10">
              <controlPr defaultSize="0" print="0" autoFill="0" autoPict="0" macro="[0]!OuputTableModule3AutoFitSafA">
                <anchor moveWithCells="1" sizeWithCells="1">
                  <from>
                    <xdr:col>32</xdr:col>
                    <xdr:colOff>542925</xdr:colOff>
                    <xdr:row>460</xdr:row>
                    <xdr:rowOff>152400</xdr:rowOff>
                  </from>
                  <to>
                    <xdr:col>34</xdr:col>
                    <xdr:colOff>9525</xdr:colOff>
                    <xdr:row>460</xdr:row>
                    <xdr:rowOff>923925</xdr:rowOff>
                  </to>
                </anchor>
              </controlPr>
            </control>
          </mc:Choice>
        </mc:AlternateContent>
        <mc:AlternateContent xmlns:mc="http://schemas.openxmlformats.org/markup-compatibility/2006">
          <mc:Choice Requires="x14">
            <control shapeId="17419" r:id="rId63" name="Button 11">
              <controlPr defaultSize="0" print="0" autoFill="0" autoPict="0" macro="[0]!OuputTableModule3AutoFitSafB">
                <anchor moveWithCells="1" sizeWithCells="1">
                  <from>
                    <xdr:col>32</xdr:col>
                    <xdr:colOff>628650</xdr:colOff>
                    <xdr:row>522</xdr:row>
                    <xdr:rowOff>123825</xdr:rowOff>
                  </from>
                  <to>
                    <xdr:col>34</xdr:col>
                    <xdr:colOff>0</xdr:colOff>
                    <xdr:row>522</xdr:row>
                    <xdr:rowOff>885825</xdr:rowOff>
                  </to>
                </anchor>
              </controlPr>
            </control>
          </mc:Choice>
        </mc:AlternateContent>
        <mc:AlternateContent xmlns:mc="http://schemas.openxmlformats.org/markup-compatibility/2006">
          <mc:Choice Requires="x14">
            <control shapeId="17420" r:id="rId64" name="Button 12">
              <controlPr defaultSize="0" print="0" autoFill="0" autoPict="0" macro="[0]!OuputTableModule3AutoFitSafC">
                <anchor moveWithCells="1" sizeWithCells="1">
                  <from>
                    <xdr:col>32</xdr:col>
                    <xdr:colOff>657225</xdr:colOff>
                    <xdr:row>573</xdr:row>
                    <xdr:rowOff>95250</xdr:rowOff>
                  </from>
                  <to>
                    <xdr:col>33</xdr:col>
                    <xdr:colOff>1209675</xdr:colOff>
                    <xdr:row>573</xdr:row>
                    <xdr:rowOff>771525</xdr:rowOff>
                  </to>
                </anchor>
              </controlPr>
            </control>
          </mc:Choice>
        </mc:AlternateContent>
        <mc:AlternateContent xmlns:mc="http://schemas.openxmlformats.org/markup-compatibility/2006">
          <mc:Choice Requires="x14">
            <control shapeId="17421" r:id="rId65" name="Button 13">
              <controlPr defaultSize="0" print="0" autoFill="0" autoPict="0" macro="[0]!OuputTableModule3AutoFitSafD">
                <anchor moveWithCells="1" sizeWithCells="1">
                  <from>
                    <xdr:col>32</xdr:col>
                    <xdr:colOff>638175</xdr:colOff>
                    <xdr:row>625</xdr:row>
                    <xdr:rowOff>85725</xdr:rowOff>
                  </from>
                  <to>
                    <xdr:col>33</xdr:col>
                    <xdr:colOff>1190625</xdr:colOff>
                    <xdr:row>625</xdr:row>
                    <xdr:rowOff>800100</xdr:rowOff>
                  </to>
                </anchor>
              </controlPr>
            </control>
          </mc:Choice>
        </mc:AlternateContent>
        <mc:AlternateContent xmlns:mc="http://schemas.openxmlformats.org/markup-compatibility/2006">
          <mc:Choice Requires="x14">
            <control shapeId="17422" r:id="rId66" name="Button 14">
              <controlPr defaultSize="0" print="0" autoFill="0" autoPict="0" macro="[0]!OuputTableModule3AutoFitSafE">
                <anchor moveWithCells="1" sizeWithCells="1">
                  <from>
                    <xdr:col>32</xdr:col>
                    <xdr:colOff>666750</xdr:colOff>
                    <xdr:row>679</xdr:row>
                    <xdr:rowOff>104775</xdr:rowOff>
                  </from>
                  <to>
                    <xdr:col>33</xdr:col>
                    <xdr:colOff>1219200</xdr:colOff>
                    <xdr:row>679</xdr:row>
                    <xdr:rowOff>809625</xdr:rowOff>
                  </to>
                </anchor>
              </controlPr>
            </control>
          </mc:Choice>
        </mc:AlternateContent>
        <mc:AlternateContent xmlns:mc="http://schemas.openxmlformats.org/markup-compatibility/2006">
          <mc:Choice Requires="x14">
            <control shapeId="17423" r:id="rId67" name="Button 15">
              <controlPr defaultSize="0" print="0" autoFill="0" autoPict="0" macro="[0]!OuputTableModule3AutoFitSafF">
                <anchor moveWithCells="1" sizeWithCells="1">
                  <from>
                    <xdr:col>32</xdr:col>
                    <xdr:colOff>657225</xdr:colOff>
                    <xdr:row>733</xdr:row>
                    <xdr:rowOff>104775</xdr:rowOff>
                  </from>
                  <to>
                    <xdr:col>34</xdr:col>
                    <xdr:colOff>0</xdr:colOff>
                    <xdr:row>733</xdr:row>
                    <xdr:rowOff>828675</xdr:rowOff>
                  </to>
                </anchor>
              </controlPr>
            </control>
          </mc:Choice>
        </mc:AlternateContent>
        <mc:AlternateContent xmlns:mc="http://schemas.openxmlformats.org/markup-compatibility/2006">
          <mc:Choice Requires="x14">
            <control shapeId="17424" r:id="rId68" name="Button 16">
              <controlPr defaultSize="0" print="0" autoFill="0" autoPict="0" macro="[0]!OuputTableModule3AutoFitSafG">
                <anchor moveWithCells="1" sizeWithCells="1">
                  <from>
                    <xdr:col>32</xdr:col>
                    <xdr:colOff>704850</xdr:colOff>
                    <xdr:row>777</xdr:row>
                    <xdr:rowOff>95250</xdr:rowOff>
                  </from>
                  <to>
                    <xdr:col>33</xdr:col>
                    <xdr:colOff>1219200</xdr:colOff>
                    <xdr:row>777</xdr:row>
                    <xdr:rowOff>781050</xdr:rowOff>
                  </to>
                </anchor>
              </controlPr>
            </control>
          </mc:Choice>
        </mc:AlternateContent>
        <mc:AlternateContent xmlns:mc="http://schemas.openxmlformats.org/markup-compatibility/2006">
          <mc:Choice Requires="x14">
            <control shapeId="17425" r:id="rId69" name="Button 17">
              <controlPr defaultSize="0" print="0" autoFill="0" autoPict="0" macro="[0]!OutputTableModule3AutoFitNotesSafA">
                <anchor moveWithCells="1" sizeWithCells="1">
                  <from>
                    <xdr:col>36</xdr:col>
                    <xdr:colOff>3876675</xdr:colOff>
                    <xdr:row>485</xdr:row>
                    <xdr:rowOff>257175</xdr:rowOff>
                  </from>
                  <to>
                    <xdr:col>36</xdr:col>
                    <xdr:colOff>5638800</xdr:colOff>
                    <xdr:row>485</xdr:row>
                    <xdr:rowOff>847725</xdr:rowOff>
                  </to>
                </anchor>
              </controlPr>
            </control>
          </mc:Choice>
        </mc:AlternateContent>
        <mc:AlternateContent xmlns:mc="http://schemas.openxmlformats.org/markup-compatibility/2006">
          <mc:Choice Requires="x14">
            <control shapeId="17426" r:id="rId70" name="Button 18">
              <controlPr defaultSize="0" print="0" autoFill="0" autoPict="0" macro="[0]!OutputTableModule3AutoFitNotesSafB">
                <anchor moveWithCells="1" sizeWithCells="1">
                  <from>
                    <xdr:col>36</xdr:col>
                    <xdr:colOff>3790950</xdr:colOff>
                    <xdr:row>542</xdr:row>
                    <xdr:rowOff>152400</xdr:rowOff>
                  </from>
                  <to>
                    <xdr:col>36</xdr:col>
                    <xdr:colOff>5553075</xdr:colOff>
                    <xdr:row>542</xdr:row>
                    <xdr:rowOff>762000</xdr:rowOff>
                  </to>
                </anchor>
              </controlPr>
            </control>
          </mc:Choice>
        </mc:AlternateContent>
        <mc:AlternateContent xmlns:mc="http://schemas.openxmlformats.org/markup-compatibility/2006">
          <mc:Choice Requires="x14">
            <control shapeId="17427" r:id="rId71" name="Button 19">
              <controlPr defaultSize="0" print="0" autoFill="0" autoPict="0" macro="[0]!OutputTableModule3AutoFitNotesSafC">
                <anchor moveWithCells="1" sizeWithCells="1">
                  <from>
                    <xdr:col>36</xdr:col>
                    <xdr:colOff>3733800</xdr:colOff>
                    <xdr:row>591</xdr:row>
                    <xdr:rowOff>228600</xdr:rowOff>
                  </from>
                  <to>
                    <xdr:col>36</xdr:col>
                    <xdr:colOff>5495925</xdr:colOff>
                    <xdr:row>591</xdr:row>
                    <xdr:rowOff>904875</xdr:rowOff>
                  </to>
                </anchor>
              </controlPr>
            </control>
          </mc:Choice>
        </mc:AlternateContent>
        <mc:AlternateContent xmlns:mc="http://schemas.openxmlformats.org/markup-compatibility/2006">
          <mc:Choice Requires="x14">
            <control shapeId="17428" r:id="rId72" name="Button 20">
              <controlPr defaultSize="0" print="0" autoFill="0" autoPict="0" macro="[0]!OutputTableModule3AutoFitNotesSafD">
                <anchor moveWithCells="1" sizeWithCells="1">
                  <from>
                    <xdr:col>36</xdr:col>
                    <xdr:colOff>3667125</xdr:colOff>
                    <xdr:row>638</xdr:row>
                    <xdr:rowOff>228600</xdr:rowOff>
                  </from>
                  <to>
                    <xdr:col>36</xdr:col>
                    <xdr:colOff>5429250</xdr:colOff>
                    <xdr:row>638</xdr:row>
                    <xdr:rowOff>828675</xdr:rowOff>
                  </to>
                </anchor>
              </controlPr>
            </control>
          </mc:Choice>
        </mc:AlternateContent>
        <mc:AlternateContent xmlns:mc="http://schemas.openxmlformats.org/markup-compatibility/2006">
          <mc:Choice Requires="x14">
            <control shapeId="17429" r:id="rId73" name="Button 21">
              <controlPr defaultSize="0" print="0" autoFill="0" autoPict="0" macro="[0]!OutputTableModule3AutoFitNotesSafE">
                <anchor moveWithCells="1" sizeWithCells="1">
                  <from>
                    <xdr:col>36</xdr:col>
                    <xdr:colOff>3819525</xdr:colOff>
                    <xdr:row>706</xdr:row>
                    <xdr:rowOff>200025</xdr:rowOff>
                  </from>
                  <to>
                    <xdr:col>36</xdr:col>
                    <xdr:colOff>5581650</xdr:colOff>
                    <xdr:row>706</xdr:row>
                    <xdr:rowOff>838200</xdr:rowOff>
                  </to>
                </anchor>
              </controlPr>
            </control>
          </mc:Choice>
        </mc:AlternateContent>
        <mc:AlternateContent xmlns:mc="http://schemas.openxmlformats.org/markup-compatibility/2006">
          <mc:Choice Requires="x14">
            <control shapeId="17430" r:id="rId74" name="Button 22">
              <controlPr defaultSize="0" print="0" autoFill="0" autoPict="0" macro="[0]!OutputTableModule3AutoFitNotesSafF">
                <anchor moveWithCells="1" sizeWithCells="1">
                  <from>
                    <xdr:col>36</xdr:col>
                    <xdr:colOff>3648075</xdr:colOff>
                    <xdr:row>747</xdr:row>
                    <xdr:rowOff>152400</xdr:rowOff>
                  </from>
                  <to>
                    <xdr:col>36</xdr:col>
                    <xdr:colOff>5410200</xdr:colOff>
                    <xdr:row>747</xdr:row>
                    <xdr:rowOff>762000</xdr:rowOff>
                  </to>
                </anchor>
              </controlPr>
            </control>
          </mc:Choice>
        </mc:AlternateContent>
        <mc:AlternateContent xmlns:mc="http://schemas.openxmlformats.org/markup-compatibility/2006">
          <mc:Choice Requires="x14">
            <control shapeId="17431" r:id="rId75" name="Button 23">
              <controlPr defaultSize="0" print="0" autoFill="0" autoPict="0" macro="[0]!OutputTableModule3AutoFitNotesSafG">
                <anchor moveWithCells="1" sizeWithCells="1">
                  <from>
                    <xdr:col>36</xdr:col>
                    <xdr:colOff>3686175</xdr:colOff>
                    <xdr:row>790</xdr:row>
                    <xdr:rowOff>219075</xdr:rowOff>
                  </from>
                  <to>
                    <xdr:col>36</xdr:col>
                    <xdr:colOff>5448300</xdr:colOff>
                    <xdr:row>790</xdr:row>
                    <xdr:rowOff>819150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16</vt:i4>
      </vt:variant>
    </vt:vector>
  </HeadingPairs>
  <TitlesOfParts>
    <vt:vector size="21" baseType="lpstr">
      <vt:lpstr>Presentación</vt:lpstr>
      <vt:lpstr>Módulo 1</vt:lpstr>
      <vt:lpstr>Módulo 2</vt:lpstr>
      <vt:lpstr>Módulo 3</vt:lpstr>
      <vt:lpstr>Tablas de Resultados</vt:lpstr>
      <vt:lpstr>Presentación!_ftn1</vt:lpstr>
      <vt:lpstr>Presentación!_ftnref1</vt:lpstr>
      <vt:lpstr>'Módulo 1'!_Ref372188685</vt:lpstr>
      <vt:lpstr>'Módulo 2'!_Ref372188724</vt:lpstr>
      <vt:lpstr>'Módulo 1'!_Toc373507034</vt:lpstr>
      <vt:lpstr>'Módulo 2'!_Toc401587073</vt:lpstr>
      <vt:lpstr>'Módulo 2'!_Toc401587076</vt:lpstr>
      <vt:lpstr>'Módulo 2'!_Toc401587077</vt:lpstr>
      <vt:lpstr>'Módulo 2'!_Toc403564374</vt:lpstr>
      <vt:lpstr>'Módulo 2'!Click_here_to_select_an_action_from_Module_1</vt:lpstr>
      <vt:lpstr>'Módulo 2'!Criteria</vt:lpstr>
      <vt:lpstr>'Módulo 2'!Extract</vt:lpstr>
      <vt:lpstr>'Módulo 1'!Print_Area</vt:lpstr>
      <vt:lpstr>Presentación!Print_Area</vt:lpstr>
      <vt:lpstr>'Tablas de Resultados'!Print_Area</vt:lpstr>
      <vt:lpstr>'Módulo 2'!sorted_list_start</vt:lpstr>
    </vt:vector>
  </TitlesOfParts>
  <Company>UNDP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von Segesser</dc:creator>
  <cp:lastModifiedBy>Elina Väänänen</cp:lastModifiedBy>
  <cp:lastPrinted>2015-03-27T18:13:09Z</cp:lastPrinted>
  <dcterms:created xsi:type="dcterms:W3CDTF">2013-12-03T09:05:19Z</dcterms:created>
  <dcterms:modified xsi:type="dcterms:W3CDTF">2015-05-19T10:49:34Z</dcterms:modified>
</cp:coreProperties>
</file>