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600" windowHeight="7425"/>
  </bookViews>
  <sheets>
    <sheet name="Backstopping Jan-Dec 2015 " sheetId="2" r:id="rId1"/>
    <sheet name="As reference, 2014 figures" sheetId="3" state="hidden" r:id="rId2"/>
    <sheet name="As reference, 2013 figures" sheetId="1" state="hidden" r:id="rId3"/>
    <sheet name="As ref, total 2013-June 2015" sheetId="4" state="hidden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G28" i="2" l="1"/>
  <c r="AJ51" i="4" l="1"/>
  <c r="AJ33" i="4"/>
  <c r="AJ68" i="4"/>
  <c r="AJ69" i="4" s="1"/>
  <c r="AF6" i="4"/>
  <c r="AG6" i="4"/>
  <c r="AH6" i="4"/>
  <c r="AG7" i="4"/>
  <c r="AH7" i="4"/>
  <c r="AF8" i="4"/>
  <c r="AG8" i="4"/>
  <c r="AI8" i="4" s="1"/>
  <c r="AH8" i="4"/>
  <c r="AG9" i="4"/>
  <c r="AH9" i="4"/>
  <c r="AG10" i="4"/>
  <c r="AH10" i="4"/>
  <c r="AG11" i="4"/>
  <c r="AH11" i="4"/>
  <c r="AG12" i="4"/>
  <c r="AH12" i="4"/>
  <c r="AF13" i="4"/>
  <c r="AG13" i="4"/>
  <c r="AH13" i="4"/>
  <c r="AG14" i="4"/>
  <c r="AF15" i="4"/>
  <c r="AG15" i="4"/>
  <c r="AH15" i="4"/>
  <c r="AG16" i="4"/>
  <c r="AH16" i="4"/>
  <c r="AF17" i="4"/>
  <c r="AG17" i="4"/>
  <c r="AH17" i="4"/>
  <c r="AF18" i="4"/>
  <c r="AG18" i="4"/>
  <c r="AH18" i="4"/>
  <c r="AG19" i="4"/>
  <c r="AH19" i="4"/>
  <c r="AF20" i="4"/>
  <c r="AI20" i="4" s="1"/>
  <c r="AG20" i="4"/>
  <c r="AH20" i="4"/>
  <c r="AG21" i="4"/>
  <c r="AH21" i="4"/>
  <c r="AG22" i="4"/>
  <c r="AH22" i="4"/>
  <c r="AG23" i="4"/>
  <c r="AH23" i="4"/>
  <c r="AG24" i="4"/>
  <c r="AH24" i="4"/>
  <c r="AF25" i="4"/>
  <c r="AG25" i="4"/>
  <c r="AH25" i="4"/>
  <c r="AG26" i="4"/>
  <c r="AH26" i="4"/>
  <c r="AG27" i="4"/>
  <c r="AH27" i="4"/>
  <c r="AF28" i="4"/>
  <c r="AG28" i="4"/>
  <c r="AH28" i="4"/>
  <c r="AF29" i="4"/>
  <c r="AG29" i="4"/>
  <c r="AH29" i="4"/>
  <c r="AG30" i="4"/>
  <c r="AH30" i="4"/>
  <c r="AG31" i="4"/>
  <c r="AH31" i="4"/>
  <c r="AG32" i="4"/>
  <c r="AH32" i="4"/>
  <c r="AG34" i="4"/>
  <c r="AH34" i="4"/>
  <c r="AF35" i="4"/>
  <c r="AI35" i="4" s="1"/>
  <c r="AG35" i="4"/>
  <c r="AH35" i="4"/>
  <c r="AG36" i="4"/>
  <c r="AH36" i="4"/>
  <c r="AF37" i="4"/>
  <c r="AG37" i="4"/>
  <c r="AH37" i="4"/>
  <c r="AG38" i="4"/>
  <c r="AH38" i="4"/>
  <c r="AF39" i="4"/>
  <c r="AG39" i="4"/>
  <c r="AH39" i="4"/>
  <c r="AF40" i="4"/>
  <c r="AG40" i="4"/>
  <c r="AH40" i="4"/>
  <c r="AG41" i="4"/>
  <c r="AH41" i="4"/>
  <c r="AG42" i="4"/>
  <c r="AH42" i="4"/>
  <c r="AG43" i="4"/>
  <c r="AH43" i="4"/>
  <c r="AG44" i="4"/>
  <c r="AH44" i="4"/>
  <c r="AG45" i="4"/>
  <c r="AH45" i="4"/>
  <c r="AG46" i="4"/>
  <c r="AH46" i="4"/>
  <c r="AF47" i="4"/>
  <c r="AI47" i="4" s="1"/>
  <c r="AG47" i="4"/>
  <c r="AH47" i="4"/>
  <c r="AG48" i="4"/>
  <c r="AH48" i="4"/>
  <c r="AF49" i="4"/>
  <c r="AG49" i="4"/>
  <c r="AH49" i="4"/>
  <c r="AG50" i="4"/>
  <c r="AH50" i="4"/>
  <c r="AG52" i="4"/>
  <c r="AH52" i="4"/>
  <c r="AG53" i="4"/>
  <c r="AH53" i="4"/>
  <c r="AF54" i="4"/>
  <c r="AG54" i="4"/>
  <c r="AH54" i="4"/>
  <c r="AG55" i="4"/>
  <c r="AH55" i="4"/>
  <c r="AG56" i="4"/>
  <c r="AH56" i="4"/>
  <c r="AF57" i="4"/>
  <c r="AI57" i="4" s="1"/>
  <c r="AG57" i="4"/>
  <c r="AH57" i="4"/>
  <c r="AG58" i="4"/>
  <c r="AH58" i="4"/>
  <c r="AG59" i="4"/>
  <c r="AH59" i="4"/>
  <c r="AF60" i="4"/>
  <c r="AI60" i="4" s="1"/>
  <c r="AG60" i="4"/>
  <c r="AH60" i="4"/>
  <c r="AG61" i="4"/>
  <c r="AH61" i="4"/>
  <c r="AF62" i="4"/>
  <c r="AG62" i="4"/>
  <c r="AH62" i="4"/>
  <c r="AG63" i="4"/>
  <c r="AH63" i="4"/>
  <c r="AG64" i="4"/>
  <c r="AH64" i="4"/>
  <c r="AG65" i="4"/>
  <c r="AH65" i="4"/>
  <c r="AG67" i="4"/>
  <c r="AH67" i="4"/>
  <c r="AH5" i="4"/>
  <c r="AI5" i="4" s="1"/>
  <c r="AG5" i="4"/>
  <c r="AF5" i="4"/>
  <c r="R68" i="4"/>
  <c r="P68" i="4"/>
  <c r="O68" i="4"/>
  <c r="R51" i="4"/>
  <c r="P51" i="4"/>
  <c r="O51" i="4"/>
  <c r="O69" i="4" s="1"/>
  <c r="R33" i="4"/>
  <c r="O33" i="4"/>
  <c r="AA68" i="4"/>
  <c r="Y68" i="4"/>
  <c r="X68" i="4"/>
  <c r="W68" i="4"/>
  <c r="X51" i="4"/>
  <c r="Y51" i="4"/>
  <c r="AA51" i="4"/>
  <c r="AA69" i="4" s="1"/>
  <c r="W51" i="4"/>
  <c r="AA33" i="4"/>
  <c r="Y33" i="4"/>
  <c r="Y69" i="4" s="1"/>
  <c r="X33" i="4"/>
  <c r="W33" i="4"/>
  <c r="W69" i="4" s="1"/>
  <c r="Z67" i="4"/>
  <c r="Z65" i="4"/>
  <c r="Z64" i="4"/>
  <c r="Z63" i="4"/>
  <c r="Z61" i="4"/>
  <c r="Z60" i="4"/>
  <c r="Z58" i="4"/>
  <c r="Z56" i="4"/>
  <c r="Z55" i="4"/>
  <c r="Z53" i="4"/>
  <c r="Z52" i="4"/>
  <c r="Z50" i="4"/>
  <c r="Z48" i="4"/>
  <c r="Z47" i="4"/>
  <c r="Z45" i="4"/>
  <c r="Z46" i="4"/>
  <c r="Z44" i="4"/>
  <c r="Z43" i="4"/>
  <c r="Z42" i="4"/>
  <c r="Z41" i="4"/>
  <c r="Z40" i="4"/>
  <c r="Z39" i="4"/>
  <c r="Z38" i="4"/>
  <c r="Z36" i="4"/>
  <c r="Z35" i="4"/>
  <c r="Z34" i="4"/>
  <c r="Z31" i="4"/>
  <c r="Z30" i="4"/>
  <c r="Z27" i="4"/>
  <c r="Z25" i="4"/>
  <c r="Z26" i="4"/>
  <c r="Z24" i="4"/>
  <c r="Z22" i="4"/>
  <c r="Z19" i="4"/>
  <c r="Z14" i="4"/>
  <c r="Z12" i="4"/>
  <c r="Z11" i="4"/>
  <c r="Q67" i="4"/>
  <c r="N65" i="4"/>
  <c r="AF65" i="4" s="1"/>
  <c r="Q64" i="4"/>
  <c r="N63" i="4"/>
  <c r="Q63" i="4" s="1"/>
  <c r="Q62" i="4"/>
  <c r="N61" i="4"/>
  <c r="Q61" i="4" s="1"/>
  <c r="Q60" i="4"/>
  <c r="N59" i="4"/>
  <c r="AF59" i="4" s="1"/>
  <c r="N58" i="4"/>
  <c r="AF58" i="4" s="1"/>
  <c r="N56" i="4"/>
  <c r="Q56" i="4" s="1"/>
  <c r="N55" i="4"/>
  <c r="Q55" i="4" s="1"/>
  <c r="Q54" i="4"/>
  <c r="N53" i="4"/>
  <c r="AF53" i="4" s="1"/>
  <c r="N52" i="4"/>
  <c r="N50" i="4"/>
  <c r="Q50" i="4" s="1"/>
  <c r="N48" i="4"/>
  <c r="Q48" i="4" s="1"/>
  <c r="Q47" i="4"/>
  <c r="Q45" i="4"/>
  <c r="Q46" i="4"/>
  <c r="N44" i="4"/>
  <c r="Q44" i="4" s="1"/>
  <c r="N43" i="4"/>
  <c r="AF43" i="4" s="1"/>
  <c r="N42" i="4"/>
  <c r="AF42" i="4" s="1"/>
  <c r="N41" i="4"/>
  <c r="Q41" i="4" s="1"/>
  <c r="Q40" i="4"/>
  <c r="Q39" i="4"/>
  <c r="N38" i="4"/>
  <c r="Q38" i="4" s="1"/>
  <c r="Q37" i="4"/>
  <c r="Q36" i="4"/>
  <c r="Q35" i="4"/>
  <c r="N34" i="4"/>
  <c r="Q34" i="4" s="1"/>
  <c r="N31" i="4"/>
  <c r="Q31" i="4" s="1"/>
  <c r="N30" i="4"/>
  <c r="Q30" i="4" s="1"/>
  <c r="N27" i="4"/>
  <c r="Q27" i="4" s="1"/>
  <c r="N26" i="4"/>
  <c r="AF26" i="4" s="1"/>
  <c r="AI26" i="4" s="1"/>
  <c r="Q25" i="4"/>
  <c r="N9" i="4"/>
  <c r="Q9" i="4" s="1"/>
  <c r="N24" i="4"/>
  <c r="Q24" i="4" s="1"/>
  <c r="Q22" i="4"/>
  <c r="N21" i="4"/>
  <c r="Q21" i="4" s="1"/>
  <c r="N19" i="4"/>
  <c r="N16" i="4"/>
  <c r="Q16" i="4" s="1"/>
  <c r="P14" i="4"/>
  <c r="AH14" i="4" s="1"/>
  <c r="N14" i="4"/>
  <c r="Q14" i="4" s="1"/>
  <c r="N12" i="4"/>
  <c r="Q12" i="4" s="1"/>
  <c r="N11" i="4"/>
  <c r="Q11" i="4" s="1"/>
  <c r="N10" i="4"/>
  <c r="AF10" i="4" s="1"/>
  <c r="N7" i="4"/>
  <c r="Q7" i="4" s="1"/>
  <c r="I68" i="4"/>
  <c r="G68" i="4"/>
  <c r="F68" i="4"/>
  <c r="E67" i="4"/>
  <c r="AF67" i="4" s="1"/>
  <c r="AI67" i="4" s="1"/>
  <c r="H66" i="4"/>
  <c r="H65" i="4"/>
  <c r="E64" i="4"/>
  <c r="AF64" i="4" s="1"/>
  <c r="AI64" i="4" s="1"/>
  <c r="E63" i="4"/>
  <c r="H63" i="4" s="1"/>
  <c r="H62" i="4"/>
  <c r="E61" i="4"/>
  <c r="H61" i="4" s="1"/>
  <c r="H60" i="4"/>
  <c r="H59" i="4"/>
  <c r="H58" i="4"/>
  <c r="H57" i="4"/>
  <c r="E56" i="4"/>
  <c r="AF56" i="4" s="1"/>
  <c r="E55" i="4"/>
  <c r="H55" i="4" s="1"/>
  <c r="H54" i="4"/>
  <c r="H53" i="4"/>
  <c r="E52" i="4"/>
  <c r="H52" i="4" s="1"/>
  <c r="I51" i="4"/>
  <c r="G51" i="4"/>
  <c r="F51" i="4"/>
  <c r="E50" i="4"/>
  <c r="H50" i="4" s="1"/>
  <c r="H49" i="4"/>
  <c r="E48" i="4"/>
  <c r="H48" i="4" s="1"/>
  <c r="H47" i="4"/>
  <c r="E46" i="4"/>
  <c r="AF46" i="4" s="1"/>
  <c r="AI46" i="4" s="1"/>
  <c r="E45" i="4"/>
  <c r="H45" i="4" s="1"/>
  <c r="H44" i="4"/>
  <c r="H43" i="4"/>
  <c r="H42" i="4"/>
  <c r="E41" i="4"/>
  <c r="H41" i="4" s="1"/>
  <c r="H40" i="4"/>
  <c r="H39" i="4"/>
  <c r="E38" i="4"/>
  <c r="H38" i="4" s="1"/>
  <c r="H37" i="4"/>
  <c r="E36" i="4"/>
  <c r="H36" i="4" s="1"/>
  <c r="H35" i="4"/>
  <c r="E34" i="4"/>
  <c r="I33" i="4"/>
  <c r="G33" i="4"/>
  <c r="G69" i="4" s="1"/>
  <c r="F33" i="4"/>
  <c r="AG33" i="4" s="1"/>
  <c r="E32" i="4"/>
  <c r="H32" i="4" s="1"/>
  <c r="E31" i="4"/>
  <c r="H31" i="4" s="1"/>
  <c r="E30" i="4"/>
  <c r="H30" i="4" s="1"/>
  <c r="H29" i="4"/>
  <c r="H28" i="4"/>
  <c r="E27" i="4"/>
  <c r="H26" i="4"/>
  <c r="H25" i="4"/>
  <c r="E24" i="4"/>
  <c r="H24" i="4" s="1"/>
  <c r="E23" i="4"/>
  <c r="AF23" i="4" s="1"/>
  <c r="E22" i="4"/>
  <c r="H22" i="4" s="1"/>
  <c r="E21" i="4"/>
  <c r="H20" i="4"/>
  <c r="E19" i="4"/>
  <c r="H19" i="4" s="1"/>
  <c r="H18" i="4"/>
  <c r="H17" i="4"/>
  <c r="E16" i="4"/>
  <c r="AF16" i="4" s="1"/>
  <c r="AI16" i="4" s="1"/>
  <c r="H15" i="4"/>
  <c r="E14" i="4"/>
  <c r="H14" i="4" s="1"/>
  <c r="H13" i="4"/>
  <c r="E12" i="4"/>
  <c r="AF12" i="4" s="1"/>
  <c r="E11" i="4"/>
  <c r="H11" i="4" s="1"/>
  <c r="H10" i="4"/>
  <c r="E9" i="4"/>
  <c r="H9" i="4" s="1"/>
  <c r="H8" i="4"/>
  <c r="H7" i="4"/>
  <c r="H6" i="4"/>
  <c r="H5" i="4"/>
  <c r="I69" i="4"/>
  <c r="H71" i="2"/>
  <c r="F71" i="2"/>
  <c r="E71" i="2"/>
  <c r="H53" i="2"/>
  <c r="F53" i="2"/>
  <c r="E53" i="2"/>
  <c r="H33" i="2"/>
  <c r="F33" i="2"/>
  <c r="E33" i="2"/>
  <c r="G6" i="2"/>
  <c r="G7" i="2"/>
  <c r="G8" i="2"/>
  <c r="G10" i="2"/>
  <c r="G13" i="2"/>
  <c r="G15" i="2"/>
  <c r="G17" i="2"/>
  <c r="G18" i="2"/>
  <c r="G20" i="2"/>
  <c r="G25" i="2"/>
  <c r="G26" i="2"/>
  <c r="G29" i="2"/>
  <c r="G35" i="2"/>
  <c r="G37" i="2"/>
  <c r="G40" i="2"/>
  <c r="G41" i="2"/>
  <c r="G43" i="2"/>
  <c r="G44" i="2"/>
  <c r="G45" i="2"/>
  <c r="G49" i="2"/>
  <c r="G51" i="2"/>
  <c r="G55" i="2"/>
  <c r="G56" i="2"/>
  <c r="G59" i="2"/>
  <c r="G60" i="2"/>
  <c r="G61" i="2"/>
  <c r="G62" i="2"/>
  <c r="G65" i="2"/>
  <c r="G68" i="2"/>
  <c r="G69" i="2"/>
  <c r="G5" i="2"/>
  <c r="D70" i="2"/>
  <c r="G70" i="2" s="1"/>
  <c r="D67" i="2"/>
  <c r="G67" i="2" s="1"/>
  <c r="D66" i="2"/>
  <c r="G66" i="2" s="1"/>
  <c r="D63" i="2"/>
  <c r="G63" i="2" s="1"/>
  <c r="D58" i="2"/>
  <c r="G58" i="2" s="1"/>
  <c r="D57" i="2"/>
  <c r="G57" i="2" s="1"/>
  <c r="D54" i="2"/>
  <c r="G54" i="2" s="1"/>
  <c r="D52" i="2"/>
  <c r="G52" i="2" s="1"/>
  <c r="D50" i="2"/>
  <c r="G50" i="2" s="1"/>
  <c r="D47" i="2"/>
  <c r="G47" i="2" s="1"/>
  <c r="D46" i="2"/>
  <c r="G46" i="2" s="1"/>
  <c r="D42" i="2"/>
  <c r="G42" i="2" s="1"/>
  <c r="D39" i="2"/>
  <c r="G39" i="2" s="1"/>
  <c r="D36" i="2"/>
  <c r="G36" i="2" s="1"/>
  <c r="D34" i="2"/>
  <c r="G34" i="2" s="1"/>
  <c r="D32" i="2"/>
  <c r="G32" i="2" s="1"/>
  <c r="D31" i="2"/>
  <c r="G31" i="2" s="1"/>
  <c r="D30" i="2"/>
  <c r="G30" i="2" s="1"/>
  <c r="D27" i="2"/>
  <c r="G27" i="2" s="1"/>
  <c r="D24" i="2"/>
  <c r="G24" i="2" s="1"/>
  <c r="D23" i="2"/>
  <c r="G23" i="2" s="1"/>
  <c r="D22" i="2"/>
  <c r="G22" i="2" s="1"/>
  <c r="D21" i="2"/>
  <c r="G21" i="2" s="1"/>
  <c r="D19" i="2"/>
  <c r="G19" i="2" s="1"/>
  <c r="D16" i="2"/>
  <c r="G16" i="2" s="1"/>
  <c r="D14" i="2"/>
  <c r="G14" i="2" s="1"/>
  <c r="D12" i="2"/>
  <c r="G12" i="2" s="1"/>
  <c r="D11" i="2"/>
  <c r="G11" i="2" s="1"/>
  <c r="D9" i="2"/>
  <c r="G9" i="2" s="1"/>
  <c r="H51" i="1"/>
  <c r="F51" i="1"/>
  <c r="E51" i="1"/>
  <c r="D51" i="1"/>
  <c r="G50" i="1"/>
  <c r="G49" i="1"/>
  <c r="G48" i="1"/>
  <c r="G47" i="1"/>
  <c r="G45" i="1"/>
  <c r="G44" i="1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6" i="1"/>
  <c r="G15" i="1"/>
  <c r="G14" i="1"/>
  <c r="G13" i="1"/>
  <c r="G11" i="1"/>
  <c r="G9" i="1"/>
  <c r="G8" i="1"/>
  <c r="G7" i="1"/>
  <c r="H54" i="3"/>
  <c r="E54" i="3"/>
  <c r="G52" i="3"/>
  <c r="D51" i="3"/>
  <c r="G51" i="3"/>
  <c r="G50" i="3"/>
  <c r="D49" i="3"/>
  <c r="G49" i="3"/>
  <c r="G48" i="3"/>
  <c r="D47" i="3"/>
  <c r="G47" i="3"/>
  <c r="G46" i="3"/>
  <c r="D45" i="3"/>
  <c r="G45" i="3"/>
  <c r="D44" i="3"/>
  <c r="G44" i="3"/>
  <c r="D43" i="3"/>
  <c r="G43" i="3"/>
  <c r="D42" i="3"/>
  <c r="G42" i="3"/>
  <c r="G41" i="3"/>
  <c r="D40" i="3"/>
  <c r="G40" i="3"/>
  <c r="D39" i="3"/>
  <c r="G39" i="3"/>
  <c r="D37" i="3"/>
  <c r="G37" i="3"/>
  <c r="D36" i="3"/>
  <c r="G36" i="3"/>
  <c r="G35" i="3"/>
  <c r="G34" i="3"/>
  <c r="G33" i="3"/>
  <c r="D32" i="3"/>
  <c r="G32" i="3"/>
  <c r="D31" i="3"/>
  <c r="G31" i="3"/>
  <c r="D30" i="3"/>
  <c r="G30" i="3"/>
  <c r="D29" i="3"/>
  <c r="G29" i="3"/>
  <c r="G28" i="3"/>
  <c r="G27" i="3"/>
  <c r="D26" i="3"/>
  <c r="G26" i="3"/>
  <c r="G25" i="3"/>
  <c r="G24" i="3"/>
  <c r="G23" i="3"/>
  <c r="D22" i="3"/>
  <c r="G22" i="3"/>
  <c r="D20" i="3"/>
  <c r="G20" i="3"/>
  <c r="D19" i="3"/>
  <c r="G19" i="3"/>
  <c r="D18" i="3"/>
  <c r="G18" i="3"/>
  <c r="D17" i="3"/>
  <c r="G17" i="3"/>
  <c r="G16" i="3"/>
  <c r="D15" i="3"/>
  <c r="G15" i="3"/>
  <c r="D14" i="3"/>
  <c r="G14" i="3"/>
  <c r="G13" i="3"/>
  <c r="D12" i="3"/>
  <c r="G12" i="3"/>
  <c r="D11" i="3"/>
  <c r="G11" i="3"/>
  <c r="D10" i="3"/>
  <c r="G10" i="3"/>
  <c r="F9" i="3"/>
  <c r="F54" i="3"/>
  <c r="D9" i="3"/>
  <c r="D8" i="3"/>
  <c r="G8" i="3"/>
  <c r="D7" i="3"/>
  <c r="G7" i="3"/>
  <c r="D6" i="3"/>
  <c r="G6" i="3"/>
  <c r="D5" i="3"/>
  <c r="G5" i="3"/>
  <c r="G51" i="1"/>
  <c r="G9" i="3"/>
  <c r="G21" i="3"/>
  <c r="G53" i="3"/>
  <c r="G38" i="3"/>
  <c r="D54" i="3"/>
  <c r="G54" i="3"/>
  <c r="E72" i="2" l="1"/>
  <c r="F72" i="2"/>
  <c r="H72" i="2"/>
  <c r="D53" i="2"/>
  <c r="F69" i="4"/>
  <c r="AI54" i="4"/>
  <c r="AI25" i="4"/>
  <c r="AI17" i="4"/>
  <c r="AI15" i="4"/>
  <c r="AI23" i="4"/>
  <c r="AG51" i="4"/>
  <c r="AH68" i="4"/>
  <c r="AI43" i="4"/>
  <c r="AI37" i="4"/>
  <c r="AI28" i="4"/>
  <c r="AI18" i="4"/>
  <c r="AI13" i="4"/>
  <c r="AI6" i="4"/>
  <c r="AI56" i="4"/>
  <c r="Z68" i="4"/>
  <c r="AG68" i="4"/>
  <c r="AI39" i="4"/>
  <c r="AI12" i="4"/>
  <c r="AF34" i="4"/>
  <c r="AH51" i="4"/>
  <c r="AI59" i="4"/>
  <c r="Z33" i="4"/>
  <c r="Z51" i="4"/>
  <c r="Z69" i="4" s="1"/>
  <c r="R69" i="4"/>
  <c r="AI62" i="4"/>
  <c r="AI49" i="4"/>
  <c r="AI40" i="4"/>
  <c r="AI29" i="4"/>
  <c r="AF44" i="4"/>
  <c r="AF21" i="4"/>
  <c r="AI21" i="4" s="1"/>
  <c r="H64" i="4"/>
  <c r="H67" i="4"/>
  <c r="AF19" i="4"/>
  <c r="AI19" i="4" s="1"/>
  <c r="AI34" i="4"/>
  <c r="N68" i="4"/>
  <c r="X69" i="4"/>
  <c r="AI44" i="4"/>
  <c r="AI10" i="4"/>
  <c r="AI53" i="4"/>
  <c r="AI58" i="4"/>
  <c r="AI65" i="4"/>
  <c r="P33" i="4"/>
  <c r="H23" i="4"/>
  <c r="H46" i="4"/>
  <c r="AI42" i="4"/>
  <c r="Q59" i="4"/>
  <c r="E68" i="4"/>
  <c r="AF68" i="4" s="1"/>
  <c r="AF36" i="4"/>
  <c r="AI36" i="4" s="1"/>
  <c r="H21" i="4"/>
  <c r="AF27" i="4"/>
  <c r="AI27" i="4" s="1"/>
  <c r="AF38" i="4"/>
  <c r="AI38" i="4" s="1"/>
  <c r="Q19" i="4"/>
  <c r="AF50" i="4"/>
  <c r="AI50" i="4" s="1"/>
  <c r="AF45" i="4"/>
  <c r="AI45" i="4" s="1"/>
  <c r="AF7" i="4"/>
  <c r="AI7" i="4" s="1"/>
  <c r="AF31" i="4"/>
  <c r="AI31" i="4" s="1"/>
  <c r="H12" i="4"/>
  <c r="H34" i="4"/>
  <c r="H56" i="4"/>
  <c r="Q42" i="4"/>
  <c r="Q53" i="4"/>
  <c r="AF11" i="4"/>
  <c r="AI11" i="4" s="1"/>
  <c r="N51" i="4"/>
  <c r="AF30" i="4"/>
  <c r="AI30" i="4" s="1"/>
  <c r="AF24" i="4"/>
  <c r="AI24" i="4" s="1"/>
  <c r="AF41" i="4"/>
  <c r="AI41" i="4" s="1"/>
  <c r="H16" i="4"/>
  <c r="Q10" i="4"/>
  <c r="Q26" i="4"/>
  <c r="Q52" i="4"/>
  <c r="Q65" i="4"/>
  <c r="AF61" i="4"/>
  <c r="AI61" i="4" s="1"/>
  <c r="AF32" i="4"/>
  <c r="AI32" i="4" s="1"/>
  <c r="AF22" i="4"/>
  <c r="AI22" i="4" s="1"/>
  <c r="AF14" i="4"/>
  <c r="AI14" i="4" s="1"/>
  <c r="AF9" i="4"/>
  <c r="AI9" i="4" s="1"/>
  <c r="N33" i="4"/>
  <c r="AF63" i="4"/>
  <c r="AI63" i="4" s="1"/>
  <c r="AF55" i="4"/>
  <c r="AI55" i="4" s="1"/>
  <c r="AF48" i="4"/>
  <c r="AI48" i="4" s="1"/>
  <c r="E51" i="4"/>
  <c r="AF52" i="4"/>
  <c r="AI52" i="4" s="1"/>
  <c r="E33" i="4"/>
  <c r="H27" i="4"/>
  <c r="Q43" i="4"/>
  <c r="Q58" i="4"/>
  <c r="G33" i="2"/>
  <c r="G53" i="2"/>
  <c r="G71" i="2"/>
  <c r="D71" i="2"/>
  <c r="D33" i="2"/>
  <c r="AG69" i="4" l="1"/>
  <c r="AI68" i="4"/>
  <c r="H51" i="4"/>
  <c r="H68" i="4"/>
  <c r="H33" i="4"/>
  <c r="Q33" i="4"/>
  <c r="P69" i="4"/>
  <c r="AH69" i="4" s="1"/>
  <c r="AH33" i="4"/>
  <c r="Q51" i="4"/>
  <c r="N69" i="4"/>
  <c r="AF51" i="4"/>
  <c r="AI51" i="4" s="1"/>
  <c r="Q68" i="4"/>
  <c r="E69" i="4"/>
  <c r="AF33" i="4"/>
  <c r="D72" i="2"/>
  <c r="G72" i="2"/>
  <c r="AI33" i="4" l="1"/>
  <c r="H69" i="4"/>
  <c r="AF69" i="4"/>
  <c r="AI69" i="4" s="1"/>
  <c r="Q69" i="4"/>
</calcChain>
</file>

<file path=xl/sharedStrings.xml><?xml version="1.0" encoding="utf-8"?>
<sst xmlns="http://schemas.openxmlformats.org/spreadsheetml/2006/main" count="1289" uniqueCount="101">
  <si>
    <t>TOTAL</t>
  </si>
  <si>
    <t>Asia and the Pacific</t>
  </si>
  <si>
    <t>Cameroon</t>
  </si>
  <si>
    <t>N</t>
  </si>
  <si>
    <t>Cote d'Ivoire</t>
  </si>
  <si>
    <t>DRC</t>
  </si>
  <si>
    <t>Y</t>
  </si>
  <si>
    <t>Ethiopia</t>
  </si>
  <si>
    <t>Ghana</t>
  </si>
  <si>
    <t>Kenya</t>
  </si>
  <si>
    <t>Malawi</t>
  </si>
  <si>
    <t>Nigeria</t>
  </si>
  <si>
    <t>Republic of Congo</t>
  </si>
  <si>
    <t>South Sudan</t>
  </si>
  <si>
    <t>Sudan</t>
  </si>
  <si>
    <t>Tanzania</t>
  </si>
  <si>
    <t>Uganda</t>
  </si>
  <si>
    <t>Zambia</t>
  </si>
  <si>
    <t>Bangladesh</t>
  </si>
  <si>
    <t>Bhutan</t>
  </si>
  <si>
    <t>Cambodia</t>
  </si>
  <si>
    <t>Indonesia</t>
  </si>
  <si>
    <t>Lao PDR</t>
  </si>
  <si>
    <t>Malaysia</t>
  </si>
  <si>
    <t>Mongolia</t>
  </si>
  <si>
    <t>Myanmar</t>
  </si>
  <si>
    <t>Nepal</t>
  </si>
  <si>
    <t>Pakistan</t>
  </si>
  <si>
    <t>Philippines</t>
  </si>
  <si>
    <t>PNG</t>
  </si>
  <si>
    <t>Solomon Islands</t>
  </si>
  <si>
    <t>Sri Lanka</t>
  </si>
  <si>
    <t>Viet Nam</t>
  </si>
  <si>
    <t>Argentina</t>
  </si>
  <si>
    <t xml:space="preserve">Bolivia </t>
  </si>
  <si>
    <t>Colombia</t>
  </si>
  <si>
    <t>Costa Rica</t>
  </si>
  <si>
    <t>Ecuador</t>
  </si>
  <si>
    <t>Guatemala</t>
  </si>
  <si>
    <t>Guyana</t>
  </si>
  <si>
    <t>Honduras</t>
  </si>
  <si>
    <t>Panama</t>
  </si>
  <si>
    <t>Paraguay</t>
  </si>
  <si>
    <t>Peru</t>
  </si>
  <si>
    <t>Suriname</t>
  </si>
  <si>
    <t>Zimbabwe</t>
  </si>
  <si>
    <t>Benin</t>
  </si>
  <si>
    <t>Chad</t>
  </si>
  <si>
    <t>Gabon</t>
  </si>
  <si>
    <t>Liberia</t>
  </si>
  <si>
    <t>Madagscar</t>
  </si>
  <si>
    <t>Moroco</t>
  </si>
  <si>
    <t>Togo</t>
  </si>
  <si>
    <t>Fiji</t>
  </si>
  <si>
    <t>Chile</t>
  </si>
  <si>
    <t>1 January - 31 Dec 2014</t>
  </si>
  <si>
    <t>Region</t>
  </si>
  <si>
    <t>Partner country</t>
  </si>
  <si>
    <t>Country with National Programme (Y/N)</t>
  </si>
  <si>
    <t>Backstopping expenditure by agency</t>
  </si>
  <si>
    <t>Backstopping expenditure, Total, 1 Jan 2014 - Dec 2014 (US$)  (A)</t>
  </si>
  <si>
    <t>Number of countries backstopped</t>
  </si>
  <si>
    <t xml:space="preserve">FAO </t>
  </si>
  <si>
    <t xml:space="preserve">UNDP </t>
  </si>
  <si>
    <t xml:space="preserve">UNEP </t>
  </si>
  <si>
    <t>AFRICA</t>
  </si>
  <si>
    <t>AFRICA TOTAL</t>
  </si>
  <si>
    <t>ASIA PACIFIC TOTAL</t>
  </si>
  <si>
    <t>Latin America and the Pacific</t>
  </si>
  <si>
    <t>Mexico</t>
  </si>
  <si>
    <t>LATIN AMERICA AND THE PACIFIC</t>
  </si>
  <si>
    <t>1 January - 31 December 2013</t>
  </si>
  <si>
    <t>Backstopping expenditure, Total, 1 Jan-2013 - 31 Dec 2013 (US$)  (A)</t>
  </si>
  <si>
    <t>Madagascar</t>
  </si>
  <si>
    <t>1 January - 30 June 2015</t>
  </si>
  <si>
    <t xml:space="preserve">Guinea, Republic of </t>
  </si>
  <si>
    <t>Burkina Faso</t>
  </si>
  <si>
    <t>Central African Republic</t>
  </si>
  <si>
    <t>Congo (the)</t>
  </si>
  <si>
    <t>Ecuatorial Guinea</t>
  </si>
  <si>
    <t>Philippines (the)</t>
  </si>
  <si>
    <t>Vanuatu</t>
  </si>
  <si>
    <t>Dominican Republic</t>
  </si>
  <si>
    <t>El Salvador</t>
  </si>
  <si>
    <t>Guinea Bissau</t>
  </si>
  <si>
    <t xml:space="preserve">Backstopping expenditure, Total, 1 January - 30 June 2015 (US$)  </t>
  </si>
  <si>
    <t>Papua New Guinea</t>
  </si>
  <si>
    <t>SNA Country Specific Support - backstopping expenditure, 1 January -31 Dec 2014. (Only as reference, not to be filled)</t>
  </si>
  <si>
    <t>SNA Country Specific Support - backstopping expenditure, 1 January -31 Dec 2013 (Only as reference, not to be filled)</t>
  </si>
  <si>
    <t>Tunisia</t>
  </si>
  <si>
    <t>ASIA AND THE PACIFIC, TOTAL</t>
  </si>
  <si>
    <t>LATIN AMERICA AND THE PACIFIC, TOTAL</t>
  </si>
  <si>
    <t>SNA Country Specific Support - backstopping expenditure, 1 January -30 June 2015</t>
  </si>
  <si>
    <t>na</t>
  </si>
  <si>
    <t>Jan-June 2015</t>
  </si>
  <si>
    <t xml:space="preserve">SNA Country Specific Support - backstopping expenditure, Jan 2013 - June 2015 </t>
  </si>
  <si>
    <t>SNA Country Specific Support - backstopping expenditure, 1 January 2015 - 31 December 2015</t>
  </si>
  <si>
    <t>India</t>
  </si>
  <si>
    <t>Samoa</t>
  </si>
  <si>
    <t>Jamaica</t>
  </si>
  <si>
    <t>Please update below expenditure figures. The figures seen are from period 1 January 2015 - 30 June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</si>
</sst>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0FDB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6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right" vertical="center"/>
    </xf>
    <xf numFmtId="0" fontId="11" fillId="5" borderId="2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3" fontId="0" fillId="5" borderId="3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0" fontId="3" fillId="4" borderId="2" xfId="0" applyFont="1" applyFill="1" applyBorder="1" applyAlignment="1">
      <alignment wrapText="1"/>
    </xf>
    <xf numFmtId="4" fontId="9" fillId="0" borderId="6" xfId="0" applyNumberFormat="1" applyFont="1" applyBorder="1" applyAlignment="1">
      <alignment horizontal="right" vertical="center" wrapText="1"/>
    </xf>
    <xf numFmtId="0" fontId="11" fillId="5" borderId="2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left" wrapText="1"/>
    </xf>
    <xf numFmtId="0" fontId="3" fillId="0" borderId="6" xfId="0" applyFont="1" applyBorder="1" applyAlignment="1">
      <alignment vertical="center"/>
    </xf>
    <xf numFmtId="0" fontId="0" fillId="0" borderId="6" xfId="0" applyBorder="1"/>
    <xf numFmtId="0" fontId="12" fillId="6" borderId="6" xfId="0" applyFont="1" applyFill="1" applyBorder="1" applyAlignment="1">
      <alignment wrapText="1"/>
    </xf>
    <xf numFmtId="0" fontId="8" fillId="6" borderId="6" xfId="0" applyFont="1" applyFill="1" applyBorder="1" applyAlignment="1">
      <alignment horizontal="center"/>
    </xf>
    <xf numFmtId="3" fontId="8" fillId="6" borderId="6" xfId="0" applyNumberFormat="1" applyFont="1" applyFill="1" applyBorder="1" applyAlignment="1">
      <alignment horizontal="right" vertical="center"/>
    </xf>
    <xf numFmtId="3" fontId="13" fillId="7" borderId="6" xfId="0" applyNumberFormat="1" applyFont="1" applyFill="1" applyBorder="1" applyAlignment="1">
      <alignment horizontal="right" vertical="center"/>
    </xf>
    <xf numFmtId="3" fontId="10" fillId="7" borderId="6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 wrapText="1"/>
    </xf>
    <xf numFmtId="3" fontId="10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/>
    </xf>
    <xf numFmtId="3" fontId="10" fillId="0" borderId="6" xfId="0" applyNumberFormat="1" applyFont="1" applyBorder="1" applyAlignment="1">
      <alignment horizontal="right" vertical="top"/>
    </xf>
    <xf numFmtId="0" fontId="10" fillId="0" borderId="0" xfId="0" applyFont="1"/>
    <xf numFmtId="0" fontId="10" fillId="0" borderId="6" xfId="0" applyFont="1" applyBorder="1" applyAlignment="1">
      <alignment vertical="top"/>
    </xf>
    <xf numFmtId="0" fontId="0" fillId="0" borderId="0" xfId="0" applyFont="1" applyAlignment="1">
      <alignment horizontal="right" vertical="center"/>
    </xf>
    <xf numFmtId="0" fontId="0" fillId="0" borderId="0" xfId="0" applyFont="1"/>
    <xf numFmtId="0" fontId="14" fillId="0" borderId="6" xfId="0" applyFont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165" fontId="14" fillId="0" borderId="6" xfId="1" applyNumberFormat="1" applyFont="1" applyBorder="1" applyAlignment="1">
      <alignment horizontal="right" vertical="top" wrapText="1"/>
    </xf>
    <xf numFmtId="4" fontId="15" fillId="0" borderId="6" xfId="0" applyNumberFormat="1" applyFont="1" applyBorder="1" applyAlignment="1">
      <alignment horizontal="right" vertical="top"/>
    </xf>
    <xf numFmtId="0" fontId="14" fillId="0" borderId="6" xfId="0" applyFont="1" applyBorder="1" applyAlignment="1">
      <alignment horizontal="center" vertical="top"/>
    </xf>
    <xf numFmtId="165" fontId="14" fillId="0" borderId="6" xfId="1" applyNumberFormat="1" applyFont="1" applyBorder="1" applyAlignment="1">
      <alignment horizontal="right" vertical="top"/>
    </xf>
    <xf numFmtId="0" fontId="10" fillId="4" borderId="6" xfId="0" applyFont="1" applyFill="1" applyBorder="1" applyAlignment="1">
      <alignment vertical="top"/>
    </xf>
    <xf numFmtId="0" fontId="10" fillId="0" borderId="6" xfId="0" applyFont="1" applyBorder="1" applyAlignment="1">
      <alignment vertical="top" wrapText="1"/>
    </xf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0" fillId="4" borderId="2" xfId="0" applyFont="1" applyFill="1" applyBorder="1" applyAlignment="1">
      <alignment vertical="top" wrapText="1"/>
    </xf>
    <xf numFmtId="4" fontId="15" fillId="0" borderId="6" xfId="0" applyNumberFormat="1" applyFont="1" applyBorder="1" applyAlignment="1">
      <alignment horizontal="right" vertical="top" wrapText="1"/>
    </xf>
    <xf numFmtId="0" fontId="14" fillId="0" borderId="6" xfId="0" applyFont="1" applyBorder="1" applyAlignment="1">
      <alignment horizontal="left" vertical="top" wrapText="1"/>
    </xf>
    <xf numFmtId="0" fontId="16" fillId="4" borderId="6" xfId="0" applyFont="1" applyFill="1" applyBorder="1" applyAlignment="1">
      <alignment vertical="top"/>
    </xf>
    <xf numFmtId="0" fontId="16" fillId="0" borderId="6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/>
    </xf>
    <xf numFmtId="4" fontId="16" fillId="0" borderId="6" xfId="0" applyNumberFormat="1" applyFont="1" applyBorder="1" applyAlignment="1">
      <alignment horizontal="right" vertical="top"/>
    </xf>
    <xf numFmtId="3" fontId="14" fillId="0" borderId="6" xfId="0" applyNumberFormat="1" applyFont="1" applyBorder="1" applyAlignment="1">
      <alignment horizontal="center" vertical="center"/>
    </xf>
    <xf numFmtId="3" fontId="14" fillId="0" borderId="6" xfId="1" applyNumberFormat="1" applyFont="1" applyBorder="1" applyAlignment="1">
      <alignment horizontal="center" vertical="center"/>
    </xf>
    <xf numFmtId="3" fontId="14" fillId="0" borderId="6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Border="1"/>
    <xf numFmtId="0" fontId="13" fillId="8" borderId="6" xfId="0" applyFont="1" applyFill="1" applyBorder="1" applyAlignment="1">
      <alignment wrapText="1"/>
    </xf>
    <xf numFmtId="0" fontId="10" fillId="8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vertical="top" wrapText="1"/>
    </xf>
    <xf numFmtId="0" fontId="14" fillId="5" borderId="6" xfId="0" applyFont="1" applyFill="1" applyBorder="1" applyAlignment="1">
      <alignment horizontal="center" vertical="top"/>
    </xf>
    <xf numFmtId="165" fontId="14" fillId="5" borderId="6" xfId="1" applyNumberFormat="1" applyFont="1" applyFill="1" applyBorder="1" applyAlignment="1">
      <alignment horizontal="right" vertical="top"/>
    </xf>
    <xf numFmtId="165" fontId="10" fillId="0" borderId="0" xfId="0" applyNumberFormat="1" applyFont="1"/>
    <xf numFmtId="0" fontId="3" fillId="4" borderId="6" xfId="0" applyFont="1" applyFill="1" applyBorder="1" applyAlignment="1"/>
    <xf numFmtId="0" fontId="3" fillId="4" borderId="6" xfId="0" applyFont="1" applyFill="1" applyBorder="1" applyAlignment="1">
      <alignment wrapText="1"/>
    </xf>
    <xf numFmtId="0" fontId="10" fillId="4" borderId="6" xfId="0" applyFont="1" applyFill="1" applyBorder="1" applyAlignment="1">
      <alignment vertical="top" wrapText="1"/>
    </xf>
    <xf numFmtId="0" fontId="10" fillId="5" borderId="6" xfId="0" applyFont="1" applyFill="1" applyBorder="1"/>
    <xf numFmtId="0" fontId="14" fillId="12" borderId="6" xfId="0" applyFont="1" applyFill="1" applyBorder="1" applyAlignment="1">
      <alignment vertical="top" wrapText="1"/>
    </xf>
    <xf numFmtId="3" fontId="10" fillId="5" borderId="6" xfId="0" applyNumberFormat="1" applyFont="1" applyFill="1" applyBorder="1"/>
    <xf numFmtId="0" fontId="11" fillId="5" borderId="6" xfId="0" applyFont="1" applyFill="1" applyBorder="1" applyAlignment="1">
      <alignment wrapText="1"/>
    </xf>
    <xf numFmtId="0" fontId="0" fillId="13" borderId="6" xfId="0" applyFill="1" applyBorder="1"/>
    <xf numFmtId="0" fontId="0" fillId="13" borderId="6" xfId="0" applyFont="1" applyFill="1" applyBorder="1"/>
    <xf numFmtId="0" fontId="11" fillId="13" borderId="6" xfId="0" applyFont="1" applyFill="1" applyBorder="1" applyAlignment="1">
      <alignment wrapText="1"/>
    </xf>
    <xf numFmtId="0" fontId="10" fillId="13" borderId="6" xfId="0" applyFont="1" applyFill="1" applyBorder="1" applyAlignment="1">
      <alignment horizontal="center"/>
    </xf>
    <xf numFmtId="3" fontId="10" fillId="13" borderId="6" xfId="0" applyNumberFormat="1" applyFont="1" applyFill="1" applyBorder="1" applyAlignment="1">
      <alignment horizontal="right" vertical="center"/>
    </xf>
    <xf numFmtId="0" fontId="0" fillId="5" borderId="6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/>
    </xf>
    <xf numFmtId="165" fontId="0" fillId="5" borderId="6" xfId="0" applyNumberFormat="1" applyFill="1" applyBorder="1" applyAlignment="1">
      <alignment wrapText="1"/>
    </xf>
    <xf numFmtId="0" fontId="10" fillId="13" borderId="0" xfId="0" applyFont="1" applyFill="1"/>
    <xf numFmtId="0" fontId="13" fillId="13" borderId="6" xfId="0" applyFont="1" applyFill="1" applyBorder="1" applyAlignment="1">
      <alignment wrapText="1"/>
    </xf>
    <xf numFmtId="0" fontId="1" fillId="13" borderId="0" xfId="0" applyFont="1" applyFill="1"/>
    <xf numFmtId="0" fontId="1" fillId="13" borderId="0" xfId="0" applyFont="1" applyFill="1" applyAlignment="1">
      <alignment horizontal="center"/>
    </xf>
    <xf numFmtId="0" fontId="0" fillId="13" borderId="0" xfId="0" applyFill="1" applyAlignment="1">
      <alignment horizontal="right" vertical="center"/>
    </xf>
    <xf numFmtId="0" fontId="0" fillId="13" borderId="0" xfId="0" applyFont="1" applyFill="1" applyAlignment="1">
      <alignment horizontal="right"/>
    </xf>
    <xf numFmtId="0" fontId="0" fillId="13" borderId="0" xfId="0" applyFill="1"/>
    <xf numFmtId="165" fontId="10" fillId="0" borderId="6" xfId="0" applyNumberFormat="1" applyFont="1" applyBorder="1"/>
    <xf numFmtId="3" fontId="0" fillId="0" borderId="0" xfId="0" applyNumberFormat="1"/>
    <xf numFmtId="0" fontId="11" fillId="12" borderId="6" xfId="0" applyFont="1" applyFill="1" applyBorder="1" applyAlignment="1">
      <alignment wrapText="1"/>
    </xf>
    <xf numFmtId="0" fontId="14" fillId="12" borderId="6" xfId="0" applyFont="1" applyFill="1" applyBorder="1" applyAlignment="1">
      <alignment horizontal="center" vertical="top"/>
    </xf>
    <xf numFmtId="165" fontId="10" fillId="12" borderId="6" xfId="0" applyNumberFormat="1" applyFont="1" applyFill="1" applyBorder="1"/>
    <xf numFmtId="3" fontId="10" fillId="12" borderId="6" xfId="0" applyNumberFormat="1" applyFont="1" applyFill="1" applyBorder="1"/>
    <xf numFmtId="165" fontId="10" fillId="13" borderId="6" xfId="0" applyNumberFormat="1" applyFont="1" applyFill="1" applyBorder="1"/>
    <xf numFmtId="165" fontId="10" fillId="5" borderId="6" xfId="0" applyNumberFormat="1" applyFont="1" applyFill="1" applyBorder="1"/>
    <xf numFmtId="165" fontId="16" fillId="0" borderId="6" xfId="1" applyNumberFormat="1" applyFont="1" applyBorder="1" applyAlignment="1">
      <alignment horizontal="right" vertical="top"/>
    </xf>
    <xf numFmtId="3" fontId="16" fillId="0" borderId="6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right" vertical="top"/>
    </xf>
    <xf numFmtId="0" fontId="16" fillId="0" borderId="6" xfId="0" applyFont="1" applyBorder="1"/>
    <xf numFmtId="3" fontId="16" fillId="0" borderId="6" xfId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16" fillId="0" borderId="6" xfId="1" applyNumberFormat="1" applyFont="1" applyBorder="1" applyAlignment="1">
      <alignment horizontal="right" vertical="top" wrapText="1"/>
    </xf>
    <xf numFmtId="165" fontId="16" fillId="5" borderId="6" xfId="1" applyNumberFormat="1" applyFont="1" applyFill="1" applyBorder="1" applyAlignment="1">
      <alignment horizontal="right" vertical="top"/>
    </xf>
    <xf numFmtId="4" fontId="16" fillId="0" borderId="6" xfId="0" applyNumberFormat="1" applyFont="1" applyBorder="1" applyAlignment="1">
      <alignment horizontal="right" vertical="top" wrapText="1"/>
    </xf>
    <xf numFmtId="3" fontId="16" fillId="0" borderId="6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top"/>
    </xf>
    <xf numFmtId="3" fontId="16" fillId="8" borderId="6" xfId="0" applyNumberFormat="1" applyFont="1" applyFill="1" applyBorder="1" applyAlignment="1">
      <alignment horizontal="right" vertical="center"/>
    </xf>
    <xf numFmtId="165" fontId="10" fillId="5" borderId="6" xfId="1" applyNumberFormat="1" applyFont="1" applyFill="1" applyBorder="1" applyAlignment="1">
      <alignment horizontal="right" vertical="top"/>
    </xf>
    <xf numFmtId="3" fontId="10" fillId="8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13" borderId="0" xfId="0" applyFont="1" applyFill="1" applyAlignment="1">
      <alignment vertical="top" wrapText="1"/>
    </xf>
    <xf numFmtId="0" fontId="0" fillId="13" borderId="0" xfId="0" applyFill="1" applyAlignment="1">
      <alignment wrapText="1"/>
    </xf>
    <xf numFmtId="0" fontId="17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0F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35</xdr:row>
      <xdr:rowOff>0</xdr:rowOff>
    </xdr:from>
    <xdr:ext cx="304800" cy="1485900"/>
    <xdr:sp macro="" textlink="">
      <xdr:nvSpPr>
        <xdr:cNvPr id="2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5410200" y="49149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1485900"/>
    <xdr:sp macro="" textlink="">
      <xdr:nvSpPr>
        <xdr:cNvPr id="3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5410200" y="49149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1485900"/>
    <xdr:sp macro="" textlink="">
      <xdr:nvSpPr>
        <xdr:cNvPr id="4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3438525" y="45815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1485900"/>
    <xdr:sp macro="" textlink="">
      <xdr:nvSpPr>
        <xdr:cNvPr id="5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3438525" y="45815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23</xdr:row>
      <xdr:rowOff>0</xdr:rowOff>
    </xdr:from>
    <xdr:ext cx="304800" cy="1485900"/>
    <xdr:sp macro="" textlink="">
      <xdr:nvSpPr>
        <xdr:cNvPr id="2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4077950" y="60960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1485900"/>
    <xdr:sp macro="" textlink="">
      <xdr:nvSpPr>
        <xdr:cNvPr id="3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4077950" y="60960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1485900"/>
    <xdr:sp macro="" textlink="">
      <xdr:nvSpPr>
        <xdr:cNvPr id="4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2106275" y="5753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1485900"/>
    <xdr:sp macro="" textlink="">
      <xdr:nvSpPr>
        <xdr:cNvPr id="5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2106275" y="5753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26</xdr:row>
      <xdr:rowOff>34925</xdr:rowOff>
    </xdr:to>
    <xdr:sp macro="" textlink="">
      <xdr:nvSpPr>
        <xdr:cNvPr id="2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6086475" y="6096000"/>
          <a:ext cx="30480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26</xdr:row>
      <xdr:rowOff>34925</xdr:rowOff>
    </xdr:to>
    <xdr:sp macro="" textlink="">
      <xdr:nvSpPr>
        <xdr:cNvPr id="3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6086475" y="6096000"/>
          <a:ext cx="30480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24</xdr:row>
      <xdr:rowOff>171450</xdr:rowOff>
    </xdr:to>
    <xdr:sp macro="" textlink="">
      <xdr:nvSpPr>
        <xdr:cNvPr id="4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4495800" y="5753100"/>
          <a:ext cx="3048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24</xdr:row>
      <xdr:rowOff>171450</xdr:rowOff>
    </xdr:to>
    <xdr:sp macro="" textlink="">
      <xdr:nvSpPr>
        <xdr:cNvPr id="5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4495800" y="5753100"/>
          <a:ext cx="3048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22</xdr:row>
      <xdr:rowOff>0</xdr:rowOff>
    </xdr:from>
    <xdr:ext cx="304800" cy="1485900"/>
    <xdr:sp macro="" textlink="">
      <xdr:nvSpPr>
        <xdr:cNvPr id="6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962025" y="60960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1485900"/>
    <xdr:sp macro="" textlink="">
      <xdr:nvSpPr>
        <xdr:cNvPr id="7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962025" y="60960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1485900"/>
    <xdr:sp macro="" textlink="">
      <xdr:nvSpPr>
        <xdr:cNvPr id="8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962025" y="5753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1485900"/>
    <xdr:sp macro="" textlink="">
      <xdr:nvSpPr>
        <xdr:cNvPr id="9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962025" y="5753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1485900"/>
    <xdr:sp macro="" textlink="">
      <xdr:nvSpPr>
        <xdr:cNvPr id="10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962025" y="60960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1485900"/>
    <xdr:sp macro="" textlink="">
      <xdr:nvSpPr>
        <xdr:cNvPr id="11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962025" y="60960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1485900"/>
    <xdr:sp macro="" textlink="">
      <xdr:nvSpPr>
        <xdr:cNvPr id="12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962025" y="5753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1485900"/>
    <xdr:sp macro="" textlink="">
      <xdr:nvSpPr>
        <xdr:cNvPr id="13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962025" y="5753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35</xdr:row>
      <xdr:rowOff>0</xdr:rowOff>
    </xdr:from>
    <xdr:ext cx="304800" cy="1485900"/>
    <xdr:sp macro="" textlink="">
      <xdr:nvSpPr>
        <xdr:cNvPr id="2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5343525" y="721995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35</xdr:row>
      <xdr:rowOff>0</xdr:rowOff>
    </xdr:from>
    <xdr:ext cx="304800" cy="1485900"/>
    <xdr:sp macro="" textlink="">
      <xdr:nvSpPr>
        <xdr:cNvPr id="3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5343525" y="721995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1485900"/>
    <xdr:sp macro="" textlink="">
      <xdr:nvSpPr>
        <xdr:cNvPr id="4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3667125" y="6896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1485900"/>
    <xdr:sp macro="" textlink="">
      <xdr:nvSpPr>
        <xdr:cNvPr id="5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3667125" y="6896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1485900"/>
    <xdr:sp macro="" textlink="">
      <xdr:nvSpPr>
        <xdr:cNvPr id="6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5410200" y="49149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1485900"/>
    <xdr:sp macro="" textlink="">
      <xdr:nvSpPr>
        <xdr:cNvPr id="7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5410200" y="49149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304800" cy="1485900"/>
    <xdr:sp macro="" textlink="">
      <xdr:nvSpPr>
        <xdr:cNvPr id="8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3438525" y="45815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34</xdr:row>
      <xdr:rowOff>0</xdr:rowOff>
    </xdr:from>
    <xdr:ext cx="304800" cy="1485900"/>
    <xdr:sp macro="" textlink="">
      <xdr:nvSpPr>
        <xdr:cNvPr id="9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3438525" y="45815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25</xdr:col>
      <xdr:colOff>0</xdr:colOff>
      <xdr:row>35</xdr:row>
      <xdr:rowOff>0</xdr:rowOff>
    </xdr:from>
    <xdr:to>
      <xdr:col>25</xdr:col>
      <xdr:colOff>304800</xdr:colOff>
      <xdr:row>41</xdr:row>
      <xdr:rowOff>73025</xdr:rowOff>
    </xdr:to>
    <xdr:sp macro="" textlink="">
      <xdr:nvSpPr>
        <xdr:cNvPr id="10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5124450" y="4467225"/>
          <a:ext cx="304800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35</xdr:row>
      <xdr:rowOff>0</xdr:rowOff>
    </xdr:from>
    <xdr:to>
      <xdr:col>25</xdr:col>
      <xdr:colOff>304800</xdr:colOff>
      <xdr:row>41</xdr:row>
      <xdr:rowOff>73025</xdr:rowOff>
    </xdr:to>
    <xdr:sp macro="" textlink="">
      <xdr:nvSpPr>
        <xdr:cNvPr id="11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5124450" y="4467225"/>
          <a:ext cx="304800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34</xdr:row>
      <xdr:rowOff>0</xdr:rowOff>
    </xdr:from>
    <xdr:to>
      <xdr:col>23</xdr:col>
      <xdr:colOff>304800</xdr:colOff>
      <xdr:row>40</xdr:row>
      <xdr:rowOff>38100</xdr:rowOff>
    </xdr:to>
    <xdr:sp macro="" textlink="">
      <xdr:nvSpPr>
        <xdr:cNvPr id="12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3533775" y="42767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34</xdr:row>
      <xdr:rowOff>0</xdr:rowOff>
    </xdr:from>
    <xdr:to>
      <xdr:col>23</xdr:col>
      <xdr:colOff>304800</xdr:colOff>
      <xdr:row>40</xdr:row>
      <xdr:rowOff>38100</xdr:rowOff>
    </xdr:to>
    <xdr:sp macro="" textlink="">
      <xdr:nvSpPr>
        <xdr:cNvPr id="13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3533775" y="42767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0</xdr:colOff>
      <xdr:row>35</xdr:row>
      <xdr:rowOff>0</xdr:rowOff>
    </xdr:from>
    <xdr:ext cx="304800" cy="1485900"/>
    <xdr:sp macro="" textlink="">
      <xdr:nvSpPr>
        <xdr:cNvPr id="14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0" y="44672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35</xdr:row>
      <xdr:rowOff>0</xdr:rowOff>
    </xdr:from>
    <xdr:ext cx="304800" cy="1485900"/>
    <xdr:sp macro="" textlink="">
      <xdr:nvSpPr>
        <xdr:cNvPr id="15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0" y="44672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304800" cy="1485900"/>
    <xdr:sp macro="" textlink="">
      <xdr:nvSpPr>
        <xdr:cNvPr id="16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0" y="42767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304800" cy="1485900"/>
    <xdr:sp macro="" textlink="">
      <xdr:nvSpPr>
        <xdr:cNvPr id="17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0" y="42767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35</xdr:row>
      <xdr:rowOff>0</xdr:rowOff>
    </xdr:from>
    <xdr:ext cx="304800" cy="1485900"/>
    <xdr:sp macro="" textlink="">
      <xdr:nvSpPr>
        <xdr:cNvPr id="18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0" y="44672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35</xdr:row>
      <xdr:rowOff>0</xdr:rowOff>
    </xdr:from>
    <xdr:ext cx="304800" cy="1485900"/>
    <xdr:sp macro="" textlink="">
      <xdr:nvSpPr>
        <xdr:cNvPr id="19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0" y="44672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304800" cy="1485900"/>
    <xdr:sp macro="" textlink="">
      <xdr:nvSpPr>
        <xdr:cNvPr id="20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0" y="42767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304800" cy="1485900"/>
    <xdr:sp macro="" textlink="">
      <xdr:nvSpPr>
        <xdr:cNvPr id="21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0" y="42767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35</xdr:row>
      <xdr:rowOff>0</xdr:rowOff>
    </xdr:from>
    <xdr:ext cx="304800" cy="1978025"/>
    <xdr:sp macro="" textlink="">
      <xdr:nvSpPr>
        <xdr:cNvPr id="22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6859250" y="8201025"/>
          <a:ext cx="304800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35</xdr:row>
      <xdr:rowOff>0</xdr:rowOff>
    </xdr:from>
    <xdr:ext cx="304800" cy="1978025"/>
    <xdr:sp macro="" textlink="">
      <xdr:nvSpPr>
        <xdr:cNvPr id="23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6859250" y="8201025"/>
          <a:ext cx="304800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34</xdr:row>
      <xdr:rowOff>0</xdr:rowOff>
    </xdr:from>
    <xdr:ext cx="304800" cy="1943100"/>
    <xdr:sp macro="" textlink="">
      <xdr:nvSpPr>
        <xdr:cNvPr id="24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5640050" y="7715250"/>
          <a:ext cx="3048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34</xdr:row>
      <xdr:rowOff>0</xdr:rowOff>
    </xdr:from>
    <xdr:ext cx="304800" cy="1943100"/>
    <xdr:sp macro="" textlink="">
      <xdr:nvSpPr>
        <xdr:cNvPr id="25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5640050" y="7715250"/>
          <a:ext cx="3048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304800" cy="1485900"/>
    <xdr:sp macro="" textlink="">
      <xdr:nvSpPr>
        <xdr:cNvPr id="26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3201650" y="82010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304800" cy="1485900"/>
    <xdr:sp macro="" textlink="">
      <xdr:nvSpPr>
        <xdr:cNvPr id="27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3201650" y="82010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0</xdr:rowOff>
    </xdr:from>
    <xdr:ext cx="304800" cy="1485900"/>
    <xdr:sp macro="" textlink="">
      <xdr:nvSpPr>
        <xdr:cNvPr id="28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3201650" y="771525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0</xdr:rowOff>
    </xdr:from>
    <xdr:ext cx="304800" cy="1485900"/>
    <xdr:sp macro="" textlink="">
      <xdr:nvSpPr>
        <xdr:cNvPr id="29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3201650" y="771525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304800" cy="1485900"/>
    <xdr:sp macro="" textlink="">
      <xdr:nvSpPr>
        <xdr:cNvPr id="30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3201650" y="82010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304800" cy="1485900"/>
    <xdr:sp macro="" textlink="">
      <xdr:nvSpPr>
        <xdr:cNvPr id="31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3201650" y="8201025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0</xdr:rowOff>
    </xdr:from>
    <xdr:ext cx="304800" cy="1485900"/>
    <xdr:sp macro="" textlink="">
      <xdr:nvSpPr>
        <xdr:cNvPr id="32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3201650" y="771525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0</xdr:rowOff>
    </xdr:from>
    <xdr:ext cx="304800" cy="1485900"/>
    <xdr:sp macro="" textlink="">
      <xdr:nvSpPr>
        <xdr:cNvPr id="33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3201650" y="771525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1485900"/>
    <xdr:sp macro="" textlink="">
      <xdr:nvSpPr>
        <xdr:cNvPr id="38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0134600" y="874395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1485900"/>
    <xdr:sp macro="" textlink="">
      <xdr:nvSpPr>
        <xdr:cNvPr id="39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10134600" y="874395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1485900"/>
    <xdr:sp macro="" textlink="">
      <xdr:nvSpPr>
        <xdr:cNvPr id="40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8534400" y="8420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1485900"/>
    <xdr:sp macro="" textlink="">
      <xdr:nvSpPr>
        <xdr:cNvPr id="41" name="AutoShape 5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Call: +234 806 791 5410"/>
        </xdr:cNvPr>
        <xdr:cNvSpPr>
          <a:spLocks noChangeAspect="1" noChangeArrowheads="1"/>
        </xdr:cNvSpPr>
      </xdr:nvSpPr>
      <xdr:spPr bwMode="auto">
        <a:xfrm>
          <a:off x="8534400" y="8420100"/>
          <a:ext cx="30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ksson\AppData\Local\Microsoft\Windows\Temporary%20Internet%20Files\Content.Outlook\I2RFH17G\SUMMARY%20REPORT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ksson\AppData\Local\Microsoft\Windows\Temporary%20Internet%20Files\Content.Outlook\I2RFH17G\TS%20&amp;%20CS%202014\TS%20&amp;%20CS%20-%20Calculations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TS"/>
      <sheetName val="CS"/>
      <sheetName val="CNA"/>
    </sheetNames>
    <sheetDataSet>
      <sheetData sheetId="0" refreshError="1"/>
      <sheetData sheetId="1" refreshError="1"/>
      <sheetData sheetId="2" refreshError="1">
        <row r="73">
          <cell r="D73">
            <v>116736.78563796409</v>
          </cell>
        </row>
        <row r="74">
          <cell r="D74">
            <v>150309.67409594727</v>
          </cell>
        </row>
        <row r="75">
          <cell r="D75">
            <v>159431.59556653551</v>
          </cell>
        </row>
        <row r="76">
          <cell r="D76">
            <v>116121.65063796408</v>
          </cell>
        </row>
        <row r="77">
          <cell r="D77">
            <v>128014.56968558312</v>
          </cell>
        </row>
        <row r="78">
          <cell r="D78">
            <v>117815.09063796408</v>
          </cell>
        </row>
        <row r="79">
          <cell r="D79">
            <v>89843.87988166156</v>
          </cell>
        </row>
        <row r="80">
          <cell r="D80">
            <v>226928.90968558314</v>
          </cell>
        </row>
        <row r="81">
          <cell r="D81">
            <v>92016.044685583125</v>
          </cell>
        </row>
        <row r="82">
          <cell r="D82">
            <v>84237.969881661556</v>
          </cell>
        </row>
        <row r="83">
          <cell r="D83">
            <v>117077.22563796409</v>
          </cell>
        </row>
        <row r="84">
          <cell r="D84">
            <v>211272.00409594728</v>
          </cell>
        </row>
        <row r="85">
          <cell r="D85">
            <v>89713.149881661549</v>
          </cell>
        </row>
        <row r="86">
          <cell r="D86">
            <v>88564.829881661542</v>
          </cell>
        </row>
        <row r="87">
          <cell r="D87">
            <v>92086.469881661556</v>
          </cell>
        </row>
        <row r="88">
          <cell r="D88">
            <v>150807.49409594724</v>
          </cell>
        </row>
        <row r="89">
          <cell r="D89">
            <v>83045.969881661556</v>
          </cell>
        </row>
        <row r="90">
          <cell r="D90">
            <v>-14465.96</v>
          </cell>
        </row>
        <row r="91">
          <cell r="D91">
            <v>97964.205637964085</v>
          </cell>
        </row>
        <row r="92">
          <cell r="D92">
            <v>136174.40563796411</v>
          </cell>
        </row>
        <row r="93">
          <cell r="D93">
            <v>150193.64409594727</v>
          </cell>
        </row>
        <row r="94">
          <cell r="D94">
            <v>171511.73056653549</v>
          </cell>
        </row>
        <row r="95">
          <cell r="D95">
            <v>115640.65063796408</v>
          </cell>
        </row>
        <row r="96">
          <cell r="D96">
            <v>173381.5155665355</v>
          </cell>
        </row>
        <row r="97">
          <cell r="D97">
            <v>88849.594685583113</v>
          </cell>
        </row>
        <row r="98">
          <cell r="D98">
            <v>133364.60468558312</v>
          </cell>
        </row>
        <row r="99">
          <cell r="D99">
            <v>312732.96135224978</v>
          </cell>
        </row>
        <row r="100">
          <cell r="D100">
            <v>161448.65468558311</v>
          </cell>
        </row>
        <row r="101">
          <cell r="D101">
            <v>93544.169881661554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S"/>
      <sheetName val="Old TS"/>
      <sheetName val="Backsttopping Baby 01"/>
      <sheetName val="Backstopping Baby 02"/>
    </sheetNames>
    <sheetDataSet>
      <sheetData sheetId="0" refreshError="1"/>
      <sheetData sheetId="1" refreshError="1"/>
      <sheetData sheetId="2" refreshError="1">
        <row r="2">
          <cell r="C2">
            <v>40694.79162348745</v>
          </cell>
        </row>
        <row r="3">
          <cell r="C3">
            <v>3508.89</v>
          </cell>
        </row>
        <row r="4">
          <cell r="C4">
            <v>40902.601623487448</v>
          </cell>
        </row>
        <row r="5">
          <cell r="C5">
            <v>39676.211623487448</v>
          </cell>
        </row>
        <row r="6">
          <cell r="C6">
            <v>47161.331623487444</v>
          </cell>
        </row>
        <row r="7">
          <cell r="C7">
            <v>64939.721623487443</v>
          </cell>
        </row>
        <row r="8">
          <cell r="C8">
            <v>46825.247623487441</v>
          </cell>
        </row>
        <row r="9">
          <cell r="C9">
            <v>39936.301623487445</v>
          </cell>
        </row>
        <row r="10">
          <cell r="C10">
            <v>128848.26162348744</v>
          </cell>
        </row>
        <row r="14">
          <cell r="C14">
            <v>80293.286623487453</v>
          </cell>
        </row>
        <row r="15">
          <cell r="C15">
            <v>108838.76662348745</v>
          </cell>
        </row>
        <row r="21">
          <cell r="C21">
            <v>62627.326623487454</v>
          </cell>
        </row>
        <row r="22">
          <cell r="C22">
            <v>104444.34162348746</v>
          </cell>
        </row>
      </sheetData>
      <sheetData sheetId="3" refreshError="1">
        <row r="2">
          <cell r="C2">
            <v>119866.24836841132</v>
          </cell>
        </row>
        <row r="3">
          <cell r="C3">
            <v>90354.387968411305</v>
          </cell>
        </row>
        <row r="4">
          <cell r="C4">
            <v>196939.65646841133</v>
          </cell>
        </row>
        <row r="5">
          <cell r="C5">
            <v>99838.377568411306</v>
          </cell>
        </row>
        <row r="6">
          <cell r="C6">
            <v>96284.140068411303</v>
          </cell>
        </row>
        <row r="7">
          <cell r="C7">
            <v>102972.93256841131</v>
          </cell>
        </row>
        <row r="8">
          <cell r="C8">
            <v>3580.8</v>
          </cell>
        </row>
        <row r="9">
          <cell r="C9">
            <v>79154.822568411313</v>
          </cell>
        </row>
        <row r="10">
          <cell r="C10">
            <v>203003.34146841135</v>
          </cell>
        </row>
        <row r="11">
          <cell r="C11">
            <v>3023.4500000000003</v>
          </cell>
        </row>
        <row r="12">
          <cell r="C12">
            <v>134062.79506841133</v>
          </cell>
        </row>
        <row r="13">
          <cell r="C13">
            <v>115369.96756841129</v>
          </cell>
        </row>
        <row r="14">
          <cell r="C14">
            <v>169490.46506841134</v>
          </cell>
        </row>
        <row r="18">
          <cell r="C18">
            <v>143260.79558139836</v>
          </cell>
        </row>
        <row r="19">
          <cell r="C19">
            <v>336879.00558139826</v>
          </cell>
        </row>
        <row r="20">
          <cell r="C20">
            <v>142572.23558139836</v>
          </cell>
        </row>
        <row r="21">
          <cell r="C21">
            <v>5909.6</v>
          </cell>
        </row>
        <row r="22">
          <cell r="C22">
            <v>142724.9389147317</v>
          </cell>
        </row>
        <row r="23">
          <cell r="C23">
            <v>157476.40891473167</v>
          </cell>
        </row>
        <row r="24">
          <cell r="C24">
            <v>189272.20558139836</v>
          </cell>
        </row>
        <row r="25">
          <cell r="C25">
            <v>326076.14141473168</v>
          </cell>
        </row>
        <row r="29">
          <cell r="C29">
            <v>104743.30029568405</v>
          </cell>
        </row>
        <row r="30">
          <cell r="C30">
            <v>99733.120295684043</v>
          </cell>
        </row>
        <row r="34">
          <cell r="C34">
            <v>97837.640295684047</v>
          </cell>
        </row>
        <row r="35">
          <cell r="C35">
            <v>99103.19529568404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>
      <selection activeCell="A2" sqref="A2"/>
    </sheetView>
  </sheetViews>
  <sheetFormatPr defaultRowHeight="15" x14ac:dyDescent="0.25"/>
  <cols>
    <col min="1" max="1" width="11.42578125" customWidth="1"/>
    <col min="2" max="2" width="12.5703125" customWidth="1"/>
    <col min="3" max="3" width="19" customWidth="1"/>
    <col min="4" max="4" width="12" customWidth="1"/>
    <col min="5" max="6" width="12.5703125" customWidth="1"/>
    <col min="7" max="7" width="15" customWidth="1"/>
    <col min="10" max="10" width="10" bestFit="1" customWidth="1"/>
  </cols>
  <sheetData>
    <row r="1" spans="1:12" x14ac:dyDescent="0.25">
      <c r="A1" s="127" t="s">
        <v>96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2" s="50" customFormat="1" x14ac:dyDescent="0.25">
      <c r="A2" s="155" t="s">
        <v>100</v>
      </c>
      <c r="B2" s="60"/>
      <c r="C2" s="61"/>
      <c r="D2" s="49"/>
      <c r="E2" s="5"/>
    </row>
    <row r="3" spans="1:12" s="47" customFormat="1" ht="24.75" customHeight="1" x14ac:dyDescent="0.2">
      <c r="A3" s="131" t="s">
        <v>56</v>
      </c>
      <c r="B3" s="129" t="s">
        <v>57</v>
      </c>
      <c r="C3" s="129" t="s">
        <v>58</v>
      </c>
      <c r="D3" s="133" t="s">
        <v>59</v>
      </c>
      <c r="E3" s="134"/>
      <c r="F3" s="135"/>
      <c r="G3" s="129" t="s">
        <v>85</v>
      </c>
      <c r="H3" s="136" t="s">
        <v>61</v>
      </c>
    </row>
    <row r="4" spans="1:12" s="47" customFormat="1" ht="24.75" customHeight="1" x14ac:dyDescent="0.2">
      <c r="A4" s="132"/>
      <c r="B4" s="130"/>
      <c r="C4" s="130"/>
      <c r="D4" s="76" t="s">
        <v>62</v>
      </c>
      <c r="E4" s="77" t="s">
        <v>63</v>
      </c>
      <c r="F4" s="78" t="s">
        <v>64</v>
      </c>
      <c r="G4" s="130"/>
      <c r="H4" s="137"/>
    </row>
    <row r="5" spans="1:12" s="47" customFormat="1" x14ac:dyDescent="0.25">
      <c r="A5" s="57" t="s">
        <v>65</v>
      </c>
      <c r="B5" s="51" t="s">
        <v>46</v>
      </c>
      <c r="C5" s="52" t="s">
        <v>3</v>
      </c>
      <c r="D5" s="119"/>
      <c r="E5" s="68">
        <v>0</v>
      </c>
      <c r="F5" s="114"/>
      <c r="G5" s="46">
        <f>SUM(D5:F5)</f>
        <v>0</v>
      </c>
      <c r="H5" s="73">
        <v>0</v>
      </c>
      <c r="J5"/>
    </row>
    <row r="6" spans="1:12" s="47" customFormat="1" ht="17.25" customHeight="1" x14ac:dyDescent="0.2">
      <c r="A6" s="57" t="s">
        <v>65</v>
      </c>
      <c r="B6" s="51" t="s">
        <v>76</v>
      </c>
      <c r="C6" s="52" t="s">
        <v>3</v>
      </c>
      <c r="D6" s="119"/>
      <c r="E6" s="68">
        <v>0</v>
      </c>
      <c r="F6" s="114"/>
      <c r="G6" s="46">
        <f t="shared" ref="G6:G70" si="0">SUM(D6:F6)</f>
        <v>0</v>
      </c>
      <c r="H6" s="73">
        <v>0</v>
      </c>
      <c r="J6" s="82"/>
    </row>
    <row r="7" spans="1:12" s="47" customFormat="1" ht="12.75" x14ac:dyDescent="0.2">
      <c r="A7" s="57" t="s">
        <v>65</v>
      </c>
      <c r="B7" s="51" t="s">
        <v>2</v>
      </c>
      <c r="C7" s="52" t="s">
        <v>3</v>
      </c>
      <c r="D7" s="119"/>
      <c r="E7" s="68">
        <v>0</v>
      </c>
      <c r="F7" s="114"/>
      <c r="G7" s="46">
        <f t="shared" si="0"/>
        <v>0</v>
      </c>
      <c r="H7" s="73">
        <v>0</v>
      </c>
      <c r="J7" s="82"/>
    </row>
    <row r="8" spans="1:12" s="47" customFormat="1" ht="38.25" x14ac:dyDescent="0.2">
      <c r="A8" s="57" t="s">
        <v>65</v>
      </c>
      <c r="B8" s="51" t="s">
        <v>77</v>
      </c>
      <c r="C8" s="52" t="s">
        <v>3</v>
      </c>
      <c r="D8" s="119"/>
      <c r="E8" s="68">
        <v>0</v>
      </c>
      <c r="F8" s="114"/>
      <c r="G8" s="46">
        <f t="shared" si="0"/>
        <v>0</v>
      </c>
      <c r="H8" s="73">
        <v>0</v>
      </c>
    </row>
    <row r="9" spans="1:12" s="47" customFormat="1" ht="12.75" x14ac:dyDescent="0.2">
      <c r="A9" s="57" t="s">
        <v>65</v>
      </c>
      <c r="B9" s="51" t="s">
        <v>78</v>
      </c>
      <c r="C9" s="52" t="s">
        <v>3</v>
      </c>
      <c r="D9" s="119">
        <f>[1]CS!$D$77</f>
        <v>128014.56968558312</v>
      </c>
      <c r="E9" s="68">
        <v>37863.57</v>
      </c>
      <c r="F9" s="114">
        <v>43729.25</v>
      </c>
      <c r="G9" s="46">
        <f t="shared" si="0"/>
        <v>209607.38968558313</v>
      </c>
      <c r="H9" s="73">
        <v>1</v>
      </c>
    </row>
    <row r="10" spans="1:12" s="47" customFormat="1" ht="12.75" x14ac:dyDescent="0.2">
      <c r="A10" s="57" t="s">
        <v>65</v>
      </c>
      <c r="B10" s="51" t="s">
        <v>47</v>
      </c>
      <c r="C10" s="52" t="s">
        <v>3</v>
      </c>
      <c r="D10" s="119"/>
      <c r="E10" s="68">
        <v>0</v>
      </c>
      <c r="F10" s="114"/>
      <c r="G10" s="46">
        <f t="shared" si="0"/>
        <v>0</v>
      </c>
      <c r="H10" s="73">
        <v>0</v>
      </c>
    </row>
    <row r="11" spans="1:12" s="47" customFormat="1" ht="12.75" x14ac:dyDescent="0.2">
      <c r="A11" s="57" t="s">
        <v>65</v>
      </c>
      <c r="B11" s="51" t="s">
        <v>4</v>
      </c>
      <c r="C11" s="52" t="s">
        <v>6</v>
      </c>
      <c r="D11" s="119">
        <f>[1]CS!$D$79</f>
        <v>89843.87988166156</v>
      </c>
      <c r="E11" s="68">
        <v>52264.68</v>
      </c>
      <c r="F11" s="117">
        <v>22001.53</v>
      </c>
      <c r="G11" s="46">
        <f t="shared" si="0"/>
        <v>164110.08988166155</v>
      </c>
      <c r="H11" s="73">
        <v>1</v>
      </c>
    </row>
    <row r="12" spans="1:12" s="47" customFormat="1" ht="12.75" x14ac:dyDescent="0.2">
      <c r="A12" s="57" t="s">
        <v>65</v>
      </c>
      <c r="B12" s="51" t="s">
        <v>5</v>
      </c>
      <c r="C12" s="55" t="s">
        <v>6</v>
      </c>
      <c r="D12" s="113">
        <f>[1]CS!$D$80</f>
        <v>226928.90968558314</v>
      </c>
      <c r="E12" s="68">
        <v>153113.89000000001</v>
      </c>
      <c r="F12" s="117">
        <v>32814.949999999997</v>
      </c>
      <c r="G12" s="46">
        <f t="shared" si="0"/>
        <v>412857.74968558317</v>
      </c>
      <c r="H12" s="73">
        <v>1</v>
      </c>
      <c r="J12" s="118"/>
      <c r="K12" s="118"/>
      <c r="L12" s="118"/>
    </row>
    <row r="13" spans="1:12" s="47" customFormat="1" ht="25.5" x14ac:dyDescent="0.25">
      <c r="A13" s="57" t="s">
        <v>65</v>
      </c>
      <c r="B13" s="58" t="s">
        <v>79</v>
      </c>
      <c r="C13" s="55" t="s">
        <v>3</v>
      </c>
      <c r="D13" s="113"/>
      <c r="E13" s="68">
        <v>0</v>
      </c>
      <c r="F13" s="114"/>
      <c r="G13" s="46">
        <f t="shared" si="0"/>
        <v>0</v>
      </c>
      <c r="H13" s="73">
        <v>0</v>
      </c>
      <c r="J13" s="118"/>
      <c r="K13" s="118"/>
      <c r="L13"/>
    </row>
    <row r="14" spans="1:12" s="47" customFormat="1" ht="12.75" x14ac:dyDescent="0.2">
      <c r="A14" s="57" t="s">
        <v>65</v>
      </c>
      <c r="B14" s="51" t="s">
        <v>7</v>
      </c>
      <c r="C14" s="55" t="s">
        <v>3</v>
      </c>
      <c r="D14" s="113">
        <f>[1]CS!$D$81</f>
        <v>92016.044685583125</v>
      </c>
      <c r="E14" s="68">
        <v>17128.68</v>
      </c>
      <c r="F14" s="117">
        <v>11837.65</v>
      </c>
      <c r="G14" s="46">
        <f t="shared" si="0"/>
        <v>120982.37468558311</v>
      </c>
      <c r="H14" s="73">
        <v>1</v>
      </c>
      <c r="J14" s="118"/>
      <c r="K14" s="118"/>
      <c r="L14" s="118"/>
    </row>
    <row r="15" spans="1:12" s="47" customFormat="1" ht="12.75" x14ac:dyDescent="0.2">
      <c r="A15" s="57" t="s">
        <v>65</v>
      </c>
      <c r="B15" s="51" t="s">
        <v>48</v>
      </c>
      <c r="C15" s="55" t="s">
        <v>3</v>
      </c>
      <c r="D15" s="113"/>
      <c r="E15" s="68">
        <v>0</v>
      </c>
      <c r="F15" s="117"/>
      <c r="G15" s="46">
        <f t="shared" si="0"/>
        <v>0</v>
      </c>
      <c r="H15" s="73">
        <v>0</v>
      </c>
    </row>
    <row r="16" spans="1:12" s="47" customFormat="1" ht="12.75" x14ac:dyDescent="0.2">
      <c r="A16" s="57" t="s">
        <v>65</v>
      </c>
      <c r="B16" s="51" t="s">
        <v>8</v>
      </c>
      <c r="C16" s="55" t="s">
        <v>3</v>
      </c>
      <c r="D16" s="113">
        <f>[1]CS!$D$82</f>
        <v>84237.969881661556</v>
      </c>
      <c r="E16" s="68">
        <v>246.46</v>
      </c>
      <c r="F16" s="114"/>
      <c r="G16" s="46">
        <f t="shared" si="0"/>
        <v>84484.429881661563</v>
      </c>
      <c r="H16" s="73">
        <v>1</v>
      </c>
    </row>
    <row r="17" spans="1:8" s="47" customFormat="1" ht="12.75" x14ac:dyDescent="0.2">
      <c r="A17" s="57" t="s">
        <v>65</v>
      </c>
      <c r="B17" s="58" t="s">
        <v>84</v>
      </c>
      <c r="C17" s="55" t="s">
        <v>3</v>
      </c>
      <c r="D17" s="113"/>
      <c r="E17" s="68">
        <v>0</v>
      </c>
      <c r="F17" s="114"/>
      <c r="G17" s="46">
        <f t="shared" si="0"/>
        <v>0</v>
      </c>
      <c r="H17" s="73">
        <v>0</v>
      </c>
    </row>
    <row r="18" spans="1:8" s="47" customFormat="1" ht="25.5" x14ac:dyDescent="0.2">
      <c r="A18" s="57" t="s">
        <v>65</v>
      </c>
      <c r="B18" s="58" t="s">
        <v>75</v>
      </c>
      <c r="C18" s="55" t="s">
        <v>3</v>
      </c>
      <c r="D18" s="113"/>
      <c r="E18" s="68">
        <v>0</v>
      </c>
      <c r="F18" s="114"/>
      <c r="G18" s="46">
        <f t="shared" si="0"/>
        <v>0</v>
      </c>
      <c r="H18" s="73">
        <v>0</v>
      </c>
    </row>
    <row r="19" spans="1:8" s="47" customFormat="1" ht="12.75" x14ac:dyDescent="0.2">
      <c r="A19" s="57" t="s">
        <v>65</v>
      </c>
      <c r="B19" s="51" t="s">
        <v>9</v>
      </c>
      <c r="C19" s="55" t="s">
        <v>3</v>
      </c>
      <c r="D19" s="113">
        <f>[1]CS!$D$85</f>
        <v>89713.149881661549</v>
      </c>
      <c r="E19" s="68">
        <v>26632.44</v>
      </c>
      <c r="F19" s="117">
        <v>10293.27</v>
      </c>
      <c r="G19" s="46">
        <f t="shared" si="0"/>
        <v>126638.85988166156</v>
      </c>
      <c r="H19" s="73">
        <v>1</v>
      </c>
    </row>
    <row r="20" spans="1:8" s="47" customFormat="1" ht="12.75" x14ac:dyDescent="0.2">
      <c r="A20" s="57" t="s">
        <v>65</v>
      </c>
      <c r="B20" s="51" t="s">
        <v>49</v>
      </c>
      <c r="C20" s="55" t="s">
        <v>3</v>
      </c>
      <c r="D20" s="113"/>
      <c r="E20" s="68">
        <v>0</v>
      </c>
      <c r="F20" s="117"/>
      <c r="G20" s="46">
        <f t="shared" si="0"/>
        <v>0</v>
      </c>
      <c r="H20" s="73">
        <v>0</v>
      </c>
    </row>
    <row r="21" spans="1:8" s="47" customFormat="1" ht="12.75" x14ac:dyDescent="0.2">
      <c r="A21" s="57" t="s">
        <v>65</v>
      </c>
      <c r="B21" s="51" t="s">
        <v>50</v>
      </c>
      <c r="C21" s="55" t="s">
        <v>3</v>
      </c>
      <c r="D21" s="113">
        <f>[1]CS!$D$86</f>
        <v>88564.829881661542</v>
      </c>
      <c r="E21" s="68">
        <v>12131.01</v>
      </c>
      <c r="F21" s="114"/>
      <c r="G21" s="46">
        <f t="shared" si="0"/>
        <v>100695.83988166154</v>
      </c>
      <c r="H21" s="73">
        <v>1</v>
      </c>
    </row>
    <row r="22" spans="1:8" s="47" customFormat="1" ht="12.75" x14ac:dyDescent="0.2">
      <c r="A22" s="57" t="s">
        <v>65</v>
      </c>
      <c r="B22" s="51" t="s">
        <v>10</v>
      </c>
      <c r="C22" s="55" t="s">
        <v>3</v>
      </c>
      <c r="D22" s="113">
        <f>[1]CS!$D$87</f>
        <v>92086.469881661556</v>
      </c>
      <c r="E22" s="68">
        <v>14249.37</v>
      </c>
      <c r="F22" s="114"/>
      <c r="G22" s="46">
        <f t="shared" si="0"/>
        <v>106335.83988166155</v>
      </c>
      <c r="H22" s="73">
        <v>1</v>
      </c>
    </row>
    <row r="23" spans="1:8" s="47" customFormat="1" ht="12.75" x14ac:dyDescent="0.2">
      <c r="A23" s="57" t="s">
        <v>65</v>
      </c>
      <c r="B23" s="51" t="s">
        <v>51</v>
      </c>
      <c r="C23" s="55" t="s">
        <v>3</v>
      </c>
      <c r="D23" s="113">
        <f>[1]CS!$D$89</f>
        <v>83045.969881661556</v>
      </c>
      <c r="E23" s="68">
        <v>0</v>
      </c>
      <c r="F23" s="114"/>
      <c r="G23" s="46">
        <f t="shared" si="0"/>
        <v>83045.969881661556</v>
      </c>
      <c r="H23" s="73">
        <v>1</v>
      </c>
    </row>
    <row r="24" spans="1:8" s="47" customFormat="1" ht="12.75" x14ac:dyDescent="0.2">
      <c r="A24" s="57" t="s">
        <v>65</v>
      </c>
      <c r="B24" s="51" t="s">
        <v>11</v>
      </c>
      <c r="C24" s="55" t="s">
        <v>6</v>
      </c>
      <c r="D24" s="113">
        <f>[1]CS!$D$90</f>
        <v>-14465.96</v>
      </c>
      <c r="E24" s="68">
        <v>47926.99</v>
      </c>
      <c r="F24" s="117">
        <v>48336.45</v>
      </c>
      <c r="G24" s="46">
        <f t="shared" si="0"/>
        <v>81797.48</v>
      </c>
      <c r="H24" s="73">
        <v>1</v>
      </c>
    </row>
    <row r="25" spans="1:8" s="47" customFormat="1" ht="12.75" x14ac:dyDescent="0.2">
      <c r="A25" s="57" t="s">
        <v>65</v>
      </c>
      <c r="B25" s="51" t="s">
        <v>13</v>
      </c>
      <c r="C25" s="55" t="s">
        <v>3</v>
      </c>
      <c r="D25" s="113"/>
      <c r="E25" s="68">
        <v>0</v>
      </c>
      <c r="F25" s="117"/>
      <c r="G25" s="46">
        <f t="shared" si="0"/>
        <v>0</v>
      </c>
      <c r="H25" s="73">
        <v>0</v>
      </c>
    </row>
    <row r="26" spans="1:8" s="47" customFormat="1" ht="12.75" x14ac:dyDescent="0.2">
      <c r="A26" s="57" t="s">
        <v>65</v>
      </c>
      <c r="B26" s="51" t="s">
        <v>14</v>
      </c>
      <c r="C26" s="55" t="s">
        <v>3</v>
      </c>
      <c r="D26" s="113"/>
      <c r="E26" s="68">
        <v>0</v>
      </c>
      <c r="F26" s="114"/>
      <c r="G26" s="46">
        <f t="shared" si="0"/>
        <v>0</v>
      </c>
      <c r="H26" s="73">
        <v>0</v>
      </c>
    </row>
    <row r="27" spans="1:8" s="47" customFormat="1" ht="12.75" x14ac:dyDescent="0.2">
      <c r="A27" s="57" t="s">
        <v>65</v>
      </c>
      <c r="B27" s="51" t="s">
        <v>15</v>
      </c>
      <c r="C27" s="55" t="s">
        <v>6</v>
      </c>
      <c r="D27" s="113">
        <f>[1]CS!$D$97</f>
        <v>88849.594685583113</v>
      </c>
      <c r="E27" s="68">
        <v>246.46</v>
      </c>
      <c r="F27" s="117">
        <v>1599.32</v>
      </c>
      <c r="G27" s="46">
        <f t="shared" si="0"/>
        <v>90695.374685583127</v>
      </c>
      <c r="H27" s="73">
        <v>1</v>
      </c>
    </row>
    <row r="28" spans="1:8" s="47" customFormat="1" ht="12.75" x14ac:dyDescent="0.2">
      <c r="A28" s="57" t="s">
        <v>65</v>
      </c>
      <c r="B28" s="51" t="s">
        <v>52</v>
      </c>
      <c r="C28" s="55" t="s">
        <v>3</v>
      </c>
      <c r="D28" s="113">
        <v>0</v>
      </c>
      <c r="E28" s="68">
        <v>0</v>
      </c>
      <c r="F28" s="114">
        <v>0</v>
      </c>
      <c r="G28" s="46">
        <f t="shared" ref="G28" si="1">SUM(D28:F28)</f>
        <v>0</v>
      </c>
      <c r="H28" s="73">
        <v>0</v>
      </c>
    </row>
    <row r="29" spans="1:8" s="47" customFormat="1" ht="12.75" x14ac:dyDescent="0.2">
      <c r="A29" s="65" t="s">
        <v>65</v>
      </c>
      <c r="B29" s="66" t="s">
        <v>89</v>
      </c>
      <c r="C29" s="67" t="s">
        <v>3</v>
      </c>
      <c r="D29" s="113"/>
      <c r="E29" s="68">
        <v>4171.47</v>
      </c>
      <c r="F29" s="117"/>
      <c r="G29" s="46">
        <f t="shared" si="0"/>
        <v>4171.47</v>
      </c>
      <c r="H29" s="73">
        <v>1</v>
      </c>
    </row>
    <row r="30" spans="1:8" s="47" customFormat="1" ht="12.75" x14ac:dyDescent="0.2">
      <c r="A30" s="57" t="s">
        <v>65</v>
      </c>
      <c r="B30" s="51" t="s">
        <v>16</v>
      </c>
      <c r="C30" s="55" t="s">
        <v>6</v>
      </c>
      <c r="D30" s="113">
        <f>[1]CS!$D$98</f>
        <v>133364.60468558312</v>
      </c>
      <c r="E30" s="68">
        <v>25642.77</v>
      </c>
      <c r="F30" s="117">
        <v>34048.379999999997</v>
      </c>
      <c r="G30" s="46">
        <f t="shared" si="0"/>
        <v>193055.75468558312</v>
      </c>
      <c r="H30" s="73">
        <v>1</v>
      </c>
    </row>
    <row r="31" spans="1:8" s="47" customFormat="1" ht="12.75" x14ac:dyDescent="0.2">
      <c r="A31" s="57" t="s">
        <v>65</v>
      </c>
      <c r="B31" s="51" t="s">
        <v>17</v>
      </c>
      <c r="C31" s="55" t="s">
        <v>6</v>
      </c>
      <c r="D31" s="113">
        <f>[1]CS!$D$100</f>
        <v>161448.65468558311</v>
      </c>
      <c r="E31" s="68">
        <v>18833.7</v>
      </c>
      <c r="F31" s="117">
        <v>11065.07</v>
      </c>
      <c r="G31" s="46">
        <f t="shared" si="0"/>
        <v>191347.42468558313</v>
      </c>
      <c r="H31" s="73">
        <v>1</v>
      </c>
    </row>
    <row r="32" spans="1:8" s="47" customFormat="1" ht="12.75" x14ac:dyDescent="0.2">
      <c r="A32" s="57" t="s">
        <v>65</v>
      </c>
      <c r="B32" s="51" t="s">
        <v>45</v>
      </c>
      <c r="C32" s="55" t="s">
        <v>3</v>
      </c>
      <c r="D32" s="113">
        <f>[1]CS!$D$101</f>
        <v>93544.169881661554</v>
      </c>
      <c r="E32" s="68">
        <v>0</v>
      </c>
      <c r="F32" s="117"/>
      <c r="G32" s="46">
        <f t="shared" si="0"/>
        <v>93544.169881661554</v>
      </c>
      <c r="H32" s="73">
        <v>1</v>
      </c>
    </row>
    <row r="33" spans="1:8" s="47" customFormat="1" ht="25.5" x14ac:dyDescent="0.2">
      <c r="A33" s="19" t="s">
        <v>66</v>
      </c>
      <c r="B33" s="79"/>
      <c r="C33" s="80"/>
      <c r="D33" s="120">
        <f>SUM(D5:D32)</f>
        <v>1437192.8572851298</v>
      </c>
      <c r="E33" s="120">
        <f>SUM(E5:E32)</f>
        <v>410451.49</v>
      </c>
      <c r="F33" s="120">
        <f>SUM(F5:F32)</f>
        <v>215725.87</v>
      </c>
      <c r="G33" s="125">
        <f>SUM(G5:G32)</f>
        <v>2063370.2172851297</v>
      </c>
      <c r="H33" s="125">
        <f>SUM(H5:H32)</f>
        <v>15</v>
      </c>
    </row>
    <row r="34" spans="1:8" s="47" customFormat="1" ht="25.5" x14ac:dyDescent="0.2">
      <c r="A34" s="62" t="s">
        <v>1</v>
      </c>
      <c r="B34" s="51" t="s">
        <v>18</v>
      </c>
      <c r="C34" s="52" t="s">
        <v>6</v>
      </c>
      <c r="D34" s="119">
        <f>[1]CS!$D$74</f>
        <v>150309.67409594727</v>
      </c>
      <c r="E34" s="68">
        <v>8407.09</v>
      </c>
      <c r="F34" s="114">
        <v>1317.46</v>
      </c>
      <c r="G34" s="46">
        <f t="shared" si="0"/>
        <v>160034.22409594725</v>
      </c>
      <c r="H34" s="73">
        <v>1</v>
      </c>
    </row>
    <row r="35" spans="1:8" s="47" customFormat="1" ht="25.5" x14ac:dyDescent="0.2">
      <c r="A35" s="62" t="s">
        <v>1</v>
      </c>
      <c r="B35" s="51" t="s">
        <v>19</v>
      </c>
      <c r="C35" s="52" t="s">
        <v>3</v>
      </c>
      <c r="D35" s="121"/>
      <c r="E35" s="68">
        <v>13833.11</v>
      </c>
      <c r="F35" s="117">
        <v>8375.2999999999993</v>
      </c>
      <c r="G35" s="46">
        <f t="shared" si="0"/>
        <v>22208.41</v>
      </c>
      <c r="H35" s="73">
        <v>1</v>
      </c>
    </row>
    <row r="36" spans="1:8" s="47" customFormat="1" ht="25.5" x14ac:dyDescent="0.2">
      <c r="A36" s="62" t="s">
        <v>1</v>
      </c>
      <c r="B36" s="51" t="s">
        <v>20</v>
      </c>
      <c r="C36" s="55" t="s">
        <v>6</v>
      </c>
      <c r="D36" s="68">
        <f>[1]CS!$D$75</f>
        <v>159431.59556653551</v>
      </c>
      <c r="E36" s="68">
        <v>32284.17</v>
      </c>
      <c r="F36" s="117">
        <v>7080.58</v>
      </c>
      <c r="G36" s="46">
        <f t="shared" si="0"/>
        <v>198796.34556653551</v>
      </c>
      <c r="H36" s="73">
        <v>1</v>
      </c>
    </row>
    <row r="37" spans="1:8" s="47" customFormat="1" ht="25.5" x14ac:dyDescent="0.2">
      <c r="A37" s="62" t="s">
        <v>1</v>
      </c>
      <c r="B37" s="51" t="s">
        <v>53</v>
      </c>
      <c r="C37" s="55" t="s">
        <v>3</v>
      </c>
      <c r="D37" s="68"/>
      <c r="E37" s="68">
        <v>3147.23</v>
      </c>
      <c r="F37" s="114">
        <v>541.1</v>
      </c>
      <c r="G37" s="46">
        <f t="shared" si="0"/>
        <v>3688.33</v>
      </c>
      <c r="H37" s="73">
        <v>1</v>
      </c>
    </row>
    <row r="38" spans="1:8" s="47" customFormat="1" ht="25.5" x14ac:dyDescent="0.2">
      <c r="A38" s="62" t="s">
        <v>1</v>
      </c>
      <c r="B38" s="51" t="s">
        <v>97</v>
      </c>
      <c r="C38" s="55" t="s">
        <v>3</v>
      </c>
      <c r="D38" s="68">
        <v>0</v>
      </c>
      <c r="E38" s="68">
        <v>0</v>
      </c>
      <c r="F38" s="114">
        <v>0</v>
      </c>
      <c r="G38" s="46">
        <v>0</v>
      </c>
      <c r="H38" s="73">
        <v>0</v>
      </c>
    </row>
    <row r="39" spans="1:8" s="47" customFormat="1" ht="25.5" x14ac:dyDescent="0.2">
      <c r="A39" s="62" t="s">
        <v>1</v>
      </c>
      <c r="B39" s="51" t="s">
        <v>21</v>
      </c>
      <c r="C39" s="55" t="s">
        <v>6</v>
      </c>
      <c r="D39" s="113">
        <f>[1]CS!$D$84</f>
        <v>211272.00409594728</v>
      </c>
      <c r="E39" s="68">
        <v>32903.480000000003</v>
      </c>
      <c r="F39" s="114">
        <v>5034.59</v>
      </c>
      <c r="G39" s="46">
        <f t="shared" si="0"/>
        <v>249210.07409594729</v>
      </c>
      <c r="H39" s="73">
        <v>1</v>
      </c>
    </row>
    <row r="40" spans="1:8" s="47" customFormat="1" ht="25.5" x14ac:dyDescent="0.2">
      <c r="A40" s="62" t="s">
        <v>1</v>
      </c>
      <c r="B40" s="51" t="s">
        <v>22</v>
      </c>
      <c r="C40" s="55" t="s">
        <v>3</v>
      </c>
      <c r="D40" s="113"/>
      <c r="E40" s="68">
        <v>4973.46</v>
      </c>
      <c r="F40" s="114">
        <v>1317.46</v>
      </c>
      <c r="G40" s="46">
        <f t="shared" si="0"/>
        <v>6290.92</v>
      </c>
      <c r="H40" s="73">
        <v>1</v>
      </c>
    </row>
    <row r="41" spans="1:8" s="47" customFormat="1" ht="25.5" x14ac:dyDescent="0.2">
      <c r="A41" s="62" t="s">
        <v>1</v>
      </c>
      <c r="B41" s="51" t="s">
        <v>23</v>
      </c>
      <c r="C41" s="55" t="s">
        <v>3</v>
      </c>
      <c r="D41" s="113"/>
      <c r="E41" s="68">
        <v>13383.54</v>
      </c>
      <c r="F41" s="114">
        <v>3952.39</v>
      </c>
      <c r="G41" s="46">
        <f t="shared" si="0"/>
        <v>17335.93</v>
      </c>
      <c r="H41" s="73">
        <v>1</v>
      </c>
    </row>
    <row r="42" spans="1:8" s="47" customFormat="1" ht="25.5" x14ac:dyDescent="0.2">
      <c r="A42" s="62" t="s">
        <v>1</v>
      </c>
      <c r="B42" s="51" t="s">
        <v>24</v>
      </c>
      <c r="C42" s="55" t="s">
        <v>6</v>
      </c>
      <c r="D42" s="113">
        <f>[1]CS!$D$88</f>
        <v>150807.49409594724</v>
      </c>
      <c r="E42" s="68">
        <v>18719.689999999999</v>
      </c>
      <c r="F42" s="117">
        <v>5975.64</v>
      </c>
      <c r="G42" s="46">
        <f t="shared" si="0"/>
        <v>175502.82409594726</v>
      </c>
      <c r="H42" s="73">
        <v>1</v>
      </c>
    </row>
    <row r="43" spans="1:8" s="47" customFormat="1" ht="25.5" x14ac:dyDescent="0.2">
      <c r="A43" s="62" t="s">
        <v>1</v>
      </c>
      <c r="B43" s="51" t="s">
        <v>25</v>
      </c>
      <c r="C43" s="55" t="s">
        <v>3</v>
      </c>
      <c r="D43" s="113"/>
      <c r="E43" s="68">
        <v>37107</v>
      </c>
      <c r="F43" s="117">
        <v>24481.68</v>
      </c>
      <c r="G43" s="46">
        <f t="shared" si="0"/>
        <v>61588.68</v>
      </c>
      <c r="H43" s="73">
        <v>1</v>
      </c>
    </row>
    <row r="44" spans="1:8" s="47" customFormat="1" ht="25.5" x14ac:dyDescent="0.2">
      <c r="A44" s="62" t="s">
        <v>1</v>
      </c>
      <c r="B44" s="51" t="s">
        <v>26</v>
      </c>
      <c r="C44" s="55" t="s">
        <v>3</v>
      </c>
      <c r="D44" s="113"/>
      <c r="E44" s="68">
        <v>22247.18</v>
      </c>
      <c r="F44" s="117">
        <v>14925.31</v>
      </c>
      <c r="G44" s="46">
        <f t="shared" si="0"/>
        <v>37172.49</v>
      </c>
      <c r="H44" s="73">
        <v>1</v>
      </c>
    </row>
    <row r="45" spans="1:8" s="47" customFormat="1" ht="25.5" x14ac:dyDescent="0.2">
      <c r="A45" s="62" t="s">
        <v>1</v>
      </c>
      <c r="B45" s="51" t="s">
        <v>27</v>
      </c>
      <c r="C45" s="55" t="s">
        <v>3</v>
      </c>
      <c r="D45" s="113"/>
      <c r="E45" s="68">
        <v>3730.09</v>
      </c>
      <c r="F45" s="114">
        <v>1317.46</v>
      </c>
      <c r="G45" s="46">
        <f t="shared" si="0"/>
        <v>5047.55</v>
      </c>
      <c r="H45" s="73">
        <v>1</v>
      </c>
    </row>
    <row r="46" spans="1:8" s="47" customFormat="1" ht="25.5" x14ac:dyDescent="0.2">
      <c r="A46" s="62" t="s">
        <v>1</v>
      </c>
      <c r="B46" s="51" t="s">
        <v>86</v>
      </c>
      <c r="C46" s="55" t="s">
        <v>6</v>
      </c>
      <c r="D46" s="68">
        <f>[1]CS!$D$94</f>
        <v>171511.73056653549</v>
      </c>
      <c r="E46" s="68">
        <v>49497.55</v>
      </c>
      <c r="F46" s="114">
        <v>14386.93</v>
      </c>
      <c r="G46" s="46">
        <f t="shared" si="0"/>
        <v>235396.21056653548</v>
      </c>
      <c r="H46" s="73">
        <v>1</v>
      </c>
    </row>
    <row r="47" spans="1:8" s="47" customFormat="1" ht="25.5" x14ac:dyDescent="0.2">
      <c r="A47" s="62" t="s">
        <v>1</v>
      </c>
      <c r="B47" s="51" t="s">
        <v>80</v>
      </c>
      <c r="C47" s="55" t="s">
        <v>6</v>
      </c>
      <c r="D47" s="68">
        <f>[1]CS!$D$93</f>
        <v>150193.64409594727</v>
      </c>
      <c r="E47" s="68">
        <v>2486.73</v>
      </c>
      <c r="F47" s="114">
        <v>1858.56</v>
      </c>
      <c r="G47" s="46">
        <f t="shared" si="0"/>
        <v>154538.93409594728</v>
      </c>
      <c r="H47" s="73">
        <v>1</v>
      </c>
    </row>
    <row r="48" spans="1:8" s="47" customFormat="1" ht="25.5" x14ac:dyDescent="0.2">
      <c r="A48" s="62" t="s">
        <v>1</v>
      </c>
      <c r="B48" s="51" t="s">
        <v>98</v>
      </c>
      <c r="C48" s="55" t="s">
        <v>3</v>
      </c>
      <c r="D48" s="68">
        <v>0</v>
      </c>
      <c r="E48" s="68">
        <v>0</v>
      </c>
      <c r="F48" s="114">
        <v>0</v>
      </c>
      <c r="G48" s="46">
        <v>0</v>
      </c>
      <c r="H48" s="73">
        <v>1</v>
      </c>
    </row>
    <row r="49" spans="1:8" s="47" customFormat="1" ht="25.5" x14ac:dyDescent="0.2">
      <c r="A49" s="62" t="s">
        <v>1</v>
      </c>
      <c r="B49" s="51" t="s">
        <v>30</v>
      </c>
      <c r="C49" s="55" t="s">
        <v>6</v>
      </c>
      <c r="D49" s="68"/>
      <c r="E49" s="68">
        <v>3147.23</v>
      </c>
      <c r="F49" s="114">
        <v>1317.46</v>
      </c>
      <c r="G49" s="46">
        <f t="shared" si="0"/>
        <v>4464.6900000000005</v>
      </c>
      <c r="H49" s="73">
        <v>1</v>
      </c>
    </row>
    <row r="50" spans="1:8" s="47" customFormat="1" ht="25.5" x14ac:dyDescent="0.2">
      <c r="A50" s="62" t="s">
        <v>1</v>
      </c>
      <c r="B50" s="51" t="s">
        <v>31</v>
      </c>
      <c r="C50" s="55" t="s">
        <v>6</v>
      </c>
      <c r="D50" s="113">
        <f>[1]CS!$D$96</f>
        <v>173381.5155665355</v>
      </c>
      <c r="E50" s="68">
        <v>57978.07</v>
      </c>
      <c r="F50" s="117">
        <v>29948.98</v>
      </c>
      <c r="G50" s="46">
        <f t="shared" si="0"/>
        <v>261308.56556653552</v>
      </c>
      <c r="H50" s="73">
        <v>1</v>
      </c>
    </row>
    <row r="51" spans="1:8" s="47" customFormat="1" ht="25.5" x14ac:dyDescent="0.2">
      <c r="A51" s="62" t="s">
        <v>1</v>
      </c>
      <c r="B51" s="51" t="s">
        <v>81</v>
      </c>
      <c r="C51" s="55" t="s">
        <v>3</v>
      </c>
      <c r="D51" s="113"/>
      <c r="E51" s="68">
        <v>0</v>
      </c>
      <c r="F51" s="117">
        <v>1317.46</v>
      </c>
      <c r="G51" s="46">
        <f t="shared" si="0"/>
        <v>1317.46</v>
      </c>
      <c r="H51" s="73">
        <v>1</v>
      </c>
    </row>
    <row r="52" spans="1:8" s="47" customFormat="1" ht="25.5" x14ac:dyDescent="0.2">
      <c r="A52" s="62" t="s">
        <v>1</v>
      </c>
      <c r="B52" s="51" t="s">
        <v>32</v>
      </c>
      <c r="C52" s="55" t="s">
        <v>6</v>
      </c>
      <c r="D52" s="113">
        <f>[1]CS!$D$99</f>
        <v>312732.96135224978</v>
      </c>
      <c r="E52" s="68">
        <v>81815.16</v>
      </c>
      <c r="F52" s="117">
        <v>37778.9</v>
      </c>
      <c r="G52" s="46">
        <f t="shared" si="0"/>
        <v>432327.02135224978</v>
      </c>
      <c r="H52" s="73">
        <v>1</v>
      </c>
    </row>
    <row r="53" spans="1:8" s="47" customFormat="1" ht="38.25" x14ac:dyDescent="0.2">
      <c r="A53" s="19" t="s">
        <v>90</v>
      </c>
      <c r="B53" s="79"/>
      <c r="C53" s="80"/>
      <c r="D53" s="120">
        <f>SUM(D34:D52)</f>
        <v>1479640.6194356454</v>
      </c>
      <c r="E53" s="120">
        <f>SUM(E34:E52)</f>
        <v>385660.78</v>
      </c>
      <c r="F53" s="120">
        <f>SUM(F34:F52)</f>
        <v>160927.26</v>
      </c>
      <c r="G53" s="125">
        <f>SUM(G34:G52)</f>
        <v>2026228.6594356457</v>
      </c>
      <c r="H53" s="125">
        <f>SUM(H34:H52)</f>
        <v>18</v>
      </c>
    </row>
    <row r="54" spans="1:8" s="47" customFormat="1" ht="38.25" x14ac:dyDescent="0.2">
      <c r="A54" s="62" t="s">
        <v>68</v>
      </c>
      <c r="B54" s="51" t="s">
        <v>33</v>
      </c>
      <c r="C54" s="55" t="s">
        <v>6</v>
      </c>
      <c r="D54" s="113">
        <f>[1]CS!$D$73</f>
        <v>116736.78563796409</v>
      </c>
      <c r="E54" s="68">
        <v>7606.39</v>
      </c>
      <c r="F54" s="122">
        <v>24250</v>
      </c>
      <c r="G54" s="46">
        <f t="shared" si="0"/>
        <v>148593.1756379641</v>
      </c>
      <c r="H54" s="73">
        <v>1</v>
      </c>
    </row>
    <row r="55" spans="1:8" s="47" customFormat="1" ht="38.25" x14ac:dyDescent="0.2">
      <c r="A55" s="62" t="s">
        <v>68</v>
      </c>
      <c r="B55" s="51" t="s">
        <v>34</v>
      </c>
      <c r="C55" s="55" t="s">
        <v>6</v>
      </c>
      <c r="D55" s="113"/>
      <c r="E55" s="68">
        <v>0</v>
      </c>
      <c r="F55" s="122"/>
      <c r="G55" s="46">
        <f t="shared" si="0"/>
        <v>0</v>
      </c>
      <c r="H55" s="73">
        <v>0</v>
      </c>
    </row>
    <row r="56" spans="1:8" s="47" customFormat="1" ht="38.25" x14ac:dyDescent="0.2">
      <c r="A56" s="62" t="s">
        <v>68</v>
      </c>
      <c r="B56" s="51" t="s">
        <v>54</v>
      </c>
      <c r="C56" s="55" t="s">
        <v>3</v>
      </c>
      <c r="D56" s="68"/>
      <c r="E56" s="68">
        <v>7781.56</v>
      </c>
      <c r="F56" s="122">
        <v>24250</v>
      </c>
      <c r="G56" s="46">
        <f t="shared" si="0"/>
        <v>32031.56</v>
      </c>
      <c r="H56" s="73">
        <v>1</v>
      </c>
    </row>
    <row r="57" spans="1:8" s="47" customFormat="1" ht="38.25" x14ac:dyDescent="0.2">
      <c r="A57" s="62" t="s">
        <v>68</v>
      </c>
      <c r="B57" s="51" t="s">
        <v>35</v>
      </c>
      <c r="C57" s="55" t="s">
        <v>6</v>
      </c>
      <c r="D57" s="113">
        <f>[1]CS!$D$76</f>
        <v>116121.65063796408</v>
      </c>
      <c r="E57" s="68">
        <v>42577.54</v>
      </c>
      <c r="F57" s="122">
        <v>19805</v>
      </c>
      <c r="G57" s="46">
        <f t="shared" si="0"/>
        <v>178504.19063796409</v>
      </c>
      <c r="H57" s="73">
        <v>1</v>
      </c>
    </row>
    <row r="58" spans="1:8" s="47" customFormat="1" ht="38.25" x14ac:dyDescent="0.2">
      <c r="A58" s="62" t="s">
        <v>68</v>
      </c>
      <c r="B58" s="51" t="s">
        <v>36</v>
      </c>
      <c r="C58" s="55" t="s">
        <v>3</v>
      </c>
      <c r="D58" s="113">
        <f>[1]CS!$D$78</f>
        <v>117815.09063796408</v>
      </c>
      <c r="E58" s="68">
        <v>27075.63</v>
      </c>
      <c r="F58" s="122">
        <v>18890</v>
      </c>
      <c r="G58" s="46">
        <f t="shared" si="0"/>
        <v>163780.72063796408</v>
      </c>
      <c r="H58" s="73">
        <v>1</v>
      </c>
    </row>
    <row r="59" spans="1:8" s="47" customFormat="1" ht="38.25" x14ac:dyDescent="0.2">
      <c r="A59" s="62" t="s">
        <v>68</v>
      </c>
      <c r="B59" s="64" t="s">
        <v>82</v>
      </c>
      <c r="C59" s="55" t="s">
        <v>3</v>
      </c>
      <c r="D59" s="113"/>
      <c r="E59" s="68">
        <v>0</v>
      </c>
      <c r="F59" s="122"/>
      <c r="G59" s="46">
        <f t="shared" si="0"/>
        <v>0</v>
      </c>
      <c r="H59" s="73">
        <v>0</v>
      </c>
    </row>
    <row r="60" spans="1:8" s="47" customFormat="1" ht="38.25" x14ac:dyDescent="0.2">
      <c r="A60" s="62" t="s">
        <v>68</v>
      </c>
      <c r="B60" s="51" t="s">
        <v>37</v>
      </c>
      <c r="C60" s="55" t="s">
        <v>6</v>
      </c>
      <c r="D60" s="113"/>
      <c r="E60" s="68">
        <v>30449.45</v>
      </c>
      <c r="F60" s="122">
        <v>17610</v>
      </c>
      <c r="G60" s="46">
        <f t="shared" si="0"/>
        <v>48059.45</v>
      </c>
      <c r="H60" s="73">
        <v>1</v>
      </c>
    </row>
    <row r="61" spans="1:8" s="47" customFormat="1" ht="38.25" x14ac:dyDescent="0.2">
      <c r="A61" s="62" t="s">
        <v>68</v>
      </c>
      <c r="B61" s="51" t="s">
        <v>38</v>
      </c>
      <c r="C61" s="55" t="s">
        <v>3</v>
      </c>
      <c r="D61" s="113"/>
      <c r="E61" s="68">
        <v>0</v>
      </c>
      <c r="F61" s="122"/>
      <c r="G61" s="46">
        <f t="shared" si="0"/>
        <v>0</v>
      </c>
      <c r="H61" s="73">
        <v>0</v>
      </c>
    </row>
    <row r="62" spans="1:8" s="47" customFormat="1" ht="38.25" x14ac:dyDescent="0.2">
      <c r="A62" s="62" t="s">
        <v>68</v>
      </c>
      <c r="B62" s="51" t="s">
        <v>39</v>
      </c>
      <c r="C62" s="55" t="s">
        <v>3</v>
      </c>
      <c r="D62" s="68"/>
      <c r="E62" s="68">
        <v>4553.12</v>
      </c>
      <c r="F62" s="122"/>
      <c r="G62" s="46">
        <f t="shared" si="0"/>
        <v>4553.12</v>
      </c>
      <c r="H62" s="73">
        <v>1</v>
      </c>
    </row>
    <row r="63" spans="1:8" s="47" customFormat="1" ht="38.25" x14ac:dyDescent="0.2">
      <c r="A63" s="62" t="s">
        <v>68</v>
      </c>
      <c r="B63" s="51" t="s">
        <v>40</v>
      </c>
      <c r="C63" s="55" t="s">
        <v>6</v>
      </c>
      <c r="D63" s="113">
        <f>[1]CS!$D$83</f>
        <v>117077.22563796409</v>
      </c>
      <c r="E63" s="68">
        <v>14335.41</v>
      </c>
      <c r="F63" s="122">
        <v>24250</v>
      </c>
      <c r="G63" s="46">
        <f t="shared" si="0"/>
        <v>155662.63563796409</v>
      </c>
      <c r="H63" s="73">
        <v>1</v>
      </c>
    </row>
    <row r="64" spans="1:8" s="47" customFormat="1" ht="38.25" x14ac:dyDescent="0.2">
      <c r="A64" s="62" t="s">
        <v>68</v>
      </c>
      <c r="B64" s="51" t="s">
        <v>99</v>
      </c>
      <c r="C64" s="55" t="s">
        <v>3</v>
      </c>
      <c r="D64" s="113">
        <v>0</v>
      </c>
      <c r="E64" s="68">
        <v>0</v>
      </c>
      <c r="F64" s="122">
        <v>0</v>
      </c>
      <c r="G64" s="46">
        <v>0</v>
      </c>
      <c r="H64" s="73">
        <v>0</v>
      </c>
    </row>
    <row r="65" spans="1:8" s="47" customFormat="1" ht="38.25" x14ac:dyDescent="0.2">
      <c r="A65" s="62" t="s">
        <v>68</v>
      </c>
      <c r="B65" s="58" t="s">
        <v>69</v>
      </c>
      <c r="C65" s="55" t="s">
        <v>3</v>
      </c>
      <c r="D65" s="123"/>
      <c r="E65" s="68">
        <v>11946.42</v>
      </c>
      <c r="F65" s="122">
        <v>24250</v>
      </c>
      <c r="G65" s="46">
        <f t="shared" si="0"/>
        <v>36196.42</v>
      </c>
      <c r="H65" s="73">
        <v>1</v>
      </c>
    </row>
    <row r="66" spans="1:8" s="47" customFormat="1" ht="38.25" x14ac:dyDescent="0.2">
      <c r="A66" s="62" t="s">
        <v>68</v>
      </c>
      <c r="B66" s="51" t="s">
        <v>41</v>
      </c>
      <c r="C66" s="55" t="s">
        <v>6</v>
      </c>
      <c r="D66" s="113">
        <f>[1]CS!$D$91</f>
        <v>97964.205637964085</v>
      </c>
      <c r="E66" s="68">
        <v>46158.39</v>
      </c>
      <c r="F66" s="122">
        <v>57650</v>
      </c>
      <c r="G66" s="46">
        <f t="shared" si="0"/>
        <v>201772.59563796408</v>
      </c>
      <c r="H66" s="73">
        <v>1</v>
      </c>
    </row>
    <row r="67" spans="1:8" s="47" customFormat="1" ht="38.25" x14ac:dyDescent="0.2">
      <c r="A67" s="62" t="s">
        <v>68</v>
      </c>
      <c r="B67" s="51" t="s">
        <v>42</v>
      </c>
      <c r="C67" s="55" t="s">
        <v>6</v>
      </c>
      <c r="D67" s="68">
        <f>[1]CS!$D$92</f>
        <v>136174.40563796411</v>
      </c>
      <c r="E67" s="68">
        <v>43663.57</v>
      </c>
      <c r="F67" s="122">
        <v>29660</v>
      </c>
      <c r="G67" s="46">
        <f t="shared" si="0"/>
        <v>209497.97563796412</v>
      </c>
      <c r="H67" s="73">
        <v>1</v>
      </c>
    </row>
    <row r="68" spans="1:8" s="47" customFormat="1" ht="38.25" x14ac:dyDescent="0.2">
      <c r="A68" s="62" t="s">
        <v>68</v>
      </c>
      <c r="B68" s="51" t="s">
        <v>43</v>
      </c>
      <c r="C68" s="55" t="s">
        <v>3</v>
      </c>
      <c r="D68" s="113"/>
      <c r="E68" s="68">
        <v>33452.58</v>
      </c>
      <c r="F68" s="122">
        <v>22724</v>
      </c>
      <c r="G68" s="46">
        <f t="shared" si="0"/>
        <v>56176.58</v>
      </c>
      <c r="H68" s="73">
        <v>1</v>
      </c>
    </row>
    <row r="69" spans="1:8" s="47" customFormat="1" ht="38.25" x14ac:dyDescent="0.2">
      <c r="A69" s="62" t="s">
        <v>68</v>
      </c>
      <c r="B69" s="51" t="s">
        <v>83</v>
      </c>
      <c r="C69" s="55" t="s">
        <v>3</v>
      </c>
      <c r="D69" s="113"/>
      <c r="E69" s="68">
        <v>0</v>
      </c>
      <c r="F69" s="116"/>
      <c r="G69" s="46">
        <f t="shared" si="0"/>
        <v>0</v>
      </c>
      <c r="H69" s="73">
        <v>0</v>
      </c>
    </row>
    <row r="70" spans="1:8" s="47" customFormat="1" ht="38.25" x14ac:dyDescent="0.2">
      <c r="A70" s="62" t="s">
        <v>68</v>
      </c>
      <c r="B70" s="51" t="s">
        <v>44</v>
      </c>
      <c r="C70" s="55" t="s">
        <v>3</v>
      </c>
      <c r="D70" s="68">
        <f>[1]CS!$D$95</f>
        <v>115640.65063796408</v>
      </c>
      <c r="E70" s="68">
        <v>0</v>
      </c>
      <c r="F70" s="116"/>
      <c r="G70" s="46">
        <f t="shared" si="0"/>
        <v>115640.65063796408</v>
      </c>
      <c r="H70" s="73">
        <v>1</v>
      </c>
    </row>
    <row r="71" spans="1:8" s="47" customFormat="1" ht="63.75" x14ac:dyDescent="0.2">
      <c r="A71" s="19" t="s">
        <v>91</v>
      </c>
      <c r="B71" s="79"/>
      <c r="C71" s="80"/>
      <c r="D71" s="120">
        <f>SUM(D54:D70)</f>
        <v>817530.01446574857</v>
      </c>
      <c r="E71" s="120">
        <f>SUM(E54:E70)</f>
        <v>269600.06000000006</v>
      </c>
      <c r="F71" s="120">
        <f>SUM(F54:F70)</f>
        <v>263339</v>
      </c>
      <c r="G71" s="125">
        <f>SUM(G54:G70)</f>
        <v>1350469.0744657486</v>
      </c>
      <c r="H71" s="125">
        <f>SUM(H54:H70)</f>
        <v>12</v>
      </c>
    </row>
    <row r="72" spans="1:8" x14ac:dyDescent="0.25">
      <c r="A72" s="47"/>
      <c r="B72" s="74" t="s">
        <v>0</v>
      </c>
      <c r="C72" s="75"/>
      <c r="D72" s="124">
        <f>SUM(D33+D53+D71)</f>
        <v>3734363.4911865238</v>
      </c>
      <c r="E72" s="124">
        <f>SUM(E33+E53+E71)</f>
        <v>1065712.33</v>
      </c>
      <c r="F72" s="124">
        <f>SUM(F33+F53+F71)</f>
        <v>639992.13</v>
      </c>
      <c r="G72" s="126">
        <f>SUM(G33+G53+G71)</f>
        <v>5440067.9511865238</v>
      </c>
      <c r="H72" s="126">
        <f>SUM(H33+H53+H71)</f>
        <v>45</v>
      </c>
    </row>
  </sheetData>
  <mergeCells count="7">
    <mergeCell ref="A1:J1"/>
    <mergeCell ref="B3:B4"/>
    <mergeCell ref="C3:C4"/>
    <mergeCell ref="A3:A4"/>
    <mergeCell ref="D3:F3"/>
    <mergeCell ref="G3:G4"/>
    <mergeCell ref="H3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A2" sqref="A2"/>
    </sheetView>
  </sheetViews>
  <sheetFormatPr defaultRowHeight="15" x14ac:dyDescent="0.25"/>
  <cols>
    <col min="1" max="1" width="15.28515625" customWidth="1"/>
    <col min="2" max="2" width="13.7109375" customWidth="1"/>
    <col min="3" max="3" width="11.7109375" customWidth="1"/>
    <col min="4" max="4" width="10.85546875" customWidth="1"/>
    <col min="5" max="5" width="12.42578125" customWidth="1"/>
    <col min="6" max="6" width="17.140625" customWidth="1"/>
    <col min="7" max="8" width="21.140625" customWidth="1"/>
  </cols>
  <sheetData>
    <row r="1" spans="1:8" x14ac:dyDescent="0.25">
      <c r="A1" s="127" t="s">
        <v>87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" t="s">
        <v>55</v>
      </c>
      <c r="B2" s="2"/>
      <c r="C2" s="3"/>
      <c r="D2" s="4"/>
      <c r="E2" s="5"/>
    </row>
    <row r="3" spans="1:8" ht="24.75" customHeight="1" x14ac:dyDescent="0.25">
      <c r="A3" s="138" t="s">
        <v>56</v>
      </c>
      <c r="B3" s="140" t="s">
        <v>57</v>
      </c>
      <c r="C3" s="140" t="s">
        <v>58</v>
      </c>
      <c r="D3" s="142" t="s">
        <v>59</v>
      </c>
      <c r="E3" s="143"/>
      <c r="F3" s="144"/>
      <c r="G3" s="145" t="s">
        <v>60</v>
      </c>
      <c r="H3" s="145" t="s">
        <v>61</v>
      </c>
    </row>
    <row r="4" spans="1:8" ht="24.75" customHeight="1" x14ac:dyDescent="0.25">
      <c r="A4" s="139"/>
      <c r="B4" s="141"/>
      <c r="C4" s="141"/>
      <c r="D4" s="6" t="s">
        <v>62</v>
      </c>
      <c r="E4" s="7" t="s">
        <v>63</v>
      </c>
      <c r="F4" s="7" t="s">
        <v>64</v>
      </c>
      <c r="G4" s="146"/>
      <c r="H4" s="147"/>
    </row>
    <row r="5" spans="1:8" x14ac:dyDescent="0.25">
      <c r="A5" s="8" t="s">
        <v>65</v>
      </c>
      <c r="B5" s="9" t="s">
        <v>2</v>
      </c>
      <c r="C5" s="10" t="s">
        <v>3</v>
      </c>
      <c r="D5" s="11">
        <f>'[2]Backstopping Baby 02'!$C$2</f>
        <v>119866.24836841132</v>
      </c>
      <c r="E5" s="12"/>
      <c r="F5" s="13"/>
      <c r="G5" s="14">
        <f>SUM(D5:F5)</f>
        <v>119866.24836841132</v>
      </c>
      <c r="H5" s="14">
        <v>1</v>
      </c>
    </row>
    <row r="6" spans="1:8" x14ac:dyDescent="0.25">
      <c r="A6" s="8" t="s">
        <v>65</v>
      </c>
      <c r="B6" s="9" t="s">
        <v>47</v>
      </c>
      <c r="C6" s="10" t="s">
        <v>3</v>
      </c>
      <c r="D6" s="11">
        <f>'[2]Backstopping Baby 02'!$C$3</f>
        <v>90354.387968411305</v>
      </c>
      <c r="E6" s="12"/>
      <c r="F6" s="13"/>
      <c r="G6" s="14">
        <f t="shared" ref="G6:G20" si="0">SUM(D6:F6)</f>
        <v>90354.387968411305</v>
      </c>
      <c r="H6" s="14">
        <v>1</v>
      </c>
    </row>
    <row r="7" spans="1:8" x14ac:dyDescent="0.25">
      <c r="A7" s="8" t="s">
        <v>65</v>
      </c>
      <c r="B7" s="9" t="s">
        <v>4</v>
      </c>
      <c r="C7" s="10" t="s">
        <v>6</v>
      </c>
      <c r="D7" s="11">
        <f>'[2]Backstopping Baby 02'!$C$9</f>
        <v>79154.822568411313</v>
      </c>
      <c r="E7" s="12">
        <v>95716.42</v>
      </c>
      <c r="F7" s="15">
        <v>278083</v>
      </c>
      <c r="G7" s="14">
        <f t="shared" si="0"/>
        <v>452954.24256841128</v>
      </c>
      <c r="H7" s="14">
        <v>1</v>
      </c>
    </row>
    <row r="8" spans="1:8" x14ac:dyDescent="0.25">
      <c r="A8" s="8" t="s">
        <v>65</v>
      </c>
      <c r="B8" s="16" t="s">
        <v>5</v>
      </c>
      <c r="C8" s="17" t="s">
        <v>6</v>
      </c>
      <c r="D8" s="18">
        <f>'[2]Backsttopping Baby 01'!$C$2+'[2]Backstopping Baby 02'!$C$4</f>
        <v>237634.44809189878</v>
      </c>
      <c r="E8" s="12">
        <v>136469.57</v>
      </c>
      <c r="F8" s="15">
        <v>59079</v>
      </c>
      <c r="G8" s="14">
        <f t="shared" si="0"/>
        <v>433183.01809189876</v>
      </c>
      <c r="H8" s="14">
        <v>1</v>
      </c>
    </row>
    <row r="9" spans="1:8" x14ac:dyDescent="0.25">
      <c r="A9" s="8" t="s">
        <v>65</v>
      </c>
      <c r="B9" s="16" t="s">
        <v>7</v>
      </c>
      <c r="C9" s="17" t="s">
        <v>3</v>
      </c>
      <c r="D9" s="18">
        <f>'[2]Backsttopping Baby 01'!$C$3+'[2]Backstopping Baby 02'!$C$5</f>
        <v>103347.26756841131</v>
      </c>
      <c r="E9" s="12">
        <v>34184.47</v>
      </c>
      <c r="F9" s="15">
        <f>54419+7000+40000</f>
        <v>101419</v>
      </c>
      <c r="G9" s="14">
        <f t="shared" si="0"/>
        <v>238950.73756841131</v>
      </c>
      <c r="H9" s="14">
        <v>1</v>
      </c>
    </row>
    <row r="10" spans="1:8" x14ac:dyDescent="0.25">
      <c r="A10" s="8" t="s">
        <v>65</v>
      </c>
      <c r="B10" s="16" t="s">
        <v>8</v>
      </c>
      <c r="C10" s="17" t="s">
        <v>3</v>
      </c>
      <c r="D10" s="18">
        <f>'[2]Backsttopping Baby 01'!$C$4</f>
        <v>40902.601623487448</v>
      </c>
      <c r="E10" s="12"/>
      <c r="F10" s="13"/>
      <c r="G10" s="14">
        <f t="shared" si="0"/>
        <v>40902.601623487448</v>
      </c>
      <c r="H10" s="14">
        <v>1</v>
      </c>
    </row>
    <row r="11" spans="1:8" x14ac:dyDescent="0.25">
      <c r="A11" s="8" t="s">
        <v>65</v>
      </c>
      <c r="B11" s="16" t="s">
        <v>9</v>
      </c>
      <c r="C11" s="17" t="s">
        <v>3</v>
      </c>
      <c r="D11" s="18">
        <f>'[2]Backsttopping Baby 01'!$C$5+'[2]Backstopping Baby 02'!$C$6</f>
        <v>135960.35169189874</v>
      </c>
      <c r="E11" s="12">
        <v>80134.44</v>
      </c>
      <c r="F11" s="15">
        <v>310877</v>
      </c>
      <c r="G11" s="14">
        <f t="shared" si="0"/>
        <v>526971.79169189872</v>
      </c>
      <c r="H11" s="14">
        <v>1</v>
      </c>
    </row>
    <row r="12" spans="1:8" x14ac:dyDescent="0.25">
      <c r="A12" s="8" t="s">
        <v>65</v>
      </c>
      <c r="B12" s="16" t="s">
        <v>50</v>
      </c>
      <c r="C12" s="17" t="s">
        <v>3</v>
      </c>
      <c r="D12" s="18">
        <f>'[2]Backsttopping Baby 01'!$C$6+'[2]Backstopping Baby 02'!$C$7</f>
        <v>150134.26419189875</v>
      </c>
      <c r="E12" s="12">
        <v>30624.85</v>
      </c>
      <c r="F12" s="13"/>
      <c r="G12" s="14">
        <f t="shared" si="0"/>
        <v>180759.11419189876</v>
      </c>
      <c r="H12" s="14">
        <v>1</v>
      </c>
    </row>
    <row r="13" spans="1:8" x14ac:dyDescent="0.25">
      <c r="A13" s="8" t="s">
        <v>65</v>
      </c>
      <c r="B13" s="16" t="s">
        <v>10</v>
      </c>
      <c r="C13" s="17" t="s">
        <v>3</v>
      </c>
      <c r="D13" s="18"/>
      <c r="E13" s="12">
        <v>19936.75</v>
      </c>
      <c r="F13" s="13"/>
      <c r="G13" s="14">
        <f t="shared" si="0"/>
        <v>19936.75</v>
      </c>
      <c r="H13" s="14">
        <v>1</v>
      </c>
    </row>
    <row r="14" spans="1:8" x14ac:dyDescent="0.25">
      <c r="A14" s="8" t="s">
        <v>65</v>
      </c>
      <c r="B14" s="16" t="s">
        <v>11</v>
      </c>
      <c r="C14" s="17" t="s">
        <v>6</v>
      </c>
      <c r="D14" s="18">
        <f>'[2]Backsttopping Baby 01'!$C$7+'[2]Backstopping Baby 02'!$C$8</f>
        <v>68520.521623487439</v>
      </c>
      <c r="E14" s="12">
        <v>171871.11</v>
      </c>
      <c r="F14" s="15">
        <v>274493</v>
      </c>
      <c r="G14" s="14">
        <f t="shared" si="0"/>
        <v>514884.63162348745</v>
      </c>
      <c r="H14" s="14">
        <v>1</v>
      </c>
    </row>
    <row r="15" spans="1:8" x14ac:dyDescent="0.25">
      <c r="A15" s="8" t="s">
        <v>65</v>
      </c>
      <c r="B15" s="16" t="s">
        <v>12</v>
      </c>
      <c r="C15" s="17" t="s">
        <v>6</v>
      </c>
      <c r="D15" s="18">
        <f>'[2]Backsttopping Baby 01'!$C$8+'[2]Backstopping Baby 02'!$C$10</f>
        <v>249828.58909189879</v>
      </c>
      <c r="E15" s="12">
        <v>110566.66</v>
      </c>
      <c r="F15" s="15">
        <v>295609</v>
      </c>
      <c r="G15" s="14">
        <f t="shared" si="0"/>
        <v>656004.24909189879</v>
      </c>
      <c r="H15" s="14">
        <v>1</v>
      </c>
    </row>
    <row r="16" spans="1:8" x14ac:dyDescent="0.25">
      <c r="A16" s="8" t="s">
        <v>65</v>
      </c>
      <c r="B16" s="16" t="s">
        <v>13</v>
      </c>
      <c r="C16" s="17" t="s">
        <v>3</v>
      </c>
      <c r="D16" s="18"/>
      <c r="E16" s="12"/>
      <c r="F16" s="15">
        <v>92704</v>
      </c>
      <c r="G16" s="14">
        <f t="shared" si="0"/>
        <v>92704</v>
      </c>
      <c r="H16" s="14">
        <v>1</v>
      </c>
    </row>
    <row r="17" spans="1:8" x14ac:dyDescent="0.25">
      <c r="A17" s="8" t="s">
        <v>65</v>
      </c>
      <c r="B17" s="16" t="s">
        <v>14</v>
      </c>
      <c r="C17" s="17" t="s">
        <v>3</v>
      </c>
      <c r="D17" s="18">
        <f>'[2]Backstopping Baby 02'!$C$11</f>
        <v>3023.4500000000003</v>
      </c>
      <c r="E17" s="12"/>
      <c r="F17" s="13"/>
      <c r="G17" s="14">
        <f t="shared" si="0"/>
        <v>3023.4500000000003</v>
      </c>
      <c r="H17" s="14">
        <v>1</v>
      </c>
    </row>
    <row r="18" spans="1:8" x14ac:dyDescent="0.25">
      <c r="A18" s="8" t="s">
        <v>65</v>
      </c>
      <c r="B18" s="16" t="s">
        <v>15</v>
      </c>
      <c r="C18" s="17" t="s">
        <v>6</v>
      </c>
      <c r="D18" s="18">
        <f>'[2]Backsttopping Baby 01'!$C$9+'[2]Backstopping Baby 02'!$C$13</f>
        <v>155306.26919189873</v>
      </c>
      <c r="E18" s="12">
        <v>52.94</v>
      </c>
      <c r="F18" s="15">
        <v>150982</v>
      </c>
      <c r="G18" s="14">
        <f t="shared" si="0"/>
        <v>306341.2091918987</v>
      </c>
      <c r="H18" s="14">
        <v>1</v>
      </c>
    </row>
    <row r="19" spans="1:8" x14ac:dyDescent="0.25">
      <c r="A19" s="8" t="s">
        <v>65</v>
      </c>
      <c r="B19" s="16" t="s">
        <v>16</v>
      </c>
      <c r="C19" s="17" t="s">
        <v>6</v>
      </c>
      <c r="D19" s="18">
        <f>'[2]Backstopping Baby 02'!$C$12</f>
        <v>134062.79506841133</v>
      </c>
      <c r="E19" s="12">
        <v>70714.63</v>
      </c>
      <c r="F19" s="15">
        <v>97414</v>
      </c>
      <c r="G19" s="14">
        <f t="shared" si="0"/>
        <v>302191.42506841134</v>
      </c>
      <c r="H19" s="14">
        <v>1</v>
      </c>
    </row>
    <row r="20" spans="1:8" x14ac:dyDescent="0.25">
      <c r="A20" s="8" t="s">
        <v>65</v>
      </c>
      <c r="B20" s="16" t="s">
        <v>17</v>
      </c>
      <c r="C20" s="17" t="s">
        <v>6</v>
      </c>
      <c r="D20" s="18">
        <f>'[2]Backsttopping Baby 01'!$C$10+'[2]Backstopping Baby 02'!$C$14</f>
        <v>298338.72669189877</v>
      </c>
      <c r="E20" s="12">
        <v>70285.570000000007</v>
      </c>
      <c r="F20" s="15">
        <v>191447</v>
      </c>
      <c r="G20" s="14">
        <f t="shared" si="0"/>
        <v>560071.29669189872</v>
      </c>
      <c r="H20" s="14">
        <v>1</v>
      </c>
    </row>
    <row r="21" spans="1:8" x14ac:dyDescent="0.25">
      <c r="A21" s="19" t="s">
        <v>66</v>
      </c>
      <c r="B21" s="20"/>
      <c r="C21" s="20"/>
      <c r="D21" s="20"/>
      <c r="E21" s="20"/>
      <c r="F21" s="20"/>
      <c r="G21" s="21">
        <f>SUM(G5:G20)</f>
        <v>4539099.1537404247</v>
      </c>
      <c r="H21" s="22"/>
    </row>
    <row r="22" spans="1:8" ht="26.25" x14ac:dyDescent="0.25">
      <c r="A22" s="23" t="s">
        <v>1</v>
      </c>
      <c r="B22" s="9" t="s">
        <v>18</v>
      </c>
      <c r="C22" s="10" t="s">
        <v>6</v>
      </c>
      <c r="D22" s="11">
        <f>'[2]Backstopping Baby 02'!$C$18</f>
        <v>143260.79558139836</v>
      </c>
      <c r="E22" s="12">
        <v>32417.87</v>
      </c>
      <c r="F22" s="13"/>
      <c r="G22" s="14">
        <f>SUM(D22:F22)</f>
        <v>175678.66558139835</v>
      </c>
      <c r="H22" s="14">
        <v>1</v>
      </c>
    </row>
    <row r="23" spans="1:8" ht="26.25" x14ac:dyDescent="0.25">
      <c r="A23" s="23" t="s">
        <v>1</v>
      </c>
      <c r="B23" s="9" t="s">
        <v>19</v>
      </c>
      <c r="C23" s="10" t="s">
        <v>3</v>
      </c>
      <c r="D23" s="24"/>
      <c r="E23" s="12">
        <v>59329.91</v>
      </c>
      <c r="F23" s="15">
        <v>95379</v>
      </c>
      <c r="G23" s="14">
        <f t="shared" ref="G23:G37" si="1">SUM(D23:F23)</f>
        <v>154708.91</v>
      </c>
      <c r="H23" s="14">
        <v>1</v>
      </c>
    </row>
    <row r="24" spans="1:8" ht="26.25" x14ac:dyDescent="0.25">
      <c r="A24" s="23" t="s">
        <v>1</v>
      </c>
      <c r="B24" s="16" t="s">
        <v>20</v>
      </c>
      <c r="C24" s="17" t="s">
        <v>6</v>
      </c>
      <c r="D24" s="12"/>
      <c r="E24" s="12">
        <v>124853.15</v>
      </c>
      <c r="F24" s="15">
        <v>129265.74</v>
      </c>
      <c r="G24" s="14">
        <f t="shared" si="1"/>
        <v>254118.89</v>
      </c>
      <c r="H24" s="14">
        <v>1</v>
      </c>
    </row>
    <row r="25" spans="1:8" ht="26.25" x14ac:dyDescent="0.25">
      <c r="A25" s="23" t="s">
        <v>1</v>
      </c>
      <c r="B25" s="16" t="s">
        <v>53</v>
      </c>
      <c r="C25" s="17" t="s">
        <v>3</v>
      </c>
      <c r="D25" s="12"/>
      <c r="E25" s="12">
        <v>3558.06</v>
      </c>
      <c r="F25" s="13"/>
      <c r="G25" s="14">
        <f t="shared" si="1"/>
        <v>3558.06</v>
      </c>
      <c r="H25" s="14">
        <v>1</v>
      </c>
    </row>
    <row r="26" spans="1:8" ht="26.25" x14ac:dyDescent="0.25">
      <c r="A26" s="23" t="s">
        <v>1</v>
      </c>
      <c r="B26" s="16" t="s">
        <v>21</v>
      </c>
      <c r="C26" s="17" t="s">
        <v>6</v>
      </c>
      <c r="D26" s="18">
        <f>'[2]Backsttopping Baby 01'!$C$14+'[2]Backstopping Baby 02'!$C$19</f>
        <v>417172.29220488574</v>
      </c>
      <c r="E26" s="12">
        <v>90859.95</v>
      </c>
      <c r="F26" s="13"/>
      <c r="G26" s="14">
        <f t="shared" si="1"/>
        <v>508032.24220488576</v>
      </c>
      <c r="H26" s="14">
        <v>1</v>
      </c>
    </row>
    <row r="27" spans="1:8" ht="26.25" x14ac:dyDescent="0.25">
      <c r="A27" s="23" t="s">
        <v>1</v>
      </c>
      <c r="B27" s="16" t="s">
        <v>22</v>
      </c>
      <c r="C27" s="17" t="s">
        <v>3</v>
      </c>
      <c r="D27" s="18"/>
      <c r="E27" s="12">
        <v>8791.9</v>
      </c>
      <c r="F27" s="13"/>
      <c r="G27" s="14">
        <f t="shared" si="1"/>
        <v>8791.9</v>
      </c>
      <c r="H27" s="14">
        <v>1</v>
      </c>
    </row>
    <row r="28" spans="1:8" ht="26.25" x14ac:dyDescent="0.25">
      <c r="A28" s="23" t="s">
        <v>1</v>
      </c>
      <c r="B28" s="16" t="s">
        <v>23</v>
      </c>
      <c r="C28" s="17" t="s">
        <v>3</v>
      </c>
      <c r="D28" s="18"/>
      <c r="E28" s="12">
        <v>10628.04</v>
      </c>
      <c r="F28" s="13"/>
      <c r="G28" s="14">
        <f t="shared" si="1"/>
        <v>10628.04</v>
      </c>
      <c r="H28" s="14">
        <v>1</v>
      </c>
    </row>
    <row r="29" spans="1:8" ht="26.25" x14ac:dyDescent="0.25">
      <c r="A29" s="23" t="s">
        <v>1</v>
      </c>
      <c r="B29" s="16" t="s">
        <v>24</v>
      </c>
      <c r="C29" s="17" t="s">
        <v>6</v>
      </c>
      <c r="D29" s="18">
        <f>'[2]Backstopping Baby 02'!$C$20</f>
        <v>142572.23558139836</v>
      </c>
      <c r="E29" s="12">
        <v>68045.19</v>
      </c>
      <c r="F29" s="15">
        <v>163012.84</v>
      </c>
      <c r="G29" s="14">
        <f t="shared" si="1"/>
        <v>373630.26558139839</v>
      </c>
      <c r="H29" s="14">
        <v>1</v>
      </c>
    </row>
    <row r="30" spans="1:8" ht="26.25" x14ac:dyDescent="0.25">
      <c r="A30" s="23" t="s">
        <v>1</v>
      </c>
      <c r="B30" s="16" t="s">
        <v>25</v>
      </c>
      <c r="C30" s="17" t="s">
        <v>3</v>
      </c>
      <c r="D30" s="18">
        <f>'[2]Backstopping Baby 02'!$C$21</f>
        <v>5909.6</v>
      </c>
      <c r="E30" s="12">
        <v>63054.26</v>
      </c>
      <c r="F30" s="15">
        <v>168385.85</v>
      </c>
      <c r="G30" s="14">
        <f t="shared" si="1"/>
        <v>237349.71000000002</v>
      </c>
      <c r="H30" s="14">
        <v>1</v>
      </c>
    </row>
    <row r="31" spans="1:8" ht="26.25" x14ac:dyDescent="0.25">
      <c r="A31" s="23" t="s">
        <v>1</v>
      </c>
      <c r="B31" s="16" t="s">
        <v>26</v>
      </c>
      <c r="C31" s="17" t="s">
        <v>3</v>
      </c>
      <c r="D31" s="18">
        <f>'[2]Backstopping Baby 02'!$C$22</f>
        <v>142724.9389147317</v>
      </c>
      <c r="E31" s="12">
        <v>79282.66</v>
      </c>
      <c r="F31" s="15">
        <v>26177.85</v>
      </c>
      <c r="G31" s="14">
        <f t="shared" si="1"/>
        <v>248185.44891473171</v>
      </c>
      <c r="H31" s="14">
        <v>1</v>
      </c>
    </row>
    <row r="32" spans="1:8" ht="26.25" x14ac:dyDescent="0.25">
      <c r="A32" s="23" t="s">
        <v>1</v>
      </c>
      <c r="B32" s="16" t="s">
        <v>27</v>
      </c>
      <c r="C32" s="17" t="s">
        <v>3</v>
      </c>
      <c r="D32" s="18">
        <f>'[2]Backstopping Baby 02'!$C$23</f>
        <v>157476.40891473167</v>
      </c>
      <c r="E32" s="12">
        <v>7850.76</v>
      </c>
      <c r="F32" s="13"/>
      <c r="G32" s="14">
        <f t="shared" si="1"/>
        <v>165327.16891473168</v>
      </c>
      <c r="H32" s="14">
        <v>1</v>
      </c>
    </row>
    <row r="33" spans="1:8" ht="26.25" x14ac:dyDescent="0.25">
      <c r="A33" s="23" t="s">
        <v>1</v>
      </c>
      <c r="B33" s="16" t="s">
        <v>28</v>
      </c>
      <c r="C33" s="17" t="s">
        <v>6</v>
      </c>
      <c r="D33" s="12"/>
      <c r="E33" s="12">
        <v>7850.76</v>
      </c>
      <c r="F33" s="13"/>
      <c r="G33" s="14">
        <f t="shared" si="1"/>
        <v>7850.76</v>
      </c>
      <c r="H33" s="14">
        <v>1</v>
      </c>
    </row>
    <row r="34" spans="1:8" ht="26.25" x14ac:dyDescent="0.25">
      <c r="A34" s="23" t="s">
        <v>1</v>
      </c>
      <c r="B34" s="16" t="s">
        <v>29</v>
      </c>
      <c r="C34" s="17" t="s">
        <v>6</v>
      </c>
      <c r="D34" s="12"/>
      <c r="E34" s="12">
        <v>65437.41</v>
      </c>
      <c r="F34" s="13"/>
      <c r="G34" s="14">
        <f t="shared" si="1"/>
        <v>65437.41</v>
      </c>
      <c r="H34" s="14">
        <v>1</v>
      </c>
    </row>
    <row r="35" spans="1:8" ht="26.25" x14ac:dyDescent="0.25">
      <c r="A35" s="23" t="s">
        <v>1</v>
      </c>
      <c r="B35" s="16" t="s">
        <v>30</v>
      </c>
      <c r="C35" s="17" t="s">
        <v>6</v>
      </c>
      <c r="D35" s="12"/>
      <c r="E35" s="12">
        <v>10838.69</v>
      </c>
      <c r="F35" s="13"/>
      <c r="G35" s="14">
        <f t="shared" si="1"/>
        <v>10838.69</v>
      </c>
      <c r="H35" s="14">
        <v>1</v>
      </c>
    </row>
    <row r="36" spans="1:8" ht="26.25" x14ac:dyDescent="0.25">
      <c r="A36" s="23" t="s">
        <v>1</v>
      </c>
      <c r="B36" s="16" t="s">
        <v>31</v>
      </c>
      <c r="C36" s="17" t="s">
        <v>6</v>
      </c>
      <c r="D36" s="18">
        <f>'[2]Backstopping Baby 02'!$C$24</f>
        <v>189272.20558139836</v>
      </c>
      <c r="E36" s="12">
        <v>100583.71</v>
      </c>
      <c r="F36" s="15">
        <v>94344.66</v>
      </c>
      <c r="G36" s="14">
        <f t="shared" si="1"/>
        <v>384200.57558139833</v>
      </c>
      <c r="H36" s="14">
        <v>1</v>
      </c>
    </row>
    <row r="37" spans="1:8" ht="26.25" x14ac:dyDescent="0.25">
      <c r="A37" s="23" t="s">
        <v>1</v>
      </c>
      <c r="B37" s="16" t="s">
        <v>32</v>
      </c>
      <c r="C37" s="17" t="s">
        <v>6</v>
      </c>
      <c r="D37" s="18">
        <f>'[2]Backsttopping Baby 01'!$C$15+'[2]Backstopping Baby 02'!$C$25</f>
        <v>434914.90803821915</v>
      </c>
      <c r="E37" s="12">
        <v>202459.93</v>
      </c>
      <c r="F37" s="15">
        <v>206830.85</v>
      </c>
      <c r="G37" s="14">
        <f t="shared" si="1"/>
        <v>844205.68803821912</v>
      </c>
      <c r="H37" s="14">
        <v>1</v>
      </c>
    </row>
    <row r="38" spans="1:8" ht="26.25" x14ac:dyDescent="0.25">
      <c r="A38" s="25" t="s">
        <v>67</v>
      </c>
      <c r="B38" s="26"/>
      <c r="C38" s="20"/>
      <c r="D38" s="20"/>
      <c r="E38" s="20"/>
      <c r="F38" s="20"/>
      <c r="G38" s="21">
        <f>SUM(G22:G37)</f>
        <v>3452542.4248167635</v>
      </c>
      <c r="H38" s="22"/>
    </row>
    <row r="39" spans="1:8" ht="26.25" x14ac:dyDescent="0.25">
      <c r="A39" s="23" t="s">
        <v>68</v>
      </c>
      <c r="B39" s="16" t="s">
        <v>33</v>
      </c>
      <c r="C39" s="17" t="s">
        <v>3</v>
      </c>
      <c r="D39" s="18">
        <f>'[2]Backstopping Baby 02'!$C$29</f>
        <v>104743.30029568405</v>
      </c>
      <c r="E39" s="12">
        <v>114083.28</v>
      </c>
      <c r="F39" s="13"/>
      <c r="G39" s="14">
        <f>SUM(D39:F39)</f>
        <v>218826.58029568405</v>
      </c>
      <c r="H39" s="14">
        <v>1</v>
      </c>
    </row>
    <row r="40" spans="1:8" ht="26.25" x14ac:dyDescent="0.25">
      <c r="A40" s="23" t="s">
        <v>68</v>
      </c>
      <c r="B40" s="16" t="s">
        <v>34</v>
      </c>
      <c r="C40" s="17" t="s">
        <v>6</v>
      </c>
      <c r="D40" s="18">
        <f>'[2]Backstopping Baby 02'!$C$30</f>
        <v>99733.120295684043</v>
      </c>
      <c r="E40" s="12"/>
      <c r="F40" s="13"/>
      <c r="G40" s="14">
        <f t="shared" ref="G40:G52" si="2">SUM(D40:F40)</f>
        <v>99733.120295684043</v>
      </c>
      <c r="H40" s="14">
        <v>1</v>
      </c>
    </row>
    <row r="41" spans="1:8" ht="26.25" x14ac:dyDescent="0.25">
      <c r="A41" s="23" t="s">
        <v>68</v>
      </c>
      <c r="B41" s="16" t="s">
        <v>54</v>
      </c>
      <c r="C41" s="17" t="s">
        <v>3</v>
      </c>
      <c r="D41" s="12"/>
      <c r="E41" s="12">
        <v>34881.89</v>
      </c>
      <c r="F41" s="13">
        <v>56699.06</v>
      </c>
      <c r="G41" s="14">
        <f t="shared" si="2"/>
        <v>91580.95</v>
      </c>
      <c r="H41" s="14">
        <v>1</v>
      </c>
    </row>
    <row r="42" spans="1:8" ht="26.25" x14ac:dyDescent="0.25">
      <c r="A42" s="23" t="s">
        <v>68</v>
      </c>
      <c r="B42" s="16" t="s">
        <v>35</v>
      </c>
      <c r="C42" s="17" t="s">
        <v>6</v>
      </c>
      <c r="D42" s="18">
        <f>'[2]Backstopping Baby 02'!$C$24</f>
        <v>189272.20558139836</v>
      </c>
      <c r="E42" s="12">
        <v>53452.66</v>
      </c>
      <c r="F42" s="13">
        <v>100765.73</v>
      </c>
      <c r="G42" s="14">
        <f t="shared" si="2"/>
        <v>343490.59558139835</v>
      </c>
      <c r="H42" s="14">
        <v>1</v>
      </c>
    </row>
    <row r="43" spans="1:8" ht="26.25" x14ac:dyDescent="0.25">
      <c r="A43" s="23" t="s">
        <v>68</v>
      </c>
      <c r="B43" s="16" t="s">
        <v>36</v>
      </c>
      <c r="C43" s="17" t="s">
        <v>3</v>
      </c>
      <c r="D43" s="18">
        <f>'[2]Backsttopping Baby 01'!$C$15+'[2]Backstopping Baby 02'!$C$25</f>
        <v>434914.90803821915</v>
      </c>
      <c r="E43" s="12">
        <v>92670.5</v>
      </c>
      <c r="F43" s="13">
        <v>199454.62</v>
      </c>
      <c r="G43" s="14">
        <f t="shared" si="2"/>
        <v>727040.0280382192</v>
      </c>
      <c r="H43" s="14">
        <v>1</v>
      </c>
    </row>
    <row r="44" spans="1:8" ht="26.25" x14ac:dyDescent="0.25">
      <c r="A44" s="23" t="s">
        <v>68</v>
      </c>
      <c r="B44" s="16" t="s">
        <v>37</v>
      </c>
      <c r="C44" s="17" t="s">
        <v>6</v>
      </c>
      <c r="D44" s="18">
        <f>'[2]Backstopping Baby 02'!$C$29</f>
        <v>104743.30029568405</v>
      </c>
      <c r="E44" s="12">
        <v>113869.49</v>
      </c>
      <c r="F44" s="13">
        <v>285521.28000000003</v>
      </c>
      <c r="G44" s="14">
        <f t="shared" si="2"/>
        <v>504134.0702956841</v>
      </c>
      <c r="H44" s="14">
        <v>1</v>
      </c>
    </row>
    <row r="45" spans="1:8" ht="26.25" x14ac:dyDescent="0.25">
      <c r="A45" s="23" t="s">
        <v>68</v>
      </c>
      <c r="B45" s="16" t="s">
        <v>38</v>
      </c>
      <c r="C45" s="17" t="s">
        <v>3</v>
      </c>
      <c r="D45" s="18">
        <f>'[2]Backstopping Baby 02'!$C$30</f>
        <v>99733.120295684043</v>
      </c>
      <c r="E45" s="12">
        <v>6111.27</v>
      </c>
      <c r="F45" s="13">
        <v>34010.17</v>
      </c>
      <c r="G45" s="14">
        <f t="shared" si="2"/>
        <v>139854.56029568403</v>
      </c>
      <c r="H45" s="14">
        <v>1</v>
      </c>
    </row>
    <row r="46" spans="1:8" ht="26.25" x14ac:dyDescent="0.25">
      <c r="A46" s="23" t="s">
        <v>68</v>
      </c>
      <c r="B46" s="16" t="s">
        <v>39</v>
      </c>
      <c r="C46" s="17" t="s">
        <v>3</v>
      </c>
      <c r="D46" s="12"/>
      <c r="E46" s="12">
        <v>9688.14</v>
      </c>
      <c r="F46" s="13"/>
      <c r="G46" s="14">
        <f t="shared" si="2"/>
        <v>9688.14</v>
      </c>
      <c r="H46" s="14">
        <v>1</v>
      </c>
    </row>
    <row r="47" spans="1:8" ht="26.25" x14ac:dyDescent="0.25">
      <c r="A47" s="23" t="s">
        <v>68</v>
      </c>
      <c r="B47" s="16" t="s">
        <v>40</v>
      </c>
      <c r="C47" s="17" t="s">
        <v>6</v>
      </c>
      <c r="D47" s="18">
        <f>'[2]Backsttopping Baby 01'!$C$21</f>
        <v>62627.326623487454</v>
      </c>
      <c r="E47" s="12">
        <v>90678.96</v>
      </c>
      <c r="F47" s="13">
        <v>55521.08</v>
      </c>
      <c r="G47" s="14">
        <f t="shared" si="2"/>
        <v>208827.36662348744</v>
      </c>
      <c r="H47" s="14">
        <v>1</v>
      </c>
    </row>
    <row r="48" spans="1:8" ht="26.25" x14ac:dyDescent="0.25">
      <c r="A48" s="23" t="s">
        <v>68</v>
      </c>
      <c r="B48" s="27" t="s">
        <v>69</v>
      </c>
      <c r="C48" s="17" t="s">
        <v>3</v>
      </c>
      <c r="D48" s="28"/>
      <c r="E48" s="12">
        <v>51975.68</v>
      </c>
      <c r="F48" s="28"/>
      <c r="G48" s="14">
        <f t="shared" si="2"/>
        <v>51975.68</v>
      </c>
      <c r="H48" s="14">
        <v>1</v>
      </c>
    </row>
    <row r="49" spans="1:8" ht="26.25" x14ac:dyDescent="0.25">
      <c r="A49" s="23" t="s">
        <v>68</v>
      </c>
      <c r="B49" s="16" t="s">
        <v>41</v>
      </c>
      <c r="C49" s="17" t="s">
        <v>6</v>
      </c>
      <c r="D49" s="18">
        <f>'[2]Backsttopping Baby 01'!$C$22+'[2]Backstopping Baby 02'!$C$34</f>
        <v>202281.98191917152</v>
      </c>
      <c r="E49" s="12">
        <v>161875.37</v>
      </c>
      <c r="F49" s="13">
        <v>282410.17</v>
      </c>
      <c r="G49" s="14">
        <f t="shared" si="2"/>
        <v>646567.52191917156</v>
      </c>
      <c r="H49" s="14">
        <v>1</v>
      </c>
    </row>
    <row r="50" spans="1:8" ht="26.25" x14ac:dyDescent="0.25">
      <c r="A50" s="23" t="s">
        <v>68</v>
      </c>
      <c r="B50" s="16" t="s">
        <v>42</v>
      </c>
      <c r="C50" s="17" t="s">
        <v>6</v>
      </c>
      <c r="D50" s="12"/>
      <c r="E50" s="12">
        <v>132329.99</v>
      </c>
      <c r="F50" s="13">
        <v>255521.28</v>
      </c>
      <c r="G50" s="14">
        <f t="shared" si="2"/>
        <v>387851.27</v>
      </c>
      <c r="H50" s="14">
        <v>1</v>
      </c>
    </row>
    <row r="51" spans="1:8" ht="26.25" x14ac:dyDescent="0.25">
      <c r="A51" s="23" t="s">
        <v>68</v>
      </c>
      <c r="B51" s="16" t="s">
        <v>43</v>
      </c>
      <c r="C51" s="17" t="s">
        <v>3</v>
      </c>
      <c r="D51" s="18">
        <f>'[2]Backstopping Baby 02'!$C$35</f>
        <v>99103.19529568404</v>
      </c>
      <c r="E51" s="12">
        <v>134702.67000000001</v>
      </c>
      <c r="F51" s="13">
        <v>182899.06</v>
      </c>
      <c r="G51" s="14">
        <f t="shared" si="2"/>
        <v>416704.92529568402</v>
      </c>
      <c r="H51" s="14">
        <v>1</v>
      </c>
    </row>
    <row r="52" spans="1:8" ht="26.25" x14ac:dyDescent="0.25">
      <c r="A52" s="23" t="s">
        <v>68</v>
      </c>
      <c r="B52" s="16" t="s">
        <v>44</v>
      </c>
      <c r="C52" s="17" t="s">
        <v>3</v>
      </c>
      <c r="D52" s="12"/>
      <c r="E52" s="12">
        <v>47149.7</v>
      </c>
      <c r="F52" s="13">
        <v>0</v>
      </c>
      <c r="G52" s="14">
        <f t="shared" si="2"/>
        <v>47149.7</v>
      </c>
      <c r="H52" s="14">
        <v>1</v>
      </c>
    </row>
    <row r="53" spans="1:8" ht="26.25" x14ac:dyDescent="0.25">
      <c r="A53" s="19" t="s">
        <v>70</v>
      </c>
      <c r="B53" s="20"/>
      <c r="C53" s="20"/>
      <c r="D53" s="20"/>
      <c r="E53" s="20"/>
      <c r="F53" s="20"/>
      <c r="G53" s="21">
        <f>SUM(G39:G52)</f>
        <v>3893424.5086406972</v>
      </c>
      <c r="H53" s="22"/>
    </row>
    <row r="54" spans="1:8" x14ac:dyDescent="0.25">
      <c r="B54" s="29" t="s">
        <v>0</v>
      </c>
      <c r="C54" s="30"/>
      <c r="D54" s="31">
        <f>SUM(D5:D52)</f>
        <v>4896890.5871978831</v>
      </c>
      <c r="E54" s="31">
        <f>SUM(E5:E52)</f>
        <v>2799869.26</v>
      </c>
      <c r="F54" s="31">
        <f>SUM(F5:F52)</f>
        <v>4188306.24</v>
      </c>
      <c r="G54" s="32">
        <f t="shared" ref="G54" si="3">SUM(D54:F54)</f>
        <v>11885066.087197883</v>
      </c>
      <c r="H54" s="33">
        <f>SUM(H5:H52)</f>
        <v>46</v>
      </c>
    </row>
  </sheetData>
  <mergeCells count="7">
    <mergeCell ref="A1:H1"/>
    <mergeCell ref="A3:A4"/>
    <mergeCell ref="B3:B4"/>
    <mergeCell ref="C3:C4"/>
    <mergeCell ref="D3:F3"/>
    <mergeCell ref="G3:G4"/>
    <mergeCell ref="H3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9" workbookViewId="0">
      <selection activeCell="H51" sqref="A1:H51"/>
    </sheetView>
  </sheetViews>
  <sheetFormatPr defaultColWidth="11.7109375" defaultRowHeight="15" x14ac:dyDescent="0.25"/>
  <cols>
    <col min="1" max="1" width="17.42578125" customWidth="1"/>
    <col min="2" max="2" width="13" customWidth="1"/>
    <col min="3" max="3" width="11.7109375" customWidth="1"/>
    <col min="4" max="4" width="10.85546875" customWidth="1"/>
    <col min="5" max="5" width="12.28515625" customWidth="1"/>
    <col min="6" max="6" width="11.5703125" customWidth="1"/>
    <col min="7" max="7" width="19.7109375" customWidth="1"/>
    <col min="8" max="8" width="15.42578125" customWidth="1"/>
  </cols>
  <sheetData>
    <row r="1" spans="1:8" x14ac:dyDescent="0.25">
      <c r="A1" s="127" t="s">
        <v>88</v>
      </c>
      <c r="B1" s="128"/>
      <c r="C1" s="128"/>
      <c r="D1" s="128"/>
      <c r="E1" s="128"/>
      <c r="F1" s="128"/>
      <c r="G1" s="128"/>
      <c r="H1" s="128"/>
    </row>
    <row r="2" spans="1:8" ht="18.75" customHeight="1" x14ac:dyDescent="0.25">
      <c r="A2" s="1" t="s">
        <v>71</v>
      </c>
      <c r="B2" s="1"/>
      <c r="C2" s="34"/>
      <c r="D2" s="4"/>
      <c r="E2" s="5"/>
    </row>
    <row r="3" spans="1:8" x14ac:dyDescent="0.25">
      <c r="A3" s="148" t="s">
        <v>56</v>
      </c>
      <c r="B3" s="149" t="s">
        <v>57</v>
      </c>
      <c r="C3" s="149" t="s">
        <v>58</v>
      </c>
      <c r="D3" s="149" t="s">
        <v>59</v>
      </c>
      <c r="E3" s="150"/>
      <c r="F3" s="150"/>
      <c r="G3" s="151" t="s">
        <v>72</v>
      </c>
      <c r="H3" s="145" t="s">
        <v>61</v>
      </c>
    </row>
    <row r="4" spans="1:8" ht="21.75" customHeight="1" x14ac:dyDescent="0.25">
      <c r="A4" s="148"/>
      <c r="B4" s="150"/>
      <c r="C4" s="150"/>
      <c r="D4" s="6" t="s">
        <v>62</v>
      </c>
      <c r="E4" s="7" t="s">
        <v>63</v>
      </c>
      <c r="F4" s="7" t="s">
        <v>64</v>
      </c>
      <c r="G4" s="152"/>
      <c r="H4" s="147"/>
    </row>
    <row r="5" spans="1:8" ht="26.25" customHeight="1" x14ac:dyDescent="0.25">
      <c r="A5" s="8" t="s">
        <v>65</v>
      </c>
      <c r="B5" s="35" t="s">
        <v>2</v>
      </c>
      <c r="C5" s="36" t="s">
        <v>3</v>
      </c>
      <c r="D5" s="37"/>
      <c r="E5" s="14"/>
      <c r="F5" s="14"/>
      <c r="G5" s="14"/>
      <c r="H5" s="14"/>
    </row>
    <row r="6" spans="1:8" x14ac:dyDescent="0.25">
      <c r="A6" s="8" t="s">
        <v>65</v>
      </c>
      <c r="B6" s="9" t="s">
        <v>47</v>
      </c>
      <c r="C6" s="10" t="s">
        <v>3</v>
      </c>
      <c r="D6" s="37"/>
      <c r="E6" s="14"/>
      <c r="F6" s="14"/>
      <c r="G6" s="14"/>
      <c r="H6" s="14"/>
    </row>
    <row r="7" spans="1:8" x14ac:dyDescent="0.25">
      <c r="A7" s="8" t="s">
        <v>65</v>
      </c>
      <c r="B7" s="35" t="s">
        <v>4</v>
      </c>
      <c r="C7" s="36" t="s">
        <v>3</v>
      </c>
      <c r="D7" s="37"/>
      <c r="E7" s="14">
        <v>32294.9395</v>
      </c>
      <c r="F7" s="14">
        <v>26268.98</v>
      </c>
      <c r="G7" s="14">
        <f>SUM(D7:F7)</f>
        <v>58563.919500000004</v>
      </c>
      <c r="H7" s="14">
        <v>1</v>
      </c>
    </row>
    <row r="8" spans="1:8" x14ac:dyDescent="0.25">
      <c r="A8" s="8" t="s">
        <v>65</v>
      </c>
      <c r="B8" s="38" t="s">
        <v>5</v>
      </c>
      <c r="C8" s="39" t="s">
        <v>6</v>
      </c>
      <c r="D8" s="40">
        <v>286898</v>
      </c>
      <c r="E8" s="14">
        <v>130464.6293</v>
      </c>
      <c r="F8" s="14">
        <v>192261.9</v>
      </c>
      <c r="G8" s="14">
        <f t="shared" ref="G8:G50" si="0">SUM(D8:F8)</f>
        <v>609624.52930000005</v>
      </c>
      <c r="H8" s="14">
        <v>1</v>
      </c>
    </row>
    <row r="9" spans="1:8" x14ac:dyDescent="0.25">
      <c r="A9" s="8" t="s">
        <v>65</v>
      </c>
      <c r="B9" s="38" t="s">
        <v>7</v>
      </c>
      <c r="C9" s="39" t="s">
        <v>3</v>
      </c>
      <c r="D9" s="40"/>
      <c r="E9" s="14">
        <v>7729.9596000000001</v>
      </c>
      <c r="F9" s="14"/>
      <c r="G9" s="14">
        <f t="shared" si="0"/>
        <v>7729.9596000000001</v>
      </c>
      <c r="H9" s="14">
        <v>1</v>
      </c>
    </row>
    <row r="10" spans="1:8" x14ac:dyDescent="0.25">
      <c r="A10" s="8" t="s">
        <v>65</v>
      </c>
      <c r="B10" s="38" t="s">
        <v>8</v>
      </c>
      <c r="C10" s="39" t="s">
        <v>3</v>
      </c>
      <c r="D10" s="40"/>
      <c r="E10" s="14"/>
      <c r="F10" s="14"/>
      <c r="G10" s="14"/>
      <c r="H10" s="14"/>
    </row>
    <row r="11" spans="1:8" x14ac:dyDescent="0.25">
      <c r="A11" s="8" t="s">
        <v>65</v>
      </c>
      <c r="B11" s="38" t="s">
        <v>9</v>
      </c>
      <c r="C11" s="39" t="s">
        <v>3</v>
      </c>
      <c r="D11" s="40">
        <v>85209</v>
      </c>
      <c r="E11" s="14">
        <v>52946.522844444451</v>
      </c>
      <c r="F11" s="14">
        <v>9213.2639999999992</v>
      </c>
      <c r="G11" s="14">
        <f t="shared" si="0"/>
        <v>147368.78684444443</v>
      </c>
      <c r="H11" s="14">
        <v>1</v>
      </c>
    </row>
    <row r="12" spans="1:8" x14ac:dyDescent="0.25">
      <c r="A12" s="8" t="s">
        <v>65</v>
      </c>
      <c r="B12" s="38" t="s">
        <v>73</v>
      </c>
      <c r="C12" s="39" t="s">
        <v>3</v>
      </c>
      <c r="D12" s="40"/>
      <c r="E12" s="14"/>
      <c r="F12" s="14"/>
      <c r="G12" s="14"/>
      <c r="H12" s="14"/>
    </row>
    <row r="13" spans="1:8" x14ac:dyDescent="0.25">
      <c r="A13" s="8" t="s">
        <v>65</v>
      </c>
      <c r="B13" s="38" t="s">
        <v>10</v>
      </c>
      <c r="C13" s="39" t="s">
        <v>3</v>
      </c>
      <c r="D13" s="40"/>
      <c r="E13" s="14">
        <v>8033.7196000000004</v>
      </c>
      <c r="F13" s="14"/>
      <c r="G13" s="14">
        <f t="shared" si="0"/>
        <v>8033.7196000000004</v>
      </c>
      <c r="H13" s="14">
        <v>1</v>
      </c>
    </row>
    <row r="14" spans="1:8" x14ac:dyDescent="0.25">
      <c r="A14" s="8" t="s">
        <v>65</v>
      </c>
      <c r="B14" s="38" t="s">
        <v>11</v>
      </c>
      <c r="C14" s="39" t="s">
        <v>6</v>
      </c>
      <c r="D14" s="40">
        <v>256745</v>
      </c>
      <c r="E14" s="14">
        <v>74081.891524009581</v>
      </c>
      <c r="F14" s="14">
        <v>52118.76</v>
      </c>
      <c r="G14" s="14">
        <f t="shared" si="0"/>
        <v>382945.65152400959</v>
      </c>
      <c r="H14" s="14">
        <v>1</v>
      </c>
    </row>
    <row r="15" spans="1:8" x14ac:dyDescent="0.25">
      <c r="A15" s="8" t="s">
        <v>65</v>
      </c>
      <c r="B15" s="38" t="s">
        <v>12</v>
      </c>
      <c r="C15" s="39" t="s">
        <v>6</v>
      </c>
      <c r="D15" s="40">
        <v>268140</v>
      </c>
      <c r="E15" s="14">
        <v>30050.699300000004</v>
      </c>
      <c r="F15" s="14">
        <v>96904.33</v>
      </c>
      <c r="G15" s="14">
        <f t="shared" si="0"/>
        <v>395095.02929999999</v>
      </c>
      <c r="H15" s="14">
        <v>1</v>
      </c>
    </row>
    <row r="16" spans="1:8" x14ac:dyDescent="0.25">
      <c r="A16" s="8" t="s">
        <v>65</v>
      </c>
      <c r="B16" s="38" t="s">
        <v>13</v>
      </c>
      <c r="C16" s="39" t="s">
        <v>3</v>
      </c>
      <c r="D16" s="40"/>
      <c r="E16" s="14">
        <v>17962.36</v>
      </c>
      <c r="F16" s="14"/>
      <c r="G16" s="14">
        <f t="shared" si="0"/>
        <v>17962.36</v>
      </c>
      <c r="H16" s="14">
        <v>1</v>
      </c>
    </row>
    <row r="17" spans="1:8" x14ac:dyDescent="0.25">
      <c r="A17" s="8" t="s">
        <v>65</v>
      </c>
      <c r="B17" s="38" t="s">
        <v>14</v>
      </c>
      <c r="C17" s="39" t="s">
        <v>3</v>
      </c>
      <c r="D17" s="40"/>
      <c r="E17" s="14"/>
      <c r="F17" s="14"/>
      <c r="G17" s="14"/>
      <c r="H17" s="14"/>
    </row>
    <row r="18" spans="1:8" x14ac:dyDescent="0.25">
      <c r="A18" s="8" t="s">
        <v>65</v>
      </c>
      <c r="B18" s="38" t="s">
        <v>15</v>
      </c>
      <c r="C18" s="39" t="s">
        <v>6</v>
      </c>
      <c r="D18" s="40">
        <v>201495</v>
      </c>
      <c r="E18" s="14">
        <v>18947.609</v>
      </c>
      <c r="F18" s="14">
        <v>104754.4</v>
      </c>
      <c r="G18" s="14">
        <f t="shared" si="0"/>
        <v>325197.00899999996</v>
      </c>
      <c r="H18" s="14">
        <v>1</v>
      </c>
    </row>
    <row r="19" spans="1:8" x14ac:dyDescent="0.25">
      <c r="A19" s="8" t="s">
        <v>65</v>
      </c>
      <c r="B19" s="38" t="s">
        <v>16</v>
      </c>
      <c r="C19" s="39" t="s">
        <v>3</v>
      </c>
      <c r="D19" s="40"/>
      <c r="E19" s="14"/>
      <c r="F19" s="14">
        <v>13929.3</v>
      </c>
      <c r="G19" s="14">
        <f t="shared" si="0"/>
        <v>13929.3</v>
      </c>
      <c r="H19" s="14">
        <v>1</v>
      </c>
    </row>
    <row r="20" spans="1:8" x14ac:dyDescent="0.25">
      <c r="A20" s="8" t="s">
        <v>65</v>
      </c>
      <c r="B20" s="38" t="s">
        <v>17</v>
      </c>
      <c r="C20" s="39" t="s">
        <v>6</v>
      </c>
      <c r="D20" s="40">
        <v>122739</v>
      </c>
      <c r="E20" s="14">
        <v>25926.778600000001</v>
      </c>
      <c r="F20" s="14">
        <v>21438.18</v>
      </c>
      <c r="G20" s="14">
        <f>SUM(D20:F20)</f>
        <v>170103.95859999998</v>
      </c>
      <c r="H20" s="14">
        <v>1</v>
      </c>
    </row>
    <row r="21" spans="1:8" x14ac:dyDescent="0.25">
      <c r="A21" s="23" t="s">
        <v>1</v>
      </c>
      <c r="B21" s="41" t="s">
        <v>18</v>
      </c>
      <c r="C21" s="36" t="s">
        <v>6</v>
      </c>
      <c r="D21" s="37"/>
      <c r="E21" s="14">
        <v>36931.282833333331</v>
      </c>
      <c r="F21" s="14">
        <v>9968.9040000000005</v>
      </c>
      <c r="G21" s="14">
        <f t="shared" si="0"/>
        <v>46900.186833333333</v>
      </c>
      <c r="H21" s="14">
        <v>1</v>
      </c>
    </row>
    <row r="22" spans="1:8" x14ac:dyDescent="0.25">
      <c r="A22" s="23" t="s">
        <v>1</v>
      </c>
      <c r="B22" s="41" t="s">
        <v>19</v>
      </c>
      <c r="C22" s="36" t="s">
        <v>3</v>
      </c>
      <c r="D22" s="37"/>
      <c r="E22" s="14">
        <v>27987.526800000003</v>
      </c>
      <c r="F22" s="14">
        <v>9887.4050000000007</v>
      </c>
      <c r="G22" s="14">
        <f t="shared" si="0"/>
        <v>37874.931800000006</v>
      </c>
      <c r="H22" s="14">
        <v>1</v>
      </c>
    </row>
    <row r="23" spans="1:8" x14ac:dyDescent="0.25">
      <c r="A23" s="23" t="s">
        <v>1</v>
      </c>
      <c r="B23" s="38" t="s">
        <v>20</v>
      </c>
      <c r="C23" s="39" t="s">
        <v>6</v>
      </c>
      <c r="D23" s="40">
        <v>135896</v>
      </c>
      <c r="E23" s="14">
        <v>111341.23669999999</v>
      </c>
      <c r="F23" s="14">
        <v>45608.99</v>
      </c>
      <c r="G23" s="14">
        <f t="shared" si="0"/>
        <v>292846.2267</v>
      </c>
      <c r="H23" s="14">
        <v>1</v>
      </c>
    </row>
    <row r="24" spans="1:8" x14ac:dyDescent="0.25">
      <c r="A24" s="23" t="s">
        <v>1</v>
      </c>
      <c r="B24" s="38" t="s">
        <v>53</v>
      </c>
      <c r="C24" s="39" t="s">
        <v>3</v>
      </c>
      <c r="D24" s="40">
        <v>0</v>
      </c>
      <c r="E24" s="14">
        <v>0</v>
      </c>
      <c r="F24" s="14">
        <v>0</v>
      </c>
      <c r="G24" s="14">
        <v>0</v>
      </c>
      <c r="H24" s="14"/>
    </row>
    <row r="25" spans="1:8" x14ac:dyDescent="0.25">
      <c r="A25" s="23" t="s">
        <v>1</v>
      </c>
      <c r="B25" s="38" t="s">
        <v>21</v>
      </c>
      <c r="C25" s="39" t="s">
        <v>6</v>
      </c>
      <c r="D25" s="40">
        <v>196534</v>
      </c>
      <c r="E25" s="14">
        <v>73963.718400000012</v>
      </c>
      <c r="F25" s="14">
        <v>75503.070000000007</v>
      </c>
      <c r="G25" s="14">
        <f t="shared" si="0"/>
        <v>346000.78840000002</v>
      </c>
      <c r="H25" s="14">
        <v>1</v>
      </c>
    </row>
    <row r="26" spans="1:8" x14ac:dyDescent="0.25">
      <c r="A26" s="23" t="s">
        <v>1</v>
      </c>
      <c r="B26" s="38" t="s">
        <v>22</v>
      </c>
      <c r="C26" s="39" t="s">
        <v>3</v>
      </c>
      <c r="D26" s="40"/>
      <c r="E26" s="14">
        <v>2534.4989</v>
      </c>
      <c r="F26" s="14"/>
      <c r="G26" s="14">
        <f t="shared" si="0"/>
        <v>2534.4989</v>
      </c>
      <c r="H26" s="14">
        <v>1</v>
      </c>
    </row>
    <row r="27" spans="1:8" x14ac:dyDescent="0.25">
      <c r="A27" s="23" t="s">
        <v>1</v>
      </c>
      <c r="B27" s="38" t="s">
        <v>23</v>
      </c>
      <c r="C27" s="39" t="s">
        <v>3</v>
      </c>
      <c r="D27" s="40"/>
      <c r="E27" s="14">
        <v>1786.7572</v>
      </c>
      <c r="F27" s="14"/>
      <c r="G27" s="14">
        <f t="shared" si="0"/>
        <v>1786.7572</v>
      </c>
      <c r="H27" s="14">
        <v>1</v>
      </c>
    </row>
    <row r="28" spans="1:8" x14ac:dyDescent="0.25">
      <c r="A28" s="23" t="s">
        <v>1</v>
      </c>
      <c r="B28" s="38" t="s">
        <v>24</v>
      </c>
      <c r="C28" s="39" t="s">
        <v>3</v>
      </c>
      <c r="D28" s="40"/>
      <c r="E28" s="14">
        <v>36975.5268</v>
      </c>
      <c r="F28" s="14">
        <v>23305.43</v>
      </c>
      <c r="G28" s="14">
        <f t="shared" si="0"/>
        <v>60280.9568</v>
      </c>
      <c r="H28" s="14">
        <v>1</v>
      </c>
    </row>
    <row r="29" spans="1:8" x14ac:dyDescent="0.25">
      <c r="A29" s="23" t="s">
        <v>1</v>
      </c>
      <c r="B29" s="38" t="s">
        <v>25</v>
      </c>
      <c r="C29" s="39" t="s">
        <v>3</v>
      </c>
      <c r="D29" s="40"/>
      <c r="E29" s="14">
        <v>36408.984600000003</v>
      </c>
      <c r="F29" s="14">
        <v>18619.68</v>
      </c>
      <c r="G29" s="14">
        <f>SUM(D29:F29)</f>
        <v>55028.664600000004</v>
      </c>
      <c r="H29" s="14">
        <v>1</v>
      </c>
    </row>
    <row r="30" spans="1:8" x14ac:dyDescent="0.25">
      <c r="A30" s="23" t="s">
        <v>1</v>
      </c>
      <c r="B30" s="38" t="s">
        <v>26</v>
      </c>
      <c r="C30" s="39" t="s">
        <v>3</v>
      </c>
      <c r="D30" s="40"/>
      <c r="E30" s="14">
        <v>71108.158322222211</v>
      </c>
      <c r="F30" s="14">
        <v>3550.4769999999999</v>
      </c>
      <c r="G30" s="14">
        <f t="shared" si="0"/>
        <v>74658.63532222221</v>
      </c>
      <c r="H30" s="14">
        <v>1</v>
      </c>
    </row>
    <row r="31" spans="1:8" x14ac:dyDescent="0.25">
      <c r="A31" s="23" t="s">
        <v>1</v>
      </c>
      <c r="B31" s="38" t="s">
        <v>27</v>
      </c>
      <c r="C31" s="39" t="s">
        <v>3</v>
      </c>
      <c r="D31" s="40"/>
      <c r="E31" s="14">
        <v>2534.4989</v>
      </c>
      <c r="F31" s="14"/>
      <c r="G31" s="14">
        <f t="shared" si="0"/>
        <v>2534.4989</v>
      </c>
      <c r="H31" s="14">
        <v>1</v>
      </c>
    </row>
    <row r="32" spans="1:8" x14ac:dyDescent="0.25">
      <c r="A32" s="23" t="s">
        <v>1</v>
      </c>
      <c r="B32" s="38" t="s">
        <v>28</v>
      </c>
      <c r="C32" s="39" t="s">
        <v>6</v>
      </c>
      <c r="D32" s="40">
        <v>151115</v>
      </c>
      <c r="E32" s="14">
        <v>9263.9424999999992</v>
      </c>
      <c r="F32" s="14">
        <v>5325.7160000000003</v>
      </c>
      <c r="G32" s="14">
        <f t="shared" si="0"/>
        <v>165704.65850000002</v>
      </c>
      <c r="H32" s="14">
        <v>1</v>
      </c>
    </row>
    <row r="33" spans="1:8" x14ac:dyDescent="0.25">
      <c r="A33" s="23" t="s">
        <v>1</v>
      </c>
      <c r="B33" s="38" t="s">
        <v>29</v>
      </c>
      <c r="C33" s="39" t="s">
        <v>6</v>
      </c>
      <c r="D33" s="40">
        <v>263952</v>
      </c>
      <c r="E33" s="14">
        <v>60476.0144</v>
      </c>
      <c r="F33" s="14">
        <v>27143.85</v>
      </c>
      <c r="G33" s="14">
        <f t="shared" si="0"/>
        <v>351571.86439999996</v>
      </c>
      <c r="H33" s="14">
        <v>1</v>
      </c>
    </row>
    <row r="34" spans="1:8" x14ac:dyDescent="0.25">
      <c r="A34" s="23" t="s">
        <v>1</v>
      </c>
      <c r="B34" s="38" t="s">
        <v>30</v>
      </c>
      <c r="C34" s="39" t="s">
        <v>6</v>
      </c>
      <c r="D34" s="40">
        <v>137167</v>
      </c>
      <c r="E34" s="14">
        <v>15622.91</v>
      </c>
      <c r="F34" s="14">
        <v>1775.239</v>
      </c>
      <c r="G34" s="14">
        <f t="shared" si="0"/>
        <v>154565.149</v>
      </c>
      <c r="H34" s="14">
        <v>1</v>
      </c>
    </row>
    <row r="35" spans="1:8" x14ac:dyDescent="0.25">
      <c r="A35" s="23" t="s">
        <v>1</v>
      </c>
      <c r="B35" s="38" t="s">
        <v>31</v>
      </c>
      <c r="C35" s="39" t="s">
        <v>6</v>
      </c>
      <c r="D35" s="40">
        <v>154859</v>
      </c>
      <c r="E35" s="14">
        <v>66639.736799999999</v>
      </c>
      <c r="F35" s="14">
        <v>32537.46</v>
      </c>
      <c r="G35" s="14">
        <f t="shared" si="0"/>
        <v>254036.19680000001</v>
      </c>
      <c r="H35" s="14">
        <v>1</v>
      </c>
    </row>
    <row r="36" spans="1:8" x14ac:dyDescent="0.25">
      <c r="A36" s="23" t="s">
        <v>1</v>
      </c>
      <c r="B36" s="38" t="s">
        <v>32</v>
      </c>
      <c r="C36" s="39" t="s">
        <v>6</v>
      </c>
      <c r="D36" s="40">
        <v>282194</v>
      </c>
      <c r="E36" s="14">
        <v>123376.3365</v>
      </c>
      <c r="F36" s="14">
        <v>80105.16</v>
      </c>
      <c r="G36" s="14">
        <f t="shared" si="0"/>
        <v>485675.49650000001</v>
      </c>
      <c r="H36" s="14">
        <v>1</v>
      </c>
    </row>
    <row r="37" spans="1:8" ht="26.25" x14ac:dyDescent="0.25">
      <c r="A37" s="23" t="s">
        <v>68</v>
      </c>
      <c r="B37" s="42" t="s">
        <v>33</v>
      </c>
      <c r="C37" s="43" t="s">
        <v>3</v>
      </c>
      <c r="D37" s="44"/>
      <c r="E37" s="14">
        <v>25508.170399999999</v>
      </c>
      <c r="F37" s="14">
        <v>68706.320000000007</v>
      </c>
      <c r="G37" s="14">
        <f t="shared" si="0"/>
        <v>94214.49040000001</v>
      </c>
      <c r="H37" s="14">
        <v>1</v>
      </c>
    </row>
    <row r="38" spans="1:8" ht="26.25" x14ac:dyDescent="0.25">
      <c r="A38" s="23" t="s">
        <v>68</v>
      </c>
      <c r="B38" s="38" t="s">
        <v>34</v>
      </c>
      <c r="C38" s="39" t="s">
        <v>6</v>
      </c>
      <c r="D38" s="40">
        <v>141813</v>
      </c>
      <c r="E38" s="14">
        <v>10550.688399999999</v>
      </c>
      <c r="F38" s="14"/>
      <c r="G38" s="14">
        <f t="shared" si="0"/>
        <v>152363.68839999998</v>
      </c>
      <c r="H38" s="14">
        <v>1</v>
      </c>
    </row>
    <row r="39" spans="1:8" ht="26.25" x14ac:dyDescent="0.25">
      <c r="A39" s="23" t="s">
        <v>68</v>
      </c>
      <c r="B39" s="38" t="s">
        <v>54</v>
      </c>
      <c r="C39" s="39" t="s">
        <v>3</v>
      </c>
      <c r="D39" s="40"/>
      <c r="E39" s="14"/>
      <c r="F39" s="14"/>
      <c r="G39" s="14"/>
      <c r="H39" s="14"/>
    </row>
    <row r="40" spans="1:8" ht="26.25" x14ac:dyDescent="0.25">
      <c r="A40" s="23" t="s">
        <v>68</v>
      </c>
      <c r="B40" s="38" t="s">
        <v>35</v>
      </c>
      <c r="C40" s="39" t="s">
        <v>6</v>
      </c>
      <c r="D40" s="40">
        <v>141020</v>
      </c>
      <c r="E40" s="14">
        <v>25826.117900000001</v>
      </c>
      <c r="F40" s="14">
        <v>35473.39</v>
      </c>
      <c r="G40" s="14">
        <f t="shared" si="0"/>
        <v>202319.50790000003</v>
      </c>
      <c r="H40" s="14">
        <v>1</v>
      </c>
    </row>
    <row r="41" spans="1:8" ht="26.25" x14ac:dyDescent="0.25">
      <c r="A41" s="23" t="s">
        <v>68</v>
      </c>
      <c r="B41" s="38" t="s">
        <v>36</v>
      </c>
      <c r="C41" s="39" t="s">
        <v>3</v>
      </c>
      <c r="D41" s="40"/>
      <c r="E41" s="14">
        <v>12967.118999999999</v>
      </c>
      <c r="F41" s="14">
        <v>31390.36</v>
      </c>
      <c r="G41" s="14">
        <f t="shared" si="0"/>
        <v>44357.478999999999</v>
      </c>
      <c r="H41" s="14">
        <v>1</v>
      </c>
    </row>
    <row r="42" spans="1:8" ht="26.25" x14ac:dyDescent="0.25">
      <c r="A42" s="23" t="s">
        <v>68</v>
      </c>
      <c r="B42" s="38" t="s">
        <v>37</v>
      </c>
      <c r="C42" s="39" t="s">
        <v>6</v>
      </c>
      <c r="D42" s="40">
        <v>151476</v>
      </c>
      <c r="E42" s="14">
        <v>47029.496899999998</v>
      </c>
      <c r="F42" s="14">
        <v>117090</v>
      </c>
      <c r="G42" s="14">
        <f t="shared" si="0"/>
        <v>315595.49690000003</v>
      </c>
      <c r="H42" s="14">
        <v>1</v>
      </c>
    </row>
    <row r="43" spans="1:8" ht="26.25" x14ac:dyDescent="0.25">
      <c r="A43" s="23" t="s">
        <v>68</v>
      </c>
      <c r="B43" s="38" t="s">
        <v>38</v>
      </c>
      <c r="C43" s="39" t="s">
        <v>3</v>
      </c>
      <c r="D43" s="40"/>
      <c r="E43" s="14"/>
      <c r="F43" s="14"/>
      <c r="G43" s="14"/>
      <c r="H43" s="14"/>
    </row>
    <row r="44" spans="1:8" ht="26.25" x14ac:dyDescent="0.25">
      <c r="A44" s="23" t="s">
        <v>68</v>
      </c>
      <c r="B44" s="38" t="s">
        <v>39</v>
      </c>
      <c r="C44" s="39" t="s">
        <v>3</v>
      </c>
      <c r="D44" s="40"/>
      <c r="E44" s="14">
        <v>6355.2776000000003</v>
      </c>
      <c r="F44" s="14"/>
      <c r="G44" s="14">
        <f t="shared" si="0"/>
        <v>6355.2776000000003</v>
      </c>
      <c r="H44" s="14">
        <v>1</v>
      </c>
    </row>
    <row r="45" spans="1:8" ht="26.25" x14ac:dyDescent="0.25">
      <c r="A45" s="23" t="s">
        <v>68</v>
      </c>
      <c r="B45" s="38" t="s">
        <v>40</v>
      </c>
      <c r="C45" s="39" t="s">
        <v>3</v>
      </c>
      <c r="D45" s="40"/>
      <c r="E45" s="14">
        <v>29958.631799999996</v>
      </c>
      <c r="F45" s="14"/>
      <c r="G45" s="14">
        <f t="shared" si="0"/>
        <v>29958.631799999996</v>
      </c>
      <c r="H45" s="14">
        <v>1</v>
      </c>
    </row>
    <row r="46" spans="1:8" ht="26.25" x14ac:dyDescent="0.25">
      <c r="A46" s="23" t="s">
        <v>68</v>
      </c>
      <c r="B46" s="38" t="s">
        <v>69</v>
      </c>
      <c r="C46" s="39" t="s">
        <v>3</v>
      </c>
      <c r="D46" s="40"/>
      <c r="E46" s="14"/>
      <c r="F46" s="14"/>
      <c r="G46" s="14"/>
      <c r="H46" s="14"/>
    </row>
    <row r="47" spans="1:8" ht="26.25" x14ac:dyDescent="0.25">
      <c r="A47" s="23" t="s">
        <v>68</v>
      </c>
      <c r="B47" s="38" t="s">
        <v>41</v>
      </c>
      <c r="C47" s="39" t="s">
        <v>6</v>
      </c>
      <c r="D47" s="40">
        <v>143074</v>
      </c>
      <c r="E47" s="14">
        <v>87237.476999999999</v>
      </c>
      <c r="F47" s="14">
        <v>73887.399999999994</v>
      </c>
      <c r="G47" s="14">
        <f t="shared" si="0"/>
        <v>304198.87699999998</v>
      </c>
      <c r="H47" s="14">
        <v>1</v>
      </c>
    </row>
    <row r="48" spans="1:8" ht="26.25" x14ac:dyDescent="0.25">
      <c r="A48" s="23" t="s">
        <v>68</v>
      </c>
      <c r="B48" s="38" t="s">
        <v>42</v>
      </c>
      <c r="C48" s="39" t="s">
        <v>6</v>
      </c>
      <c r="D48" s="40">
        <v>163639</v>
      </c>
      <c r="E48" s="14">
        <v>42756.200200000007</v>
      </c>
      <c r="F48" s="14">
        <v>92400.37</v>
      </c>
      <c r="G48" s="14">
        <f t="shared" si="0"/>
        <v>298795.57020000002</v>
      </c>
      <c r="H48" s="14">
        <v>1</v>
      </c>
    </row>
    <row r="49" spans="1:8" ht="26.25" x14ac:dyDescent="0.25">
      <c r="A49" s="23" t="s">
        <v>68</v>
      </c>
      <c r="B49" s="38" t="s">
        <v>43</v>
      </c>
      <c r="C49" s="39" t="s">
        <v>3</v>
      </c>
      <c r="D49" s="40"/>
      <c r="E49" s="14">
        <v>36523.793799999999</v>
      </c>
      <c r="F49" s="14"/>
      <c r="G49" s="14">
        <f t="shared" si="0"/>
        <v>36523.793799999999</v>
      </c>
      <c r="H49" s="14">
        <v>1</v>
      </c>
    </row>
    <row r="50" spans="1:8" ht="26.25" x14ac:dyDescent="0.25">
      <c r="A50" s="23" t="s">
        <v>68</v>
      </c>
      <c r="B50" s="42" t="s">
        <v>44</v>
      </c>
      <c r="C50" s="45" t="s">
        <v>3</v>
      </c>
      <c r="D50" s="14"/>
      <c r="E50" s="14">
        <v>24364.110199999999</v>
      </c>
      <c r="F50" s="14"/>
      <c r="G50" s="14">
        <f t="shared" si="0"/>
        <v>24364.110199999999</v>
      </c>
      <c r="H50" s="14">
        <v>1</v>
      </c>
    </row>
    <row r="51" spans="1:8" x14ac:dyDescent="0.25">
      <c r="B51" s="29" t="s">
        <v>0</v>
      </c>
      <c r="C51" s="30"/>
      <c r="D51" s="31">
        <f t="shared" ref="D51:H51" si="1">SUM(D5:D50)</f>
        <v>3283965</v>
      </c>
      <c r="E51" s="31">
        <f t="shared" si="1"/>
        <v>1424467.3221240095</v>
      </c>
      <c r="F51" s="31">
        <f t="shared" si="1"/>
        <v>1269168.335</v>
      </c>
      <c r="G51" s="31">
        <f t="shared" si="1"/>
        <v>5977600.6571240081</v>
      </c>
      <c r="H51" s="31">
        <f t="shared" si="1"/>
        <v>37</v>
      </c>
    </row>
  </sheetData>
  <mergeCells count="7">
    <mergeCell ref="A1:H1"/>
    <mergeCell ref="A3:A4"/>
    <mergeCell ref="B3:B4"/>
    <mergeCell ref="C3:C4"/>
    <mergeCell ref="D3:F3"/>
    <mergeCell ref="G3:G4"/>
    <mergeCell ref="H3:H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1"/>
  <sheetViews>
    <sheetView topLeftCell="A57" zoomScale="50" zoomScaleNormal="50" workbookViewId="0">
      <selection activeCell="C52" sqref="C52:C67"/>
    </sheetView>
  </sheetViews>
  <sheetFormatPr defaultRowHeight="15" x14ac:dyDescent="0.25"/>
  <cols>
    <col min="2" max="2" width="11.42578125" customWidth="1"/>
    <col min="3" max="3" width="9.85546875" customWidth="1"/>
    <col min="4" max="4" width="10.5703125" customWidth="1"/>
    <col min="5" max="5" width="13.7109375" customWidth="1"/>
    <col min="6" max="6" width="10.85546875" customWidth="1"/>
    <col min="7" max="7" width="13.140625" customWidth="1"/>
    <col min="8" max="8" width="11.5703125" customWidth="1"/>
    <col min="9" max="9" width="10" customWidth="1"/>
    <col min="10" max="10" width="9.85546875" customWidth="1"/>
    <col min="11" max="11" width="14.42578125" customWidth="1"/>
    <col min="12" max="12" width="8.85546875" customWidth="1"/>
    <col min="13" max="13" width="10.85546875" customWidth="1"/>
    <col min="14" max="14" width="10.28515625" customWidth="1"/>
    <col min="15" max="15" width="12" customWidth="1"/>
    <col min="16" max="16" width="18.5703125" customWidth="1"/>
    <col min="17" max="17" width="12.28515625" customWidth="1"/>
    <col min="18" max="18" width="11.42578125" customWidth="1"/>
    <col min="20" max="20" width="13.7109375" customWidth="1"/>
    <col min="23" max="23" width="10.85546875" customWidth="1"/>
    <col min="24" max="24" width="12.5703125" customWidth="1"/>
    <col min="25" max="25" width="12" customWidth="1"/>
    <col min="26" max="26" width="11.7109375" customWidth="1"/>
    <col min="29" max="29" width="16" customWidth="1"/>
    <col min="32" max="32" width="12.140625" customWidth="1"/>
    <col min="33" max="33" width="13.42578125" customWidth="1"/>
    <col min="34" max="35" width="13" customWidth="1"/>
    <col min="36" max="36" width="15.42578125" customWidth="1"/>
  </cols>
  <sheetData>
    <row r="1" spans="2:36" x14ac:dyDescent="0.25">
      <c r="B1" s="127" t="s">
        <v>92</v>
      </c>
      <c r="C1" s="128"/>
      <c r="D1" s="128"/>
      <c r="E1" s="128"/>
      <c r="F1" s="128"/>
      <c r="G1" s="128"/>
      <c r="H1" s="128"/>
      <c r="I1" s="128"/>
      <c r="J1" s="128"/>
      <c r="K1" s="127" t="s">
        <v>87</v>
      </c>
      <c r="L1" s="128"/>
      <c r="M1" s="128"/>
      <c r="N1" s="128"/>
      <c r="O1" s="128"/>
      <c r="P1" s="128"/>
      <c r="Q1" s="128"/>
      <c r="R1" s="128"/>
      <c r="T1" s="127" t="s">
        <v>88</v>
      </c>
      <c r="U1" s="128"/>
      <c r="V1" s="128"/>
      <c r="W1" s="128"/>
      <c r="X1" s="128"/>
      <c r="Y1" s="128"/>
      <c r="Z1" s="128"/>
      <c r="AA1" s="128"/>
      <c r="AC1" s="153" t="s">
        <v>95</v>
      </c>
      <c r="AD1" s="154"/>
      <c r="AE1" s="154"/>
      <c r="AF1" s="154"/>
      <c r="AG1" s="154"/>
      <c r="AH1" s="154"/>
      <c r="AI1" s="154"/>
      <c r="AJ1" s="154"/>
    </row>
    <row r="2" spans="2:36" s="50" customFormat="1" x14ac:dyDescent="0.25">
      <c r="B2" s="59" t="s">
        <v>74</v>
      </c>
      <c r="C2" s="60"/>
      <c r="D2" s="61"/>
      <c r="E2" s="49"/>
      <c r="F2" s="5"/>
      <c r="K2" s="1" t="s">
        <v>55</v>
      </c>
      <c r="L2" s="2"/>
      <c r="M2" s="3"/>
      <c r="N2" s="4"/>
      <c r="O2" s="5"/>
      <c r="P2"/>
      <c r="Q2"/>
      <c r="R2"/>
      <c r="T2" s="1" t="s">
        <v>71</v>
      </c>
      <c r="U2" s="1"/>
      <c r="V2" s="34"/>
      <c r="W2" s="4"/>
      <c r="X2" s="5"/>
      <c r="Y2"/>
      <c r="Z2"/>
      <c r="AA2"/>
      <c r="AC2" s="100"/>
      <c r="AD2" s="100"/>
      <c r="AE2" s="101"/>
      <c r="AF2" s="102"/>
      <c r="AG2" s="103"/>
      <c r="AH2" s="104"/>
      <c r="AI2" s="104"/>
      <c r="AJ2" s="104"/>
    </row>
    <row r="3" spans="2:36" s="47" customFormat="1" ht="24.75" customHeight="1" x14ac:dyDescent="0.2">
      <c r="B3" s="131" t="s">
        <v>56</v>
      </c>
      <c r="C3" s="129" t="s">
        <v>57</v>
      </c>
      <c r="D3" s="129" t="s">
        <v>58</v>
      </c>
      <c r="E3" s="133" t="s">
        <v>59</v>
      </c>
      <c r="F3" s="134"/>
      <c r="G3" s="135"/>
      <c r="H3" s="129" t="s">
        <v>85</v>
      </c>
      <c r="I3" s="136" t="s">
        <v>61</v>
      </c>
      <c r="K3" s="148" t="s">
        <v>56</v>
      </c>
      <c r="L3" s="149" t="s">
        <v>57</v>
      </c>
      <c r="M3" s="149" t="s">
        <v>58</v>
      </c>
      <c r="N3" s="149" t="s">
        <v>59</v>
      </c>
      <c r="O3" s="149"/>
      <c r="P3" s="149"/>
      <c r="Q3" s="151" t="s">
        <v>60</v>
      </c>
      <c r="R3" s="151" t="s">
        <v>61</v>
      </c>
      <c r="T3" s="148" t="s">
        <v>56</v>
      </c>
      <c r="U3" s="149" t="s">
        <v>57</v>
      </c>
      <c r="V3" s="149" t="s">
        <v>58</v>
      </c>
      <c r="W3" s="149" t="s">
        <v>59</v>
      </c>
      <c r="X3" s="150"/>
      <c r="Y3" s="150"/>
      <c r="Z3" s="151" t="s">
        <v>72</v>
      </c>
      <c r="AA3" s="151" t="s">
        <v>61</v>
      </c>
      <c r="AC3" s="148" t="s">
        <v>56</v>
      </c>
      <c r="AD3" s="149" t="s">
        <v>57</v>
      </c>
      <c r="AE3" s="149" t="s">
        <v>58</v>
      </c>
      <c r="AF3" s="149" t="s">
        <v>59</v>
      </c>
      <c r="AG3" s="150"/>
      <c r="AH3" s="150"/>
      <c r="AI3" s="151" t="s">
        <v>72</v>
      </c>
      <c r="AJ3" s="151" t="s">
        <v>61</v>
      </c>
    </row>
    <row r="4" spans="2:36" s="47" customFormat="1" ht="24.75" customHeight="1" x14ac:dyDescent="0.2">
      <c r="B4" s="132"/>
      <c r="C4" s="130"/>
      <c r="D4" s="130"/>
      <c r="E4" s="76" t="s">
        <v>62</v>
      </c>
      <c r="F4" s="77" t="s">
        <v>63</v>
      </c>
      <c r="G4" s="78" t="s">
        <v>64</v>
      </c>
      <c r="H4" s="130"/>
      <c r="I4" s="137"/>
      <c r="K4" s="148"/>
      <c r="L4" s="149"/>
      <c r="M4" s="149"/>
      <c r="N4" s="76" t="s">
        <v>62</v>
      </c>
      <c r="O4" s="77" t="s">
        <v>63</v>
      </c>
      <c r="P4" s="78" t="s">
        <v>64</v>
      </c>
      <c r="Q4" s="151"/>
      <c r="R4" s="152"/>
      <c r="T4" s="148"/>
      <c r="U4" s="150"/>
      <c r="V4" s="150"/>
      <c r="W4" s="76" t="s">
        <v>62</v>
      </c>
      <c r="X4" s="77" t="s">
        <v>63</v>
      </c>
      <c r="Y4" s="78" t="s">
        <v>64</v>
      </c>
      <c r="Z4" s="152"/>
      <c r="AA4" s="152"/>
      <c r="AC4" s="148"/>
      <c r="AD4" s="150"/>
      <c r="AE4" s="150"/>
      <c r="AF4" s="76" t="s">
        <v>62</v>
      </c>
      <c r="AG4" s="77" t="s">
        <v>63</v>
      </c>
      <c r="AH4" s="78" t="s">
        <v>64</v>
      </c>
      <c r="AI4" s="152"/>
      <c r="AJ4" s="152"/>
    </row>
    <row r="5" spans="2:36" s="47" customFormat="1" ht="12.75" x14ac:dyDescent="0.2">
      <c r="B5" s="57" t="s">
        <v>65</v>
      </c>
      <c r="C5" s="51" t="s">
        <v>46</v>
      </c>
      <c r="D5" s="52" t="s">
        <v>3</v>
      </c>
      <c r="E5" s="53"/>
      <c r="F5" s="54">
        <v>0</v>
      </c>
      <c r="G5" s="69"/>
      <c r="H5" s="46">
        <f>SUM(E5:G5)</f>
        <v>0</v>
      </c>
      <c r="I5" s="73">
        <v>0</v>
      </c>
      <c r="K5" s="57" t="s">
        <v>65</v>
      </c>
      <c r="L5" s="51" t="s">
        <v>46</v>
      </c>
      <c r="M5" s="73" t="s">
        <v>93</v>
      </c>
      <c r="N5" s="73"/>
      <c r="O5" s="73"/>
      <c r="P5" s="73"/>
      <c r="Q5" s="73" t="s">
        <v>93</v>
      </c>
      <c r="R5" s="73" t="s">
        <v>93</v>
      </c>
      <c r="T5" s="57" t="s">
        <v>65</v>
      </c>
      <c r="U5" s="51" t="s">
        <v>46</v>
      </c>
      <c r="V5" s="73"/>
      <c r="W5" s="73"/>
      <c r="X5" s="73"/>
      <c r="Y5" s="73"/>
      <c r="Z5" s="73"/>
      <c r="AA5" s="73"/>
      <c r="AC5" s="57" t="s">
        <v>65</v>
      </c>
      <c r="AD5" s="51" t="s">
        <v>46</v>
      </c>
      <c r="AE5" s="52" t="s">
        <v>3</v>
      </c>
      <c r="AF5" s="105">
        <f>SUM(E5+N5+W5)</f>
        <v>0</v>
      </c>
      <c r="AG5" s="105">
        <f>SUM(F5+O5+X5)</f>
        <v>0</v>
      </c>
      <c r="AH5" s="105">
        <f>SUM(G5+P5+Y5)</f>
        <v>0</v>
      </c>
      <c r="AI5" s="105">
        <f>SUM(AF5:AH5)</f>
        <v>0</v>
      </c>
      <c r="AJ5" s="105">
        <v>0</v>
      </c>
    </row>
    <row r="6" spans="2:36" s="47" customFormat="1" ht="17.25" customHeight="1" x14ac:dyDescent="0.2">
      <c r="B6" s="57" t="s">
        <v>65</v>
      </c>
      <c r="C6" s="51" t="s">
        <v>76</v>
      </c>
      <c r="D6" s="52" t="s">
        <v>3</v>
      </c>
      <c r="E6" s="53"/>
      <c r="F6" s="54">
        <v>0</v>
      </c>
      <c r="G6" s="69"/>
      <c r="H6" s="46">
        <f t="shared" ref="H6:H67" si="0">SUM(E6:G6)</f>
        <v>0</v>
      </c>
      <c r="I6" s="73">
        <v>0</v>
      </c>
      <c r="K6" s="57" t="s">
        <v>65</v>
      </c>
      <c r="L6" s="51" t="s">
        <v>76</v>
      </c>
      <c r="M6" s="73" t="s">
        <v>93</v>
      </c>
      <c r="N6" s="73"/>
      <c r="O6" s="73"/>
      <c r="P6" s="73"/>
      <c r="Q6" s="73" t="s">
        <v>93</v>
      </c>
      <c r="R6" s="73" t="s">
        <v>93</v>
      </c>
      <c r="T6" s="57" t="s">
        <v>65</v>
      </c>
      <c r="U6" s="51" t="s">
        <v>76</v>
      </c>
      <c r="V6" s="73"/>
      <c r="W6" s="73"/>
      <c r="X6" s="73"/>
      <c r="Y6" s="73"/>
      <c r="Z6" s="73"/>
      <c r="AA6" s="73"/>
      <c r="AC6" s="57" t="s">
        <v>65</v>
      </c>
      <c r="AD6" s="51" t="s">
        <v>76</v>
      </c>
      <c r="AE6" s="52" t="s">
        <v>3</v>
      </c>
      <c r="AF6" s="105">
        <f t="shared" ref="AF6:AF69" si="1">SUM(E6+N6+W6)</f>
        <v>0</v>
      </c>
      <c r="AG6" s="105">
        <f t="shared" ref="AG6:AG69" si="2">SUM(F6+O6+X6)</f>
        <v>0</v>
      </c>
      <c r="AH6" s="105">
        <f t="shared" ref="AH6:AH69" si="3">SUM(G6+P6+Y6)</f>
        <v>0</v>
      </c>
      <c r="AI6" s="105">
        <f t="shared" ref="AI6:AI69" si="4">SUM(AF6:AH6)</f>
        <v>0</v>
      </c>
      <c r="AJ6" s="73">
        <v>0</v>
      </c>
    </row>
    <row r="7" spans="2:36" s="47" customFormat="1" ht="25.5" x14ac:dyDescent="0.2">
      <c r="B7" s="57" t="s">
        <v>65</v>
      </c>
      <c r="C7" s="51" t="s">
        <v>2</v>
      </c>
      <c r="D7" s="52" t="s">
        <v>3</v>
      </c>
      <c r="E7" s="53"/>
      <c r="F7" s="54">
        <v>0</v>
      </c>
      <c r="G7" s="69"/>
      <c r="H7" s="46">
        <f t="shared" si="0"/>
        <v>0</v>
      </c>
      <c r="I7" s="73">
        <v>0</v>
      </c>
      <c r="K7" s="83" t="s">
        <v>65</v>
      </c>
      <c r="L7" s="9" t="s">
        <v>2</v>
      </c>
      <c r="M7" s="10" t="s">
        <v>3</v>
      </c>
      <c r="N7" s="11">
        <f>'[2]Backstopping Baby 02'!$C$2</f>
        <v>119866.24836841132</v>
      </c>
      <c r="O7" s="12"/>
      <c r="P7" s="13"/>
      <c r="Q7" s="14">
        <f>SUM(N7:P7)</f>
        <v>119866.24836841132</v>
      </c>
      <c r="R7" s="14">
        <v>1</v>
      </c>
      <c r="T7" s="83" t="s">
        <v>65</v>
      </c>
      <c r="U7" s="35" t="s">
        <v>2</v>
      </c>
      <c r="V7" s="36" t="s">
        <v>3</v>
      </c>
      <c r="W7" s="37"/>
      <c r="X7" s="14"/>
      <c r="Y7" s="14"/>
      <c r="Z7" s="14"/>
      <c r="AA7" s="14"/>
      <c r="AC7" s="83" t="s">
        <v>65</v>
      </c>
      <c r="AD7" s="51" t="s">
        <v>2</v>
      </c>
      <c r="AE7" s="52" t="s">
        <v>3</v>
      </c>
      <c r="AF7" s="105">
        <f t="shared" si="1"/>
        <v>119866.24836841132</v>
      </c>
      <c r="AG7" s="105">
        <f t="shared" si="2"/>
        <v>0</v>
      </c>
      <c r="AH7" s="105">
        <f t="shared" si="3"/>
        <v>0</v>
      </c>
      <c r="AI7" s="105">
        <f t="shared" si="4"/>
        <v>119866.24836841132</v>
      </c>
      <c r="AJ7" s="14">
        <v>1</v>
      </c>
    </row>
    <row r="8" spans="2:36" s="47" customFormat="1" ht="38.25" x14ac:dyDescent="0.2">
      <c r="B8" s="57" t="s">
        <v>65</v>
      </c>
      <c r="C8" s="51" t="s">
        <v>77</v>
      </c>
      <c r="D8" s="52" t="s">
        <v>3</v>
      </c>
      <c r="E8" s="53"/>
      <c r="F8" s="54">
        <v>0</v>
      </c>
      <c r="G8" s="69"/>
      <c r="H8" s="46">
        <f t="shared" si="0"/>
        <v>0</v>
      </c>
      <c r="I8" s="73">
        <v>0</v>
      </c>
      <c r="K8" s="57" t="s">
        <v>65</v>
      </c>
      <c r="L8" s="51" t="s">
        <v>77</v>
      </c>
      <c r="M8" s="73" t="s">
        <v>93</v>
      </c>
      <c r="N8" s="73"/>
      <c r="O8" s="73"/>
      <c r="P8" s="73"/>
      <c r="Q8" s="73" t="s">
        <v>93</v>
      </c>
      <c r="R8" s="73" t="s">
        <v>93</v>
      </c>
      <c r="T8" s="57" t="s">
        <v>65</v>
      </c>
      <c r="U8" s="51" t="s">
        <v>77</v>
      </c>
      <c r="V8" s="73"/>
      <c r="W8" s="73"/>
      <c r="X8" s="73"/>
      <c r="Y8" s="73"/>
      <c r="Z8" s="73"/>
      <c r="AA8" s="73"/>
      <c r="AC8" s="57" t="s">
        <v>65</v>
      </c>
      <c r="AD8" s="51" t="s">
        <v>77</v>
      </c>
      <c r="AE8" s="52" t="s">
        <v>3</v>
      </c>
      <c r="AF8" s="105">
        <f t="shared" si="1"/>
        <v>0</v>
      </c>
      <c r="AG8" s="105">
        <f t="shared" si="2"/>
        <v>0</v>
      </c>
      <c r="AH8" s="105">
        <f t="shared" si="3"/>
        <v>0</v>
      </c>
      <c r="AI8" s="105">
        <f t="shared" si="4"/>
        <v>0</v>
      </c>
      <c r="AJ8" s="73">
        <v>0</v>
      </c>
    </row>
    <row r="9" spans="2:36" s="47" customFormat="1" ht="25.5" x14ac:dyDescent="0.2">
      <c r="B9" s="57" t="s">
        <v>65</v>
      </c>
      <c r="C9" s="51" t="s">
        <v>78</v>
      </c>
      <c r="D9" s="52" t="s">
        <v>3</v>
      </c>
      <c r="E9" s="53">
        <f>[1]CS!$D$77</f>
        <v>128014.56968558312</v>
      </c>
      <c r="F9" s="54">
        <v>37863.57</v>
      </c>
      <c r="G9" s="69">
        <v>43729.25</v>
      </c>
      <c r="H9" s="46">
        <f t="shared" si="0"/>
        <v>209607.38968558313</v>
      </c>
      <c r="I9" s="73">
        <v>1</v>
      </c>
      <c r="K9" s="83" t="s">
        <v>65</v>
      </c>
      <c r="L9" s="16" t="s">
        <v>12</v>
      </c>
      <c r="M9" s="17" t="s">
        <v>6</v>
      </c>
      <c r="N9" s="18">
        <f>'[2]Backsttopping Baby 01'!$C$8+'[2]Backstopping Baby 02'!$C$10</f>
        <v>249828.58909189879</v>
      </c>
      <c r="O9" s="12">
        <v>110566.66</v>
      </c>
      <c r="P9" s="15">
        <v>295609</v>
      </c>
      <c r="Q9" s="14">
        <f>SUM(N9:P9)</f>
        <v>656004.24909189879</v>
      </c>
      <c r="R9" s="14">
        <v>1</v>
      </c>
      <c r="T9" s="57" t="s">
        <v>65</v>
      </c>
      <c r="U9" s="51" t="s">
        <v>78</v>
      </c>
      <c r="V9" s="73"/>
      <c r="W9" s="73"/>
      <c r="X9" s="73"/>
      <c r="Y9" s="73"/>
      <c r="Z9" s="73"/>
      <c r="AA9" s="73"/>
      <c r="AC9" s="57" t="s">
        <v>65</v>
      </c>
      <c r="AD9" s="51" t="s">
        <v>78</v>
      </c>
      <c r="AE9" s="52" t="s">
        <v>3</v>
      </c>
      <c r="AF9" s="105">
        <f t="shared" si="1"/>
        <v>377843.15877748188</v>
      </c>
      <c r="AG9" s="105">
        <f t="shared" si="2"/>
        <v>148430.23000000001</v>
      </c>
      <c r="AH9" s="105">
        <f t="shared" si="3"/>
        <v>339338.25</v>
      </c>
      <c r="AI9" s="105">
        <f t="shared" si="4"/>
        <v>865611.63877748186</v>
      </c>
      <c r="AJ9" s="73">
        <v>1</v>
      </c>
    </row>
    <row r="10" spans="2:36" s="47" customFormat="1" ht="12.75" x14ac:dyDescent="0.2">
      <c r="B10" s="57" t="s">
        <v>65</v>
      </c>
      <c r="C10" s="51" t="s">
        <v>47</v>
      </c>
      <c r="D10" s="52" t="s">
        <v>3</v>
      </c>
      <c r="E10" s="53"/>
      <c r="F10" s="54">
        <v>0</v>
      </c>
      <c r="G10" s="69"/>
      <c r="H10" s="46">
        <f t="shared" si="0"/>
        <v>0</v>
      </c>
      <c r="I10" s="73">
        <v>0</v>
      </c>
      <c r="K10" s="83" t="s">
        <v>65</v>
      </c>
      <c r="L10" s="9" t="s">
        <v>47</v>
      </c>
      <c r="M10" s="10" t="s">
        <v>3</v>
      </c>
      <c r="N10" s="11">
        <f>'[2]Backstopping Baby 02'!$C$3</f>
        <v>90354.387968411305</v>
      </c>
      <c r="O10" s="12"/>
      <c r="P10" s="13"/>
      <c r="Q10" s="14">
        <f t="shared" ref="Q10" si="5">SUM(N10:P10)</f>
        <v>90354.387968411305</v>
      </c>
      <c r="R10" s="14">
        <v>1</v>
      </c>
      <c r="T10" s="83" t="s">
        <v>65</v>
      </c>
      <c r="U10" s="9" t="s">
        <v>47</v>
      </c>
      <c r="V10" s="10" t="s">
        <v>3</v>
      </c>
      <c r="W10" s="37"/>
      <c r="X10" s="14"/>
      <c r="Y10" s="14"/>
      <c r="Z10" s="14"/>
      <c r="AA10" s="14"/>
      <c r="AC10" s="83" t="s">
        <v>65</v>
      </c>
      <c r="AD10" s="51" t="s">
        <v>47</v>
      </c>
      <c r="AE10" s="52" t="s">
        <v>3</v>
      </c>
      <c r="AF10" s="105">
        <f t="shared" si="1"/>
        <v>90354.387968411305</v>
      </c>
      <c r="AG10" s="105">
        <f t="shared" si="2"/>
        <v>0</v>
      </c>
      <c r="AH10" s="105">
        <f t="shared" si="3"/>
        <v>0</v>
      </c>
      <c r="AI10" s="105">
        <f t="shared" si="4"/>
        <v>90354.387968411305</v>
      </c>
      <c r="AJ10" s="14">
        <v>1</v>
      </c>
    </row>
    <row r="11" spans="2:36" s="47" customFormat="1" ht="25.5" x14ac:dyDescent="0.2">
      <c r="B11" s="57" t="s">
        <v>65</v>
      </c>
      <c r="C11" s="51" t="s">
        <v>4</v>
      </c>
      <c r="D11" s="52" t="s">
        <v>6</v>
      </c>
      <c r="E11" s="53">
        <f>[1]CS!$D$79</f>
        <v>89843.87988166156</v>
      </c>
      <c r="F11" s="54">
        <v>52264.68</v>
      </c>
      <c r="G11" s="70">
        <v>22001.53</v>
      </c>
      <c r="H11" s="46">
        <f t="shared" si="0"/>
        <v>164110.08988166155</v>
      </c>
      <c r="I11" s="73">
        <v>1</v>
      </c>
      <c r="K11" s="83" t="s">
        <v>65</v>
      </c>
      <c r="L11" s="9" t="s">
        <v>4</v>
      </c>
      <c r="M11" s="10" t="s">
        <v>6</v>
      </c>
      <c r="N11" s="11">
        <f>'[2]Backstopping Baby 02'!$C$9</f>
        <v>79154.822568411313</v>
      </c>
      <c r="O11" s="12">
        <v>95716.42</v>
      </c>
      <c r="P11" s="15">
        <v>278083</v>
      </c>
      <c r="Q11" s="14">
        <f>SUM(N11:P11)</f>
        <v>452954.24256841128</v>
      </c>
      <c r="R11" s="14">
        <v>1</v>
      </c>
      <c r="T11" s="83" t="s">
        <v>65</v>
      </c>
      <c r="U11" s="35" t="s">
        <v>4</v>
      </c>
      <c r="V11" s="36" t="s">
        <v>3</v>
      </c>
      <c r="W11" s="37"/>
      <c r="X11" s="14">
        <v>32294.9395</v>
      </c>
      <c r="Y11" s="14">
        <v>26268.98</v>
      </c>
      <c r="Z11" s="14">
        <f>SUM(W11:Y11)</f>
        <v>58563.919500000004</v>
      </c>
      <c r="AA11" s="14">
        <v>1</v>
      </c>
      <c r="AC11" s="83" t="s">
        <v>65</v>
      </c>
      <c r="AD11" s="51" t="s">
        <v>4</v>
      </c>
      <c r="AE11" s="52" t="s">
        <v>6</v>
      </c>
      <c r="AF11" s="105">
        <f t="shared" si="1"/>
        <v>168998.70245007286</v>
      </c>
      <c r="AG11" s="105">
        <f t="shared" si="2"/>
        <v>180276.03950000001</v>
      </c>
      <c r="AH11" s="105">
        <f t="shared" si="3"/>
        <v>326353.51</v>
      </c>
      <c r="AI11" s="105">
        <f t="shared" si="4"/>
        <v>675628.25195007282</v>
      </c>
      <c r="AJ11" s="14">
        <v>1</v>
      </c>
    </row>
    <row r="12" spans="2:36" s="47" customFormat="1" ht="12.75" x14ac:dyDescent="0.2">
      <c r="B12" s="57" t="s">
        <v>65</v>
      </c>
      <c r="C12" s="51" t="s">
        <v>5</v>
      </c>
      <c r="D12" s="55" t="s">
        <v>6</v>
      </c>
      <c r="E12" s="56">
        <f>[1]CS!$D$80</f>
        <v>226928.90968558314</v>
      </c>
      <c r="F12" s="54">
        <v>153113.89000000001</v>
      </c>
      <c r="G12" s="70">
        <v>32814.949999999997</v>
      </c>
      <c r="H12" s="46">
        <f t="shared" si="0"/>
        <v>412857.74968558317</v>
      </c>
      <c r="I12" s="73">
        <v>1</v>
      </c>
      <c r="K12" s="83" t="s">
        <v>65</v>
      </c>
      <c r="L12" s="16" t="s">
        <v>5</v>
      </c>
      <c r="M12" s="17" t="s">
        <v>6</v>
      </c>
      <c r="N12" s="18">
        <f>'[2]Backsttopping Baby 01'!$C$2+'[2]Backstopping Baby 02'!$C$4</f>
        <v>237634.44809189878</v>
      </c>
      <c r="O12" s="12">
        <v>136469.57</v>
      </c>
      <c r="P12" s="15">
        <v>59079</v>
      </c>
      <c r="Q12" s="14">
        <f>SUM(N12:P12)</f>
        <v>433183.01809189876</v>
      </c>
      <c r="R12" s="14">
        <v>1</v>
      </c>
      <c r="T12" s="83" t="s">
        <v>65</v>
      </c>
      <c r="U12" s="38" t="s">
        <v>5</v>
      </c>
      <c r="V12" s="39" t="s">
        <v>6</v>
      </c>
      <c r="W12" s="40">
        <v>286898</v>
      </c>
      <c r="X12" s="14">
        <v>130464.6293</v>
      </c>
      <c r="Y12" s="14">
        <v>192261.9</v>
      </c>
      <c r="Z12" s="14">
        <f t="shared" ref="Z12" si="6">SUM(W12:Y12)</f>
        <v>609624.52930000005</v>
      </c>
      <c r="AA12" s="14">
        <v>1</v>
      </c>
      <c r="AC12" s="83" t="s">
        <v>65</v>
      </c>
      <c r="AD12" s="51" t="s">
        <v>5</v>
      </c>
      <c r="AE12" s="55" t="s">
        <v>6</v>
      </c>
      <c r="AF12" s="105">
        <f t="shared" si="1"/>
        <v>751461.3577774819</v>
      </c>
      <c r="AG12" s="105">
        <f t="shared" si="2"/>
        <v>420048.08929999999</v>
      </c>
      <c r="AH12" s="105">
        <f t="shared" si="3"/>
        <v>284155.84999999998</v>
      </c>
      <c r="AI12" s="105">
        <f t="shared" si="4"/>
        <v>1455665.2970774821</v>
      </c>
      <c r="AJ12" s="14">
        <v>1</v>
      </c>
    </row>
    <row r="13" spans="2:36" s="47" customFormat="1" ht="25.5" x14ac:dyDescent="0.2">
      <c r="B13" s="57" t="s">
        <v>65</v>
      </c>
      <c r="C13" s="58" t="s">
        <v>79</v>
      </c>
      <c r="D13" s="55" t="s">
        <v>3</v>
      </c>
      <c r="E13" s="56"/>
      <c r="F13" s="54">
        <v>0</v>
      </c>
      <c r="G13" s="69"/>
      <c r="H13" s="46">
        <f t="shared" si="0"/>
        <v>0</v>
      </c>
      <c r="I13" s="73">
        <v>0</v>
      </c>
      <c r="K13" s="57" t="s">
        <v>65</v>
      </c>
      <c r="L13" s="58" t="s">
        <v>79</v>
      </c>
      <c r="M13" s="73" t="s">
        <v>93</v>
      </c>
      <c r="N13" s="73"/>
      <c r="O13" s="73"/>
      <c r="P13" s="73"/>
      <c r="Q13" s="73"/>
      <c r="R13" s="73"/>
      <c r="T13" s="57" t="s">
        <v>65</v>
      </c>
      <c r="U13" s="58" t="s">
        <v>79</v>
      </c>
      <c r="V13" s="73"/>
      <c r="W13" s="73"/>
      <c r="X13" s="73"/>
      <c r="Y13" s="73"/>
      <c r="Z13" s="73"/>
      <c r="AA13" s="73"/>
      <c r="AC13" s="57" t="s">
        <v>65</v>
      </c>
      <c r="AD13" s="58" t="s">
        <v>79</v>
      </c>
      <c r="AE13" s="55" t="s">
        <v>3</v>
      </c>
      <c r="AF13" s="105">
        <f t="shared" si="1"/>
        <v>0</v>
      </c>
      <c r="AG13" s="105">
        <f t="shared" si="2"/>
        <v>0</v>
      </c>
      <c r="AH13" s="105">
        <f t="shared" si="3"/>
        <v>0</v>
      </c>
      <c r="AI13" s="105">
        <f t="shared" si="4"/>
        <v>0</v>
      </c>
      <c r="AJ13" s="73">
        <v>0</v>
      </c>
    </row>
    <row r="14" spans="2:36" s="47" customFormat="1" ht="12.75" x14ac:dyDescent="0.2">
      <c r="B14" s="57" t="s">
        <v>65</v>
      </c>
      <c r="C14" s="51" t="s">
        <v>7</v>
      </c>
      <c r="D14" s="55" t="s">
        <v>3</v>
      </c>
      <c r="E14" s="56">
        <f>[1]CS!$D$81</f>
        <v>92016.044685583125</v>
      </c>
      <c r="F14" s="54">
        <v>17128.68</v>
      </c>
      <c r="G14" s="70">
        <v>11837.65</v>
      </c>
      <c r="H14" s="46">
        <f t="shared" si="0"/>
        <v>120982.37468558311</v>
      </c>
      <c r="I14" s="73">
        <v>1</v>
      </c>
      <c r="K14" s="83" t="s">
        <v>65</v>
      </c>
      <c r="L14" s="16" t="s">
        <v>7</v>
      </c>
      <c r="M14" s="17" t="s">
        <v>3</v>
      </c>
      <c r="N14" s="18">
        <f>'[2]Backsttopping Baby 01'!$C$3+'[2]Backstopping Baby 02'!$C$5</f>
        <v>103347.26756841131</v>
      </c>
      <c r="O14" s="12">
        <v>34184.47</v>
      </c>
      <c r="P14" s="15">
        <f>54419+7000+40000</f>
        <v>101419</v>
      </c>
      <c r="Q14" s="14">
        <f>SUM(N14:P14)</f>
        <v>238950.73756841131</v>
      </c>
      <c r="R14" s="14">
        <v>1</v>
      </c>
      <c r="T14" s="83" t="s">
        <v>65</v>
      </c>
      <c r="U14" s="38" t="s">
        <v>7</v>
      </c>
      <c r="V14" s="39" t="s">
        <v>3</v>
      </c>
      <c r="W14" s="40"/>
      <c r="X14" s="14">
        <v>7729.9596000000001</v>
      </c>
      <c r="Y14" s="14"/>
      <c r="Z14" s="14">
        <f>SUM(W14:Y14)</f>
        <v>7729.9596000000001</v>
      </c>
      <c r="AA14" s="14">
        <v>1</v>
      </c>
      <c r="AC14" s="83" t="s">
        <v>65</v>
      </c>
      <c r="AD14" s="51" t="s">
        <v>7</v>
      </c>
      <c r="AE14" s="55" t="s">
        <v>3</v>
      </c>
      <c r="AF14" s="105">
        <f t="shared" si="1"/>
        <v>195363.31225399443</v>
      </c>
      <c r="AG14" s="105">
        <f t="shared" si="2"/>
        <v>59043.109600000003</v>
      </c>
      <c r="AH14" s="105">
        <f t="shared" si="3"/>
        <v>113256.65</v>
      </c>
      <c r="AI14" s="105">
        <f t="shared" si="4"/>
        <v>367663.07185399439</v>
      </c>
      <c r="AJ14" s="14">
        <v>1</v>
      </c>
    </row>
    <row r="15" spans="2:36" s="47" customFormat="1" ht="12.75" x14ac:dyDescent="0.2">
      <c r="B15" s="57" t="s">
        <v>65</v>
      </c>
      <c r="C15" s="51" t="s">
        <v>48</v>
      </c>
      <c r="D15" s="55" t="s">
        <v>3</v>
      </c>
      <c r="E15" s="56"/>
      <c r="F15" s="54">
        <v>0</v>
      </c>
      <c r="G15" s="70"/>
      <c r="H15" s="46">
        <f t="shared" si="0"/>
        <v>0</v>
      </c>
      <c r="I15" s="73">
        <v>0</v>
      </c>
      <c r="K15" s="57" t="s">
        <v>65</v>
      </c>
      <c r="L15" s="51" t="s">
        <v>48</v>
      </c>
      <c r="M15" s="73" t="s">
        <v>93</v>
      </c>
      <c r="N15" s="73"/>
      <c r="O15" s="73"/>
      <c r="P15" s="73"/>
      <c r="Q15" s="73"/>
      <c r="R15" s="73"/>
      <c r="T15" s="57" t="s">
        <v>65</v>
      </c>
      <c r="U15" s="51" t="s">
        <v>48</v>
      </c>
      <c r="V15" s="73"/>
      <c r="W15" s="73"/>
      <c r="X15" s="73"/>
      <c r="Y15" s="73"/>
      <c r="Z15" s="73"/>
      <c r="AA15" s="73"/>
      <c r="AC15" s="57" t="s">
        <v>65</v>
      </c>
      <c r="AD15" s="51" t="s">
        <v>48</v>
      </c>
      <c r="AE15" s="55" t="s">
        <v>3</v>
      </c>
      <c r="AF15" s="105">
        <f t="shared" si="1"/>
        <v>0</v>
      </c>
      <c r="AG15" s="105">
        <f t="shared" si="2"/>
        <v>0</v>
      </c>
      <c r="AH15" s="105">
        <f t="shared" si="3"/>
        <v>0</v>
      </c>
      <c r="AI15" s="105">
        <f t="shared" si="4"/>
        <v>0</v>
      </c>
      <c r="AJ15" s="73">
        <v>0</v>
      </c>
    </row>
    <row r="16" spans="2:36" s="47" customFormat="1" ht="12.75" x14ac:dyDescent="0.2">
      <c r="B16" s="57" t="s">
        <v>65</v>
      </c>
      <c r="C16" s="51" t="s">
        <v>8</v>
      </c>
      <c r="D16" s="55" t="s">
        <v>3</v>
      </c>
      <c r="E16" s="56">
        <f>[1]CS!$D$82</f>
        <v>84237.969881661556</v>
      </c>
      <c r="F16" s="54">
        <v>246.46</v>
      </c>
      <c r="G16" s="69"/>
      <c r="H16" s="46">
        <f t="shared" si="0"/>
        <v>84484.429881661563</v>
      </c>
      <c r="I16" s="73">
        <v>1</v>
      </c>
      <c r="K16" s="83" t="s">
        <v>65</v>
      </c>
      <c r="L16" s="16" t="s">
        <v>8</v>
      </c>
      <c r="M16" s="17" t="s">
        <v>3</v>
      </c>
      <c r="N16" s="18">
        <f>'[2]Backsttopping Baby 01'!$C$4</f>
        <v>40902.601623487448</v>
      </c>
      <c r="O16" s="12"/>
      <c r="P16" s="13"/>
      <c r="Q16" s="14">
        <f>SUM(N16:P16)</f>
        <v>40902.601623487448</v>
      </c>
      <c r="R16" s="14">
        <v>1</v>
      </c>
      <c r="T16" s="83" t="s">
        <v>65</v>
      </c>
      <c r="U16" s="38" t="s">
        <v>8</v>
      </c>
      <c r="V16" s="39" t="s">
        <v>3</v>
      </c>
      <c r="W16" s="40"/>
      <c r="X16" s="14"/>
      <c r="Y16" s="14"/>
      <c r="Z16" s="14"/>
      <c r="AA16" s="14"/>
      <c r="AC16" s="83" t="s">
        <v>65</v>
      </c>
      <c r="AD16" s="51" t="s">
        <v>8</v>
      </c>
      <c r="AE16" s="55" t="s">
        <v>3</v>
      </c>
      <c r="AF16" s="105">
        <f t="shared" si="1"/>
        <v>125140.57150514901</v>
      </c>
      <c r="AG16" s="105">
        <f t="shared" si="2"/>
        <v>246.46</v>
      </c>
      <c r="AH16" s="105">
        <f t="shared" si="3"/>
        <v>0</v>
      </c>
      <c r="AI16" s="105">
        <f t="shared" si="4"/>
        <v>125387.03150514902</v>
      </c>
      <c r="AJ16" s="14">
        <v>1</v>
      </c>
    </row>
    <row r="17" spans="2:36" s="47" customFormat="1" ht="25.5" x14ac:dyDescent="0.2">
      <c r="B17" s="57" t="s">
        <v>65</v>
      </c>
      <c r="C17" s="58" t="s">
        <v>84</v>
      </c>
      <c r="D17" s="55" t="s">
        <v>3</v>
      </c>
      <c r="E17" s="56"/>
      <c r="F17" s="54">
        <v>0</v>
      </c>
      <c r="G17" s="69"/>
      <c r="H17" s="46">
        <f t="shared" si="0"/>
        <v>0</v>
      </c>
      <c r="I17" s="73">
        <v>0</v>
      </c>
      <c r="K17" s="57" t="s">
        <v>65</v>
      </c>
      <c r="L17" s="58" t="s">
        <v>84</v>
      </c>
      <c r="M17" s="73"/>
      <c r="N17" s="73"/>
      <c r="O17" s="73"/>
      <c r="P17" s="73"/>
      <c r="Q17" s="73"/>
      <c r="R17" s="73"/>
      <c r="T17" s="57" t="s">
        <v>65</v>
      </c>
      <c r="U17" s="58" t="s">
        <v>84</v>
      </c>
      <c r="V17" s="73"/>
      <c r="W17" s="73"/>
      <c r="X17" s="73"/>
      <c r="Y17" s="73"/>
      <c r="Z17" s="73"/>
      <c r="AA17" s="73"/>
      <c r="AC17" s="57" t="s">
        <v>65</v>
      </c>
      <c r="AD17" s="58" t="s">
        <v>84</v>
      </c>
      <c r="AE17" s="55" t="s">
        <v>3</v>
      </c>
      <c r="AF17" s="105">
        <f t="shared" si="1"/>
        <v>0</v>
      </c>
      <c r="AG17" s="105">
        <f t="shared" si="2"/>
        <v>0</v>
      </c>
      <c r="AH17" s="105">
        <f t="shared" si="3"/>
        <v>0</v>
      </c>
      <c r="AI17" s="105">
        <f t="shared" si="4"/>
        <v>0</v>
      </c>
      <c r="AJ17" s="73">
        <v>0</v>
      </c>
    </row>
    <row r="18" spans="2:36" s="47" customFormat="1" ht="38.25" x14ac:dyDescent="0.2">
      <c r="B18" s="57" t="s">
        <v>65</v>
      </c>
      <c r="C18" s="58" t="s">
        <v>75</v>
      </c>
      <c r="D18" s="55" t="s">
        <v>3</v>
      </c>
      <c r="E18" s="56"/>
      <c r="F18" s="54">
        <v>0</v>
      </c>
      <c r="G18" s="69"/>
      <c r="H18" s="46">
        <f t="shared" si="0"/>
        <v>0</v>
      </c>
      <c r="I18" s="73">
        <v>0</v>
      </c>
      <c r="K18" s="57" t="s">
        <v>65</v>
      </c>
      <c r="L18" s="58" t="s">
        <v>75</v>
      </c>
      <c r="M18" s="73"/>
      <c r="N18" s="73"/>
      <c r="O18" s="73"/>
      <c r="P18" s="73"/>
      <c r="Q18" s="73" t="s">
        <v>93</v>
      </c>
      <c r="R18" s="73" t="s">
        <v>93</v>
      </c>
      <c r="T18" s="57" t="s">
        <v>65</v>
      </c>
      <c r="U18" s="58" t="s">
        <v>75</v>
      </c>
      <c r="V18" s="73"/>
      <c r="W18" s="73"/>
      <c r="X18" s="73"/>
      <c r="Y18" s="73"/>
      <c r="Z18" s="73"/>
      <c r="AA18" s="73"/>
      <c r="AC18" s="57" t="s">
        <v>65</v>
      </c>
      <c r="AD18" s="58" t="s">
        <v>75</v>
      </c>
      <c r="AE18" s="55" t="s">
        <v>3</v>
      </c>
      <c r="AF18" s="105">
        <f t="shared" si="1"/>
        <v>0</v>
      </c>
      <c r="AG18" s="105">
        <f t="shared" si="2"/>
        <v>0</v>
      </c>
      <c r="AH18" s="105">
        <f t="shared" si="3"/>
        <v>0</v>
      </c>
      <c r="AI18" s="105">
        <f t="shared" si="4"/>
        <v>0</v>
      </c>
      <c r="AJ18" s="73">
        <v>0</v>
      </c>
    </row>
    <row r="19" spans="2:36" s="47" customFormat="1" ht="12.75" x14ac:dyDescent="0.2">
      <c r="B19" s="57" t="s">
        <v>65</v>
      </c>
      <c r="C19" s="51" t="s">
        <v>9</v>
      </c>
      <c r="D19" s="55" t="s">
        <v>3</v>
      </c>
      <c r="E19" s="56">
        <f>[1]CS!$D$85</f>
        <v>89713.149881661549</v>
      </c>
      <c r="F19" s="54">
        <v>26632.44</v>
      </c>
      <c r="G19" s="70">
        <v>10293.27</v>
      </c>
      <c r="H19" s="46">
        <f t="shared" si="0"/>
        <v>126638.85988166156</v>
      </c>
      <c r="I19" s="73">
        <v>1</v>
      </c>
      <c r="K19" s="83" t="s">
        <v>65</v>
      </c>
      <c r="L19" s="16" t="s">
        <v>9</v>
      </c>
      <c r="M19" s="17" t="s">
        <v>3</v>
      </c>
      <c r="N19" s="18">
        <f>'[2]Backsttopping Baby 01'!$C$5+'[2]Backstopping Baby 02'!$C$6</f>
        <v>135960.35169189874</v>
      </c>
      <c r="O19" s="12">
        <v>80134.44</v>
      </c>
      <c r="P19" s="15">
        <v>310877</v>
      </c>
      <c r="Q19" s="14">
        <f>SUM(N19:P19)</f>
        <v>526971.79169189872</v>
      </c>
      <c r="R19" s="14">
        <v>1</v>
      </c>
      <c r="T19" s="83" t="s">
        <v>65</v>
      </c>
      <c r="U19" s="38" t="s">
        <v>9</v>
      </c>
      <c r="V19" s="39" t="s">
        <v>3</v>
      </c>
      <c r="W19" s="40">
        <v>85209</v>
      </c>
      <c r="X19" s="14">
        <v>52946.522844444451</v>
      </c>
      <c r="Y19" s="14">
        <v>9213.2639999999992</v>
      </c>
      <c r="Z19" s="14">
        <f>SUM(W19:Y19)</f>
        <v>147368.78684444443</v>
      </c>
      <c r="AA19" s="14">
        <v>1</v>
      </c>
      <c r="AC19" s="83" t="s">
        <v>65</v>
      </c>
      <c r="AD19" s="51" t="s">
        <v>9</v>
      </c>
      <c r="AE19" s="55" t="s">
        <v>3</v>
      </c>
      <c r="AF19" s="105">
        <f t="shared" si="1"/>
        <v>310882.50157356029</v>
      </c>
      <c r="AG19" s="105">
        <f t="shared" si="2"/>
        <v>159713.40284444444</v>
      </c>
      <c r="AH19" s="105">
        <f t="shared" si="3"/>
        <v>330383.53400000004</v>
      </c>
      <c r="AI19" s="105">
        <f t="shared" si="4"/>
        <v>800979.43841800478</v>
      </c>
      <c r="AJ19" s="14">
        <v>1</v>
      </c>
    </row>
    <row r="20" spans="2:36" s="47" customFormat="1" ht="12.75" x14ac:dyDescent="0.2">
      <c r="B20" s="57" t="s">
        <v>65</v>
      </c>
      <c r="C20" s="51" t="s">
        <v>49</v>
      </c>
      <c r="D20" s="55" t="s">
        <v>3</v>
      </c>
      <c r="E20" s="56"/>
      <c r="F20" s="54">
        <v>0</v>
      </c>
      <c r="G20" s="70"/>
      <c r="H20" s="46">
        <f t="shared" si="0"/>
        <v>0</v>
      </c>
      <c r="I20" s="73">
        <v>0</v>
      </c>
      <c r="K20" s="57" t="s">
        <v>65</v>
      </c>
      <c r="L20" s="51" t="s">
        <v>49</v>
      </c>
      <c r="M20" s="73" t="s">
        <v>93</v>
      </c>
      <c r="N20" s="73"/>
      <c r="O20" s="73"/>
      <c r="P20" s="73"/>
      <c r="Q20" s="73"/>
      <c r="R20" s="73"/>
      <c r="T20" s="57" t="s">
        <v>65</v>
      </c>
      <c r="U20" s="51" t="s">
        <v>49</v>
      </c>
      <c r="V20" s="73"/>
      <c r="W20" s="73"/>
      <c r="X20" s="73"/>
      <c r="Y20" s="73"/>
      <c r="Z20" s="73"/>
      <c r="AA20" s="73"/>
      <c r="AC20" s="57" t="s">
        <v>65</v>
      </c>
      <c r="AD20" s="51" t="s">
        <v>49</v>
      </c>
      <c r="AE20" s="55" t="s">
        <v>3</v>
      </c>
      <c r="AF20" s="105">
        <f t="shared" si="1"/>
        <v>0</v>
      </c>
      <c r="AG20" s="105">
        <f t="shared" si="2"/>
        <v>0</v>
      </c>
      <c r="AH20" s="105">
        <f t="shared" si="3"/>
        <v>0</v>
      </c>
      <c r="AI20" s="105">
        <f t="shared" si="4"/>
        <v>0</v>
      </c>
      <c r="AJ20" s="73">
        <v>0</v>
      </c>
    </row>
    <row r="21" spans="2:36" s="47" customFormat="1" ht="25.5" x14ac:dyDescent="0.2">
      <c r="B21" s="57" t="s">
        <v>65</v>
      </c>
      <c r="C21" s="51" t="s">
        <v>50</v>
      </c>
      <c r="D21" s="55" t="s">
        <v>3</v>
      </c>
      <c r="E21" s="56">
        <f>[1]CS!$D$86</f>
        <v>88564.829881661542</v>
      </c>
      <c r="F21" s="54">
        <v>12131.01</v>
      </c>
      <c r="G21" s="69"/>
      <c r="H21" s="46">
        <f t="shared" si="0"/>
        <v>100695.83988166154</v>
      </c>
      <c r="I21" s="73">
        <v>1</v>
      </c>
      <c r="K21" s="83" t="s">
        <v>65</v>
      </c>
      <c r="L21" s="16" t="s">
        <v>50</v>
      </c>
      <c r="M21" s="17" t="s">
        <v>3</v>
      </c>
      <c r="N21" s="18">
        <f>'[2]Backsttopping Baby 01'!$C$6+'[2]Backstopping Baby 02'!$C$7</f>
        <v>150134.26419189875</v>
      </c>
      <c r="O21" s="12">
        <v>30624.85</v>
      </c>
      <c r="P21" s="13"/>
      <c r="Q21" s="14">
        <f>SUM(N21:P21)</f>
        <v>180759.11419189876</v>
      </c>
      <c r="R21" s="14">
        <v>1</v>
      </c>
      <c r="T21" s="83" t="s">
        <v>65</v>
      </c>
      <c r="U21" s="38" t="s">
        <v>73</v>
      </c>
      <c r="V21" s="39" t="s">
        <v>3</v>
      </c>
      <c r="W21" s="40"/>
      <c r="X21" s="14"/>
      <c r="Y21" s="14"/>
      <c r="Z21" s="14"/>
      <c r="AA21" s="14"/>
      <c r="AC21" s="83" t="s">
        <v>65</v>
      </c>
      <c r="AD21" s="51" t="s">
        <v>50</v>
      </c>
      <c r="AE21" s="55" t="s">
        <v>3</v>
      </c>
      <c r="AF21" s="105">
        <f t="shared" si="1"/>
        <v>238699.09407356029</v>
      </c>
      <c r="AG21" s="105">
        <f t="shared" si="2"/>
        <v>42755.86</v>
      </c>
      <c r="AH21" s="105">
        <f t="shared" si="3"/>
        <v>0</v>
      </c>
      <c r="AI21" s="105">
        <f t="shared" si="4"/>
        <v>281454.95407356031</v>
      </c>
      <c r="AJ21" s="14">
        <v>1</v>
      </c>
    </row>
    <row r="22" spans="2:36" s="47" customFormat="1" ht="12.75" x14ac:dyDescent="0.2">
      <c r="B22" s="57" t="s">
        <v>65</v>
      </c>
      <c r="C22" s="51" t="s">
        <v>10</v>
      </c>
      <c r="D22" s="55" t="s">
        <v>3</v>
      </c>
      <c r="E22" s="56">
        <f>[1]CS!$D$87</f>
        <v>92086.469881661556</v>
      </c>
      <c r="F22" s="54">
        <v>14249.37</v>
      </c>
      <c r="G22" s="69"/>
      <c r="H22" s="46">
        <f t="shared" si="0"/>
        <v>106335.83988166155</v>
      </c>
      <c r="I22" s="73">
        <v>1</v>
      </c>
      <c r="K22" s="83" t="s">
        <v>65</v>
      </c>
      <c r="L22" s="16" t="s">
        <v>10</v>
      </c>
      <c r="M22" s="17" t="s">
        <v>3</v>
      </c>
      <c r="N22" s="18"/>
      <c r="O22" s="12">
        <v>19936.75</v>
      </c>
      <c r="P22" s="13"/>
      <c r="Q22" s="14">
        <f>SUM(N22:P22)</f>
        <v>19936.75</v>
      </c>
      <c r="R22" s="14">
        <v>1</v>
      </c>
      <c r="T22" s="83" t="s">
        <v>65</v>
      </c>
      <c r="U22" s="38" t="s">
        <v>10</v>
      </c>
      <c r="V22" s="39" t="s">
        <v>3</v>
      </c>
      <c r="W22" s="40"/>
      <c r="X22" s="14">
        <v>8033.7196000000004</v>
      </c>
      <c r="Y22" s="14"/>
      <c r="Z22" s="14">
        <f>SUM(W22:Y22)</f>
        <v>8033.7196000000004</v>
      </c>
      <c r="AA22" s="14">
        <v>1</v>
      </c>
      <c r="AC22" s="83" t="s">
        <v>65</v>
      </c>
      <c r="AD22" s="51" t="s">
        <v>10</v>
      </c>
      <c r="AE22" s="55" t="s">
        <v>3</v>
      </c>
      <c r="AF22" s="105">
        <f t="shared" si="1"/>
        <v>92086.469881661556</v>
      </c>
      <c r="AG22" s="105">
        <f t="shared" si="2"/>
        <v>42219.839600000007</v>
      </c>
      <c r="AH22" s="105">
        <f t="shared" si="3"/>
        <v>0</v>
      </c>
      <c r="AI22" s="105">
        <f t="shared" si="4"/>
        <v>134306.30948166156</v>
      </c>
      <c r="AJ22" s="14">
        <v>1</v>
      </c>
    </row>
    <row r="23" spans="2:36" s="47" customFormat="1" ht="12.75" x14ac:dyDescent="0.2">
      <c r="B23" s="57" t="s">
        <v>65</v>
      </c>
      <c r="C23" s="66" t="s">
        <v>51</v>
      </c>
      <c r="D23" s="67" t="s">
        <v>3</v>
      </c>
      <c r="E23" s="113">
        <f>[1]CS!$D$89</f>
        <v>83045.969881661556</v>
      </c>
      <c r="F23" s="68">
        <v>0</v>
      </c>
      <c r="G23" s="114"/>
      <c r="H23" s="115">
        <f t="shared" si="0"/>
        <v>83045.969881661556</v>
      </c>
      <c r="I23" s="116">
        <v>1</v>
      </c>
      <c r="K23" s="57" t="s">
        <v>65</v>
      </c>
      <c r="L23" s="51" t="s">
        <v>51</v>
      </c>
      <c r="M23" s="73" t="s">
        <v>93</v>
      </c>
      <c r="N23" s="73"/>
      <c r="O23" s="73"/>
      <c r="P23" s="73"/>
      <c r="Q23" s="73"/>
      <c r="R23" s="73"/>
      <c r="T23" s="57" t="s">
        <v>65</v>
      </c>
      <c r="U23" s="51" t="s">
        <v>51</v>
      </c>
      <c r="V23" s="73"/>
      <c r="W23" s="73"/>
      <c r="X23" s="73"/>
      <c r="Y23" s="73"/>
      <c r="Z23" s="73"/>
      <c r="AA23" s="73"/>
      <c r="AC23" s="57" t="s">
        <v>65</v>
      </c>
      <c r="AD23" s="51" t="s">
        <v>51</v>
      </c>
      <c r="AE23" s="55" t="s">
        <v>3</v>
      </c>
      <c r="AF23" s="105">
        <f t="shared" si="1"/>
        <v>83045.969881661556</v>
      </c>
      <c r="AG23" s="105">
        <f t="shared" si="2"/>
        <v>0</v>
      </c>
      <c r="AH23" s="105">
        <f t="shared" si="3"/>
        <v>0</v>
      </c>
      <c r="AI23" s="105">
        <f t="shared" si="4"/>
        <v>83045.969881661556</v>
      </c>
      <c r="AJ23" s="73">
        <v>1</v>
      </c>
    </row>
    <row r="24" spans="2:36" s="47" customFormat="1" ht="12.75" x14ac:dyDescent="0.2">
      <c r="B24" s="57" t="s">
        <v>65</v>
      </c>
      <c r="C24" s="51" t="s">
        <v>11</v>
      </c>
      <c r="D24" s="55" t="s">
        <v>6</v>
      </c>
      <c r="E24" s="56">
        <f>[1]CS!$D$90</f>
        <v>-14465.96</v>
      </c>
      <c r="F24" s="54">
        <v>47926.99</v>
      </c>
      <c r="G24" s="70">
        <v>48336.45</v>
      </c>
      <c r="H24" s="46">
        <f t="shared" si="0"/>
        <v>81797.48</v>
      </c>
      <c r="I24" s="73">
        <v>1</v>
      </c>
      <c r="K24" s="83" t="s">
        <v>65</v>
      </c>
      <c r="L24" s="16" t="s">
        <v>11</v>
      </c>
      <c r="M24" s="17" t="s">
        <v>6</v>
      </c>
      <c r="N24" s="18">
        <f>'[2]Backsttopping Baby 01'!$C$7+'[2]Backstopping Baby 02'!$C$8</f>
        <v>68520.521623487439</v>
      </c>
      <c r="O24" s="12">
        <v>171871.11</v>
      </c>
      <c r="P24" s="15">
        <v>274493</v>
      </c>
      <c r="Q24" s="14">
        <f>SUM(N24:P24)</f>
        <v>514884.63162348745</v>
      </c>
      <c r="R24" s="14">
        <v>1</v>
      </c>
      <c r="T24" s="83" t="s">
        <v>65</v>
      </c>
      <c r="U24" s="38" t="s">
        <v>11</v>
      </c>
      <c r="V24" s="39" t="s">
        <v>6</v>
      </c>
      <c r="W24" s="40">
        <v>256745</v>
      </c>
      <c r="X24" s="14">
        <v>74081.891524009581</v>
      </c>
      <c r="Y24" s="14">
        <v>52118.76</v>
      </c>
      <c r="Z24" s="14">
        <f>SUM(W24:Y24)</f>
        <v>382945.65152400959</v>
      </c>
      <c r="AA24" s="14">
        <v>1</v>
      </c>
      <c r="AC24" s="83" t="s">
        <v>65</v>
      </c>
      <c r="AD24" s="51" t="s">
        <v>11</v>
      </c>
      <c r="AE24" s="55" t="s">
        <v>6</v>
      </c>
      <c r="AF24" s="105">
        <f t="shared" si="1"/>
        <v>310799.56162348745</v>
      </c>
      <c r="AG24" s="105">
        <f t="shared" si="2"/>
        <v>293879.99152400956</v>
      </c>
      <c r="AH24" s="105">
        <f t="shared" si="3"/>
        <v>374948.21</v>
      </c>
      <c r="AI24" s="105">
        <f t="shared" si="4"/>
        <v>979627.76314749708</v>
      </c>
      <c r="AJ24" s="14">
        <v>1</v>
      </c>
    </row>
    <row r="25" spans="2:36" s="47" customFormat="1" ht="25.5" x14ac:dyDescent="0.2">
      <c r="B25" s="57" t="s">
        <v>65</v>
      </c>
      <c r="C25" s="51" t="s">
        <v>13</v>
      </c>
      <c r="D25" s="55" t="s">
        <v>3</v>
      </c>
      <c r="E25" s="56"/>
      <c r="F25" s="54">
        <v>0</v>
      </c>
      <c r="G25" s="70"/>
      <c r="H25" s="46">
        <f t="shared" si="0"/>
        <v>0</v>
      </c>
      <c r="I25" s="73">
        <v>0</v>
      </c>
      <c r="K25" s="83" t="s">
        <v>65</v>
      </c>
      <c r="L25" s="16" t="s">
        <v>13</v>
      </c>
      <c r="M25" s="17" t="s">
        <v>3</v>
      </c>
      <c r="N25" s="18"/>
      <c r="O25" s="12"/>
      <c r="P25" s="15">
        <v>92704</v>
      </c>
      <c r="Q25" s="14">
        <f>SUM(N25:P25)</f>
        <v>92704</v>
      </c>
      <c r="R25" s="14">
        <v>1</v>
      </c>
      <c r="T25" s="83" t="s">
        <v>65</v>
      </c>
      <c r="U25" s="38" t="s">
        <v>13</v>
      </c>
      <c r="V25" s="39" t="s">
        <v>3</v>
      </c>
      <c r="W25" s="40"/>
      <c r="X25" s="14">
        <v>17962.36</v>
      </c>
      <c r="Y25" s="14"/>
      <c r="Z25" s="14">
        <f>SUM(W25:Y25)</f>
        <v>17962.36</v>
      </c>
      <c r="AA25" s="14">
        <v>1</v>
      </c>
      <c r="AC25" s="83" t="s">
        <v>65</v>
      </c>
      <c r="AD25" s="51" t="s">
        <v>13</v>
      </c>
      <c r="AE25" s="55" t="s">
        <v>3</v>
      </c>
      <c r="AF25" s="105">
        <f t="shared" si="1"/>
        <v>0</v>
      </c>
      <c r="AG25" s="105">
        <f t="shared" si="2"/>
        <v>17962.36</v>
      </c>
      <c r="AH25" s="105">
        <f t="shared" si="3"/>
        <v>92704</v>
      </c>
      <c r="AI25" s="105">
        <f t="shared" si="4"/>
        <v>110666.36</v>
      </c>
      <c r="AJ25" s="14">
        <v>1</v>
      </c>
    </row>
    <row r="26" spans="2:36" s="47" customFormat="1" ht="12.75" x14ac:dyDescent="0.2">
      <c r="B26" s="57" t="s">
        <v>65</v>
      </c>
      <c r="C26" s="51" t="s">
        <v>14</v>
      </c>
      <c r="D26" s="55" t="s">
        <v>3</v>
      </c>
      <c r="E26" s="56"/>
      <c r="F26" s="54">
        <v>0</v>
      </c>
      <c r="G26" s="69"/>
      <c r="H26" s="46">
        <f t="shared" si="0"/>
        <v>0</v>
      </c>
      <c r="I26" s="73">
        <v>0</v>
      </c>
      <c r="K26" s="83" t="s">
        <v>65</v>
      </c>
      <c r="L26" s="16" t="s">
        <v>14</v>
      </c>
      <c r="M26" s="17" t="s">
        <v>3</v>
      </c>
      <c r="N26" s="18">
        <f>'[2]Backstopping Baby 02'!$C$11</f>
        <v>3023.4500000000003</v>
      </c>
      <c r="O26" s="12"/>
      <c r="P26" s="13"/>
      <c r="Q26" s="14">
        <f>SUM(N26:P26)</f>
        <v>3023.4500000000003</v>
      </c>
      <c r="R26" s="14">
        <v>1</v>
      </c>
      <c r="T26" s="83" t="s">
        <v>65</v>
      </c>
      <c r="U26" s="38" t="s">
        <v>12</v>
      </c>
      <c r="V26" s="39" t="s">
        <v>6</v>
      </c>
      <c r="W26" s="40">
        <v>268140</v>
      </c>
      <c r="X26" s="14">
        <v>30050.699300000004</v>
      </c>
      <c r="Y26" s="14">
        <v>96904.33</v>
      </c>
      <c r="Z26" s="14">
        <f>SUM(W26:Y26)</f>
        <v>395095.02929999999</v>
      </c>
      <c r="AA26" s="14">
        <v>1</v>
      </c>
      <c r="AC26" s="83" t="s">
        <v>65</v>
      </c>
      <c r="AD26" s="51" t="s">
        <v>14</v>
      </c>
      <c r="AE26" s="55" t="s">
        <v>3</v>
      </c>
      <c r="AF26" s="105">
        <f t="shared" si="1"/>
        <v>271163.45</v>
      </c>
      <c r="AG26" s="105">
        <f t="shared" si="2"/>
        <v>30050.699300000004</v>
      </c>
      <c r="AH26" s="105">
        <f t="shared" si="3"/>
        <v>96904.33</v>
      </c>
      <c r="AI26" s="105">
        <f t="shared" si="4"/>
        <v>398118.47930000001</v>
      </c>
      <c r="AJ26" s="14">
        <v>1</v>
      </c>
    </row>
    <row r="27" spans="2:36" s="47" customFormat="1" ht="12.75" x14ac:dyDescent="0.2">
      <c r="B27" s="57" t="s">
        <v>65</v>
      </c>
      <c r="C27" s="51" t="s">
        <v>15</v>
      </c>
      <c r="D27" s="55" t="s">
        <v>6</v>
      </c>
      <c r="E27" s="56">
        <f>[1]CS!$D$97</f>
        <v>88849.594685583113</v>
      </c>
      <c r="F27" s="54">
        <v>246.46</v>
      </c>
      <c r="G27" s="70">
        <v>1599.32</v>
      </c>
      <c r="H27" s="46">
        <f t="shared" si="0"/>
        <v>90695.374685583127</v>
      </c>
      <c r="I27" s="73">
        <v>1</v>
      </c>
      <c r="K27" s="83" t="s">
        <v>65</v>
      </c>
      <c r="L27" s="16" t="s">
        <v>15</v>
      </c>
      <c r="M27" s="17" t="s">
        <v>6</v>
      </c>
      <c r="N27" s="18">
        <f>'[2]Backsttopping Baby 01'!$C$9+'[2]Backstopping Baby 02'!$C$13</f>
        <v>155306.26919189873</v>
      </c>
      <c r="O27" s="12">
        <v>52.94</v>
      </c>
      <c r="P27" s="15">
        <v>150982</v>
      </c>
      <c r="Q27" s="14">
        <f>SUM(N27:P27)</f>
        <v>306341.2091918987</v>
      </c>
      <c r="R27" s="14">
        <v>1</v>
      </c>
      <c r="T27" s="83" t="s">
        <v>65</v>
      </c>
      <c r="U27" s="38" t="s">
        <v>15</v>
      </c>
      <c r="V27" s="39" t="s">
        <v>6</v>
      </c>
      <c r="W27" s="40">
        <v>201495</v>
      </c>
      <c r="X27" s="14">
        <v>18947.609</v>
      </c>
      <c r="Y27" s="14">
        <v>104754.4</v>
      </c>
      <c r="Z27" s="14">
        <f>SUM(W27:Y27)</f>
        <v>325197.00899999996</v>
      </c>
      <c r="AA27" s="14">
        <v>1</v>
      </c>
      <c r="AC27" s="83" t="s">
        <v>65</v>
      </c>
      <c r="AD27" s="51" t="s">
        <v>15</v>
      </c>
      <c r="AE27" s="55" t="s">
        <v>6</v>
      </c>
      <c r="AF27" s="105">
        <f t="shared" si="1"/>
        <v>445650.86387748184</v>
      </c>
      <c r="AG27" s="105">
        <f t="shared" si="2"/>
        <v>19247.009000000002</v>
      </c>
      <c r="AH27" s="105">
        <f t="shared" si="3"/>
        <v>257335.72</v>
      </c>
      <c r="AI27" s="105">
        <f t="shared" si="4"/>
        <v>722233.59287748183</v>
      </c>
      <c r="AJ27" s="14">
        <v>1</v>
      </c>
    </row>
    <row r="28" spans="2:36" s="47" customFormat="1" ht="12.75" x14ac:dyDescent="0.2">
      <c r="B28" s="65" t="s">
        <v>65</v>
      </c>
      <c r="C28" s="66" t="s">
        <v>89</v>
      </c>
      <c r="D28" s="67" t="s">
        <v>3</v>
      </c>
      <c r="E28" s="56"/>
      <c r="F28" s="68">
        <v>4171.47</v>
      </c>
      <c r="G28" s="70"/>
      <c r="H28" s="46">
        <f t="shared" si="0"/>
        <v>4171.47</v>
      </c>
      <c r="I28" s="73">
        <v>1</v>
      </c>
      <c r="K28" s="65" t="s">
        <v>65</v>
      </c>
      <c r="L28" s="66" t="s">
        <v>89</v>
      </c>
      <c r="M28" s="73" t="s">
        <v>3</v>
      </c>
      <c r="N28" s="73"/>
      <c r="O28" s="73"/>
      <c r="P28" s="73"/>
      <c r="Q28" s="73"/>
      <c r="R28" s="73"/>
      <c r="T28" s="65" t="s">
        <v>65</v>
      </c>
      <c r="U28" s="66" t="s">
        <v>89</v>
      </c>
      <c r="V28" s="73"/>
      <c r="W28" s="73"/>
      <c r="X28" s="73"/>
      <c r="Y28" s="73"/>
      <c r="Z28" s="73"/>
      <c r="AA28" s="73"/>
      <c r="AC28" s="65" t="s">
        <v>65</v>
      </c>
      <c r="AD28" s="66" t="s">
        <v>89</v>
      </c>
      <c r="AE28" s="67" t="s">
        <v>3</v>
      </c>
      <c r="AF28" s="105">
        <f t="shared" si="1"/>
        <v>0</v>
      </c>
      <c r="AG28" s="105">
        <f t="shared" si="2"/>
        <v>4171.47</v>
      </c>
      <c r="AH28" s="105">
        <f t="shared" si="3"/>
        <v>0</v>
      </c>
      <c r="AI28" s="105">
        <f t="shared" si="4"/>
        <v>4171.47</v>
      </c>
      <c r="AJ28" s="73">
        <v>1</v>
      </c>
    </row>
    <row r="29" spans="2:36" s="47" customFormat="1" ht="12.75" x14ac:dyDescent="0.2">
      <c r="B29" s="57" t="s">
        <v>65</v>
      </c>
      <c r="C29" s="51" t="s">
        <v>52</v>
      </c>
      <c r="D29" s="55" t="s">
        <v>3</v>
      </c>
      <c r="E29" s="56"/>
      <c r="F29" s="54">
        <v>0</v>
      </c>
      <c r="H29" s="46">
        <f t="shared" si="0"/>
        <v>0</v>
      </c>
      <c r="I29" s="73">
        <v>0</v>
      </c>
      <c r="K29" s="57" t="s">
        <v>65</v>
      </c>
      <c r="L29" s="51" t="s">
        <v>52</v>
      </c>
      <c r="M29" s="73" t="s">
        <v>3</v>
      </c>
      <c r="N29" s="73"/>
      <c r="O29" s="73"/>
      <c r="P29" s="73"/>
      <c r="Q29" s="73"/>
      <c r="R29" s="73"/>
      <c r="T29" s="57" t="s">
        <v>65</v>
      </c>
      <c r="U29" s="51" t="s">
        <v>52</v>
      </c>
      <c r="V29" s="73"/>
      <c r="W29" s="73"/>
      <c r="X29" s="73"/>
      <c r="Y29" s="73"/>
      <c r="Z29" s="73"/>
      <c r="AA29" s="73"/>
      <c r="AC29" s="57" t="s">
        <v>65</v>
      </c>
      <c r="AD29" s="51" t="s">
        <v>52</v>
      </c>
      <c r="AE29" s="55" t="s">
        <v>3</v>
      </c>
      <c r="AF29" s="105">
        <f t="shared" si="1"/>
        <v>0</v>
      </c>
      <c r="AG29" s="105">
        <f t="shared" si="2"/>
        <v>0</v>
      </c>
      <c r="AH29" s="105">
        <f t="shared" si="3"/>
        <v>0</v>
      </c>
      <c r="AI29" s="105">
        <f t="shared" si="4"/>
        <v>0</v>
      </c>
      <c r="AJ29" s="73">
        <v>0</v>
      </c>
    </row>
    <row r="30" spans="2:36" s="47" customFormat="1" ht="12.75" x14ac:dyDescent="0.2">
      <c r="B30" s="57" t="s">
        <v>65</v>
      </c>
      <c r="C30" s="51" t="s">
        <v>16</v>
      </c>
      <c r="D30" s="55" t="s">
        <v>6</v>
      </c>
      <c r="E30" s="56">
        <f>[1]CS!$D$98</f>
        <v>133364.60468558312</v>
      </c>
      <c r="F30" s="54">
        <v>25642.77</v>
      </c>
      <c r="G30" s="70">
        <v>34048.379999999997</v>
      </c>
      <c r="H30" s="46">
        <f t="shared" si="0"/>
        <v>193055.75468558312</v>
      </c>
      <c r="I30" s="73">
        <v>1</v>
      </c>
      <c r="K30" s="83" t="s">
        <v>65</v>
      </c>
      <c r="L30" s="16" t="s">
        <v>16</v>
      </c>
      <c r="M30" s="17" t="s">
        <v>6</v>
      </c>
      <c r="N30" s="18">
        <f>'[2]Backstopping Baby 02'!$C$12</f>
        <v>134062.79506841133</v>
      </c>
      <c r="O30" s="12">
        <v>70714.63</v>
      </c>
      <c r="P30" s="15">
        <v>97414</v>
      </c>
      <c r="Q30" s="14">
        <f>SUM(N30:P30)</f>
        <v>302191.42506841134</v>
      </c>
      <c r="R30" s="14">
        <v>1</v>
      </c>
      <c r="T30" s="83" t="s">
        <v>65</v>
      </c>
      <c r="U30" s="38" t="s">
        <v>16</v>
      </c>
      <c r="V30" s="39" t="s">
        <v>3</v>
      </c>
      <c r="W30" s="40"/>
      <c r="X30" s="14"/>
      <c r="Y30" s="14">
        <v>13929.3</v>
      </c>
      <c r="Z30" s="14">
        <f>SUM(W30:Y30)</f>
        <v>13929.3</v>
      </c>
      <c r="AA30" s="14">
        <v>1</v>
      </c>
      <c r="AC30" s="83" t="s">
        <v>65</v>
      </c>
      <c r="AD30" s="51" t="s">
        <v>16</v>
      </c>
      <c r="AE30" s="55" t="s">
        <v>6</v>
      </c>
      <c r="AF30" s="105">
        <f t="shared" si="1"/>
        <v>267427.39975399442</v>
      </c>
      <c r="AG30" s="105">
        <f t="shared" si="2"/>
        <v>96357.400000000009</v>
      </c>
      <c r="AH30" s="105">
        <f t="shared" si="3"/>
        <v>145391.67999999999</v>
      </c>
      <c r="AI30" s="105">
        <f t="shared" si="4"/>
        <v>509176.47975399444</v>
      </c>
      <c r="AJ30" s="14">
        <v>1</v>
      </c>
    </row>
    <row r="31" spans="2:36" s="47" customFormat="1" ht="12.75" x14ac:dyDescent="0.2">
      <c r="B31" s="57" t="s">
        <v>65</v>
      </c>
      <c r="C31" s="51" t="s">
        <v>17</v>
      </c>
      <c r="D31" s="55" t="s">
        <v>6</v>
      </c>
      <c r="E31" s="56">
        <f>[1]CS!$D$100</f>
        <v>161448.65468558311</v>
      </c>
      <c r="F31" s="54">
        <v>18833.7</v>
      </c>
      <c r="G31" s="70">
        <v>11065.07</v>
      </c>
      <c r="H31" s="46">
        <f t="shared" si="0"/>
        <v>191347.42468558313</v>
      </c>
      <c r="I31" s="73">
        <v>1</v>
      </c>
      <c r="K31" s="83" t="s">
        <v>65</v>
      </c>
      <c r="L31" s="16" t="s">
        <v>17</v>
      </c>
      <c r="M31" s="17" t="s">
        <v>6</v>
      </c>
      <c r="N31" s="18">
        <f>'[2]Backsttopping Baby 01'!$C$10+'[2]Backstopping Baby 02'!$C$14</f>
        <v>298338.72669189877</v>
      </c>
      <c r="O31" s="12">
        <v>70285.570000000007</v>
      </c>
      <c r="P31" s="15">
        <v>191447</v>
      </c>
      <c r="Q31" s="14">
        <f>SUM(N31:P31)</f>
        <v>560071.29669189872</v>
      </c>
      <c r="R31" s="14">
        <v>1</v>
      </c>
      <c r="T31" s="83" t="s">
        <v>65</v>
      </c>
      <c r="U31" s="38" t="s">
        <v>17</v>
      </c>
      <c r="V31" s="39" t="s">
        <v>6</v>
      </c>
      <c r="W31" s="40">
        <v>122739</v>
      </c>
      <c r="X31" s="14">
        <v>25926.778600000001</v>
      </c>
      <c r="Y31" s="14">
        <v>21438.18</v>
      </c>
      <c r="Z31" s="14">
        <f>SUM(W31:Y31)</f>
        <v>170103.95859999998</v>
      </c>
      <c r="AA31" s="14">
        <v>1</v>
      </c>
      <c r="AC31" s="83" t="s">
        <v>65</v>
      </c>
      <c r="AD31" s="51" t="s">
        <v>17</v>
      </c>
      <c r="AE31" s="55" t="s">
        <v>6</v>
      </c>
      <c r="AF31" s="105">
        <f t="shared" si="1"/>
        <v>582526.38137748186</v>
      </c>
      <c r="AG31" s="105">
        <f t="shared" si="2"/>
        <v>115046.04860000001</v>
      </c>
      <c r="AH31" s="105">
        <f t="shared" si="3"/>
        <v>223950.25</v>
      </c>
      <c r="AI31" s="105">
        <f t="shared" si="4"/>
        <v>921522.67997748184</v>
      </c>
      <c r="AJ31" s="14">
        <v>1</v>
      </c>
    </row>
    <row r="32" spans="2:36" s="47" customFormat="1" ht="25.5" x14ac:dyDescent="0.2">
      <c r="B32" s="57" t="s">
        <v>65</v>
      </c>
      <c r="C32" s="66" t="s">
        <v>45</v>
      </c>
      <c r="D32" s="67" t="s">
        <v>3</v>
      </c>
      <c r="E32" s="113">
        <f>[1]CS!$D$101</f>
        <v>93544.169881661554</v>
      </c>
      <c r="F32" s="68">
        <v>0</v>
      </c>
      <c r="G32" s="117"/>
      <c r="H32" s="115">
        <f t="shared" si="0"/>
        <v>93544.169881661554</v>
      </c>
      <c r="I32" s="116">
        <v>1</v>
      </c>
      <c r="K32" s="57" t="s">
        <v>65</v>
      </c>
      <c r="L32" s="51" t="s">
        <v>45</v>
      </c>
      <c r="M32" s="73" t="s">
        <v>3</v>
      </c>
      <c r="N32" s="73"/>
      <c r="O32" s="73"/>
      <c r="P32" s="73"/>
      <c r="Q32" s="73"/>
      <c r="R32" s="73"/>
      <c r="T32" s="57" t="s">
        <v>65</v>
      </c>
      <c r="U32" s="51" t="s">
        <v>45</v>
      </c>
      <c r="V32" s="73"/>
      <c r="W32" s="73"/>
      <c r="X32" s="73"/>
      <c r="Y32" s="73"/>
      <c r="Z32" s="73"/>
      <c r="AA32" s="73"/>
      <c r="AC32" s="57" t="s">
        <v>65</v>
      </c>
      <c r="AD32" s="51" t="s">
        <v>45</v>
      </c>
      <c r="AE32" s="55" t="s">
        <v>3</v>
      </c>
      <c r="AF32" s="105">
        <f t="shared" si="1"/>
        <v>93544.169881661554</v>
      </c>
      <c r="AG32" s="105">
        <f t="shared" si="2"/>
        <v>0</v>
      </c>
      <c r="AH32" s="105">
        <f t="shared" si="3"/>
        <v>0</v>
      </c>
      <c r="AI32" s="105">
        <f t="shared" si="4"/>
        <v>93544.169881661554</v>
      </c>
      <c r="AJ32" s="73">
        <v>1</v>
      </c>
    </row>
    <row r="33" spans="2:36" s="47" customFormat="1" ht="26.25" x14ac:dyDescent="0.25">
      <c r="B33" s="19" t="s">
        <v>66</v>
      </c>
      <c r="C33" s="79"/>
      <c r="D33" s="80"/>
      <c r="E33" s="81">
        <f>SUM(E5:E32)</f>
        <v>1437192.8572851298</v>
      </c>
      <c r="F33" s="81">
        <f>SUM(F5:F32)</f>
        <v>410451.49</v>
      </c>
      <c r="G33" s="81">
        <f>SUM(G5:G32)</f>
        <v>215725.87</v>
      </c>
      <c r="H33" s="81">
        <f>SUM(H5:H32)</f>
        <v>2063370.2172851297</v>
      </c>
      <c r="I33" s="81">
        <f>SUM(I5:I32)</f>
        <v>15</v>
      </c>
      <c r="K33" s="89" t="s">
        <v>66</v>
      </c>
      <c r="L33" s="95"/>
      <c r="M33" s="95"/>
      <c r="N33" s="95">
        <f>SUM(N5:N32)</f>
        <v>1866434.743740424</v>
      </c>
      <c r="O33" s="95">
        <f>SUM(O5:O32)</f>
        <v>820557.40999999992</v>
      </c>
      <c r="P33" s="95">
        <f>SUM(P5:P32)</f>
        <v>1852107</v>
      </c>
      <c r="Q33" s="95">
        <f>SUM(Q5:Q32)</f>
        <v>4539099.1537404247</v>
      </c>
      <c r="R33" s="95">
        <f>SUM(R5:R32)</f>
        <v>16</v>
      </c>
      <c r="T33" s="89" t="s">
        <v>66</v>
      </c>
      <c r="U33" s="79"/>
      <c r="V33" s="86"/>
      <c r="W33" s="86">
        <f>SUM(W5:W32)</f>
        <v>1221226</v>
      </c>
      <c r="X33" s="86">
        <f>SUM(X5:X32)</f>
        <v>398439.10926845402</v>
      </c>
      <c r="Y33" s="86">
        <f>SUM(Y5:Y32)</f>
        <v>516889.11399999994</v>
      </c>
      <c r="Z33" s="86">
        <f>SUM(Z5:Z32)</f>
        <v>2136554.223268454</v>
      </c>
      <c r="AA33" s="86">
        <f>SUM(AA5:AA32)</f>
        <v>11</v>
      </c>
      <c r="AC33" s="89" t="s">
        <v>66</v>
      </c>
      <c r="AD33" s="79"/>
      <c r="AE33" s="80"/>
      <c r="AF33" s="112">
        <f t="shared" si="1"/>
        <v>4524853.6010255534</v>
      </c>
      <c r="AG33" s="112">
        <f t="shared" si="2"/>
        <v>1629448.0092684538</v>
      </c>
      <c r="AH33" s="112">
        <f t="shared" si="3"/>
        <v>2584721.9840000002</v>
      </c>
      <c r="AI33" s="112">
        <f t="shared" si="4"/>
        <v>8739023.5942940079</v>
      </c>
      <c r="AJ33" s="112">
        <f>SUM(AJ5:AJ32)</f>
        <v>19</v>
      </c>
    </row>
    <row r="34" spans="2:36" s="47" customFormat="1" ht="25.5" x14ac:dyDescent="0.2">
      <c r="B34" s="62" t="s">
        <v>1</v>
      </c>
      <c r="C34" s="51" t="s">
        <v>18</v>
      </c>
      <c r="D34" s="52" t="s">
        <v>6</v>
      </c>
      <c r="E34" s="53">
        <f>[1]CS!$D$74</f>
        <v>150309.67409594727</v>
      </c>
      <c r="F34" s="54">
        <v>8407.09</v>
      </c>
      <c r="G34" s="69">
        <v>1317.46</v>
      </c>
      <c r="H34" s="46">
        <f t="shared" si="0"/>
        <v>160034.22409594725</v>
      </c>
      <c r="I34" s="73">
        <v>1</v>
      </c>
      <c r="K34" s="84" t="s">
        <v>1</v>
      </c>
      <c r="L34" s="9" t="s">
        <v>18</v>
      </c>
      <c r="M34" s="10" t="s">
        <v>6</v>
      </c>
      <c r="N34" s="11">
        <f>'[2]Backstopping Baby 02'!$C$18</f>
        <v>143260.79558139836</v>
      </c>
      <c r="O34" s="12">
        <v>32417.87</v>
      </c>
      <c r="P34" s="13"/>
      <c r="Q34" s="14">
        <f>SUM(N34:P34)</f>
        <v>175678.66558139835</v>
      </c>
      <c r="R34" s="14">
        <v>1</v>
      </c>
      <c r="T34" s="84" t="s">
        <v>1</v>
      </c>
      <c r="U34" s="41" t="s">
        <v>18</v>
      </c>
      <c r="V34" s="36" t="s">
        <v>6</v>
      </c>
      <c r="W34" s="37"/>
      <c r="X34" s="14">
        <v>36931.282833333331</v>
      </c>
      <c r="Y34" s="14">
        <v>9968.9040000000005</v>
      </c>
      <c r="Z34" s="14">
        <f>SUM(W34:Y34)</f>
        <v>46900.186833333333</v>
      </c>
      <c r="AA34" s="14">
        <v>1</v>
      </c>
      <c r="AC34" s="84" t="s">
        <v>1</v>
      </c>
      <c r="AD34" s="51" t="s">
        <v>18</v>
      </c>
      <c r="AE34" s="52" t="s">
        <v>6</v>
      </c>
      <c r="AF34" s="105">
        <f t="shared" si="1"/>
        <v>293570.46967734559</v>
      </c>
      <c r="AG34" s="105">
        <f t="shared" si="2"/>
        <v>77756.242833333323</v>
      </c>
      <c r="AH34" s="105">
        <f t="shared" si="3"/>
        <v>11286.364000000001</v>
      </c>
      <c r="AI34" s="105">
        <f t="shared" si="4"/>
        <v>382613.07651067892</v>
      </c>
      <c r="AJ34" s="14">
        <v>1</v>
      </c>
    </row>
    <row r="35" spans="2:36" s="47" customFormat="1" ht="25.5" x14ac:dyDescent="0.2">
      <c r="B35" s="62" t="s">
        <v>1</v>
      </c>
      <c r="C35" s="51" t="s">
        <v>19</v>
      </c>
      <c r="D35" s="52" t="s">
        <v>3</v>
      </c>
      <c r="E35" s="63"/>
      <c r="F35" s="54">
        <v>13833.11</v>
      </c>
      <c r="G35" s="70">
        <v>8375.2999999999993</v>
      </c>
      <c r="H35" s="46">
        <f t="shared" si="0"/>
        <v>22208.41</v>
      </c>
      <c r="I35" s="73">
        <v>1</v>
      </c>
      <c r="K35" s="84" t="s">
        <v>1</v>
      </c>
      <c r="L35" s="9" t="s">
        <v>19</v>
      </c>
      <c r="M35" s="10" t="s">
        <v>3</v>
      </c>
      <c r="N35" s="24"/>
      <c r="O35" s="12">
        <v>59329.91</v>
      </c>
      <c r="P35" s="15">
        <v>95379</v>
      </c>
      <c r="Q35" s="14">
        <f t="shared" ref="Q35:Q44" si="7">SUM(N35:P35)</f>
        <v>154708.91</v>
      </c>
      <c r="R35" s="14">
        <v>1</v>
      </c>
      <c r="T35" s="84" t="s">
        <v>1</v>
      </c>
      <c r="U35" s="41" t="s">
        <v>19</v>
      </c>
      <c r="V35" s="36" t="s">
        <v>3</v>
      </c>
      <c r="W35" s="37"/>
      <c r="X35" s="14">
        <v>27987.526800000003</v>
      </c>
      <c r="Y35" s="14">
        <v>9887.4050000000007</v>
      </c>
      <c r="Z35" s="14">
        <f>SUM(W35:Y35)</f>
        <v>37874.931800000006</v>
      </c>
      <c r="AA35" s="14">
        <v>1</v>
      </c>
      <c r="AC35" s="84" t="s">
        <v>1</v>
      </c>
      <c r="AD35" s="51" t="s">
        <v>19</v>
      </c>
      <c r="AE35" s="52" t="s">
        <v>3</v>
      </c>
      <c r="AF35" s="105">
        <f t="shared" si="1"/>
        <v>0</v>
      </c>
      <c r="AG35" s="105">
        <f t="shared" si="2"/>
        <v>101150.54680000001</v>
      </c>
      <c r="AH35" s="105">
        <f t="shared" si="3"/>
        <v>113641.705</v>
      </c>
      <c r="AI35" s="105">
        <f t="shared" si="4"/>
        <v>214792.25180000003</v>
      </c>
      <c r="AJ35" s="14">
        <v>1</v>
      </c>
    </row>
    <row r="36" spans="2:36" s="47" customFormat="1" ht="25.5" x14ac:dyDescent="0.2">
      <c r="B36" s="62" t="s">
        <v>1</v>
      </c>
      <c r="C36" s="51" t="s">
        <v>20</v>
      </c>
      <c r="D36" s="55" t="s">
        <v>6</v>
      </c>
      <c r="E36" s="54">
        <f>[1]CS!$D$75</f>
        <v>159431.59556653551</v>
      </c>
      <c r="F36" s="54">
        <v>32284.17</v>
      </c>
      <c r="G36" s="70">
        <v>7080.58</v>
      </c>
      <c r="H36" s="46">
        <f t="shared" si="0"/>
        <v>198796.34556653551</v>
      </c>
      <c r="I36" s="73">
        <v>1</v>
      </c>
      <c r="K36" s="84" t="s">
        <v>1</v>
      </c>
      <c r="L36" s="16" t="s">
        <v>20</v>
      </c>
      <c r="M36" s="17" t="s">
        <v>6</v>
      </c>
      <c r="N36" s="12"/>
      <c r="O36" s="12">
        <v>124853.15</v>
      </c>
      <c r="P36" s="15">
        <v>129265.74</v>
      </c>
      <c r="Q36" s="14">
        <f t="shared" si="7"/>
        <v>254118.89</v>
      </c>
      <c r="R36" s="14">
        <v>1</v>
      </c>
      <c r="T36" s="84" t="s">
        <v>1</v>
      </c>
      <c r="U36" s="38" t="s">
        <v>20</v>
      </c>
      <c r="V36" s="39" t="s">
        <v>6</v>
      </c>
      <c r="W36" s="40">
        <v>135896</v>
      </c>
      <c r="X36" s="14">
        <v>111341.23669999999</v>
      </c>
      <c r="Y36" s="14">
        <v>45608.99</v>
      </c>
      <c r="Z36" s="14">
        <f>SUM(W36:Y36)</f>
        <v>292846.2267</v>
      </c>
      <c r="AA36" s="14">
        <v>1</v>
      </c>
      <c r="AC36" s="84" t="s">
        <v>1</v>
      </c>
      <c r="AD36" s="51" t="s">
        <v>20</v>
      </c>
      <c r="AE36" s="55" t="s">
        <v>6</v>
      </c>
      <c r="AF36" s="105">
        <f t="shared" si="1"/>
        <v>295327.59556653548</v>
      </c>
      <c r="AG36" s="105">
        <f t="shared" si="2"/>
        <v>268478.55670000002</v>
      </c>
      <c r="AH36" s="105">
        <f t="shared" si="3"/>
        <v>181955.31</v>
      </c>
      <c r="AI36" s="105">
        <f t="shared" si="4"/>
        <v>745761.4622665355</v>
      </c>
      <c r="AJ36" s="14">
        <v>1</v>
      </c>
    </row>
    <row r="37" spans="2:36" s="47" customFormat="1" ht="25.5" x14ac:dyDescent="0.2">
      <c r="B37" s="62" t="s">
        <v>1</v>
      </c>
      <c r="C37" s="51" t="s">
        <v>53</v>
      </c>
      <c r="D37" s="55" t="s">
        <v>3</v>
      </c>
      <c r="E37" s="54"/>
      <c r="F37" s="54">
        <v>3147.23</v>
      </c>
      <c r="G37" s="69">
        <v>541.1</v>
      </c>
      <c r="H37" s="46">
        <f t="shared" si="0"/>
        <v>3688.33</v>
      </c>
      <c r="I37" s="73">
        <v>1</v>
      </c>
      <c r="K37" s="84" t="s">
        <v>1</v>
      </c>
      <c r="L37" s="16" t="s">
        <v>53</v>
      </c>
      <c r="M37" s="17" t="s">
        <v>3</v>
      </c>
      <c r="N37" s="12"/>
      <c r="O37" s="12">
        <v>3558.06</v>
      </c>
      <c r="P37" s="13"/>
      <c r="Q37" s="14">
        <f t="shared" si="7"/>
        <v>3558.06</v>
      </c>
      <c r="R37" s="14">
        <v>1</v>
      </c>
      <c r="T37" s="84" t="s">
        <v>1</v>
      </c>
      <c r="U37" s="38" t="s">
        <v>53</v>
      </c>
      <c r="V37" s="39" t="s">
        <v>3</v>
      </c>
      <c r="W37" s="40">
        <v>0</v>
      </c>
      <c r="X37" s="14">
        <v>0</v>
      </c>
      <c r="Y37" s="14">
        <v>0</v>
      </c>
      <c r="Z37" s="14">
        <v>0</v>
      </c>
      <c r="AA37" s="14"/>
      <c r="AC37" s="84" t="s">
        <v>1</v>
      </c>
      <c r="AD37" s="51" t="s">
        <v>53</v>
      </c>
      <c r="AE37" s="55" t="s">
        <v>3</v>
      </c>
      <c r="AF37" s="105">
        <f t="shared" si="1"/>
        <v>0</v>
      </c>
      <c r="AG37" s="105">
        <f t="shared" si="2"/>
        <v>6705.29</v>
      </c>
      <c r="AH37" s="105">
        <f t="shared" si="3"/>
        <v>541.1</v>
      </c>
      <c r="AI37" s="105">
        <f t="shared" si="4"/>
        <v>7246.39</v>
      </c>
      <c r="AJ37" s="14">
        <v>1</v>
      </c>
    </row>
    <row r="38" spans="2:36" s="47" customFormat="1" ht="25.5" x14ac:dyDescent="0.2">
      <c r="B38" s="62" t="s">
        <v>1</v>
      </c>
      <c r="C38" s="51" t="s">
        <v>21</v>
      </c>
      <c r="D38" s="55" t="s">
        <v>6</v>
      </c>
      <c r="E38" s="56">
        <f>[1]CS!$D$84</f>
        <v>211272.00409594728</v>
      </c>
      <c r="F38" s="54">
        <v>32903.480000000003</v>
      </c>
      <c r="G38" s="69">
        <v>5034.59</v>
      </c>
      <c r="H38" s="46">
        <f t="shared" si="0"/>
        <v>249210.07409594729</v>
      </c>
      <c r="I38" s="73">
        <v>1</v>
      </c>
      <c r="K38" s="84" t="s">
        <v>1</v>
      </c>
      <c r="L38" s="16" t="s">
        <v>21</v>
      </c>
      <c r="M38" s="17" t="s">
        <v>6</v>
      </c>
      <c r="N38" s="18">
        <f>'[2]Backsttopping Baby 01'!$C$14+'[2]Backstopping Baby 02'!$C$19</f>
        <v>417172.29220488574</v>
      </c>
      <c r="O38" s="12">
        <v>90859.95</v>
      </c>
      <c r="P38" s="13"/>
      <c r="Q38" s="14">
        <f t="shared" si="7"/>
        <v>508032.24220488576</v>
      </c>
      <c r="R38" s="14">
        <v>1</v>
      </c>
      <c r="T38" s="84" t="s">
        <v>1</v>
      </c>
      <c r="U38" s="38" t="s">
        <v>21</v>
      </c>
      <c r="V38" s="39" t="s">
        <v>6</v>
      </c>
      <c r="W38" s="40">
        <v>196534</v>
      </c>
      <c r="X38" s="14">
        <v>73963.718400000012</v>
      </c>
      <c r="Y38" s="14">
        <v>75503.070000000007</v>
      </c>
      <c r="Z38" s="14">
        <f t="shared" ref="Z38:Z48" si="8">SUM(W38:Y38)</f>
        <v>346000.78840000002</v>
      </c>
      <c r="AA38" s="14">
        <v>1</v>
      </c>
      <c r="AC38" s="84" t="s">
        <v>1</v>
      </c>
      <c r="AD38" s="51" t="s">
        <v>21</v>
      </c>
      <c r="AE38" s="55" t="s">
        <v>6</v>
      </c>
      <c r="AF38" s="105">
        <f t="shared" si="1"/>
        <v>824978.296300833</v>
      </c>
      <c r="AG38" s="105">
        <f t="shared" si="2"/>
        <v>197727.14840000001</v>
      </c>
      <c r="AH38" s="105">
        <f t="shared" si="3"/>
        <v>80537.66</v>
      </c>
      <c r="AI38" s="105">
        <f t="shared" si="4"/>
        <v>1103243.1047008329</v>
      </c>
      <c r="AJ38" s="14">
        <v>1</v>
      </c>
    </row>
    <row r="39" spans="2:36" s="47" customFormat="1" ht="25.5" x14ac:dyDescent="0.2">
      <c r="B39" s="62" t="s">
        <v>1</v>
      </c>
      <c r="C39" s="51" t="s">
        <v>22</v>
      </c>
      <c r="D39" s="55" t="s">
        <v>3</v>
      </c>
      <c r="E39" s="56"/>
      <c r="F39" s="54">
        <v>4973.46</v>
      </c>
      <c r="G39" s="69">
        <v>1317.46</v>
      </c>
      <c r="H39" s="46">
        <f t="shared" si="0"/>
        <v>6290.92</v>
      </c>
      <c r="I39" s="73">
        <v>1</v>
      </c>
      <c r="K39" s="84" t="s">
        <v>1</v>
      </c>
      <c r="L39" s="16" t="s">
        <v>22</v>
      </c>
      <c r="M39" s="17" t="s">
        <v>3</v>
      </c>
      <c r="N39" s="18"/>
      <c r="O39" s="12">
        <v>8791.9</v>
      </c>
      <c r="P39" s="13"/>
      <c r="Q39" s="14">
        <f t="shared" si="7"/>
        <v>8791.9</v>
      </c>
      <c r="R39" s="14">
        <v>1</v>
      </c>
      <c r="T39" s="84" t="s">
        <v>1</v>
      </c>
      <c r="U39" s="38" t="s">
        <v>22</v>
      </c>
      <c r="V39" s="39" t="s">
        <v>3</v>
      </c>
      <c r="W39" s="40"/>
      <c r="X39" s="14">
        <v>2534.4989</v>
      </c>
      <c r="Y39" s="14"/>
      <c r="Z39" s="14">
        <f t="shared" si="8"/>
        <v>2534.4989</v>
      </c>
      <c r="AA39" s="14">
        <v>1</v>
      </c>
      <c r="AC39" s="84" t="s">
        <v>1</v>
      </c>
      <c r="AD39" s="51" t="s">
        <v>22</v>
      </c>
      <c r="AE39" s="55" t="s">
        <v>3</v>
      </c>
      <c r="AF39" s="105">
        <f t="shared" si="1"/>
        <v>0</v>
      </c>
      <c r="AG39" s="105">
        <f t="shared" si="2"/>
        <v>16299.858900000001</v>
      </c>
      <c r="AH39" s="105">
        <f t="shared" si="3"/>
        <v>1317.46</v>
      </c>
      <c r="AI39" s="105">
        <f t="shared" si="4"/>
        <v>17617.318900000002</v>
      </c>
      <c r="AJ39" s="14">
        <v>1</v>
      </c>
    </row>
    <row r="40" spans="2:36" s="47" customFormat="1" ht="25.5" x14ac:dyDescent="0.2">
      <c r="B40" s="62" t="s">
        <v>1</v>
      </c>
      <c r="C40" s="51" t="s">
        <v>23</v>
      </c>
      <c r="D40" s="55" t="s">
        <v>3</v>
      </c>
      <c r="E40" s="56"/>
      <c r="F40" s="54">
        <v>13383.54</v>
      </c>
      <c r="G40" s="69">
        <v>3952.39</v>
      </c>
      <c r="H40" s="46">
        <f t="shared" si="0"/>
        <v>17335.93</v>
      </c>
      <c r="I40" s="73">
        <v>1</v>
      </c>
      <c r="K40" s="84" t="s">
        <v>1</v>
      </c>
      <c r="L40" s="16" t="s">
        <v>23</v>
      </c>
      <c r="M40" s="17" t="s">
        <v>3</v>
      </c>
      <c r="N40" s="18"/>
      <c r="O40" s="12">
        <v>10628.04</v>
      </c>
      <c r="P40" s="13"/>
      <c r="Q40" s="14">
        <f t="shared" si="7"/>
        <v>10628.04</v>
      </c>
      <c r="R40" s="14">
        <v>1</v>
      </c>
      <c r="T40" s="84" t="s">
        <v>1</v>
      </c>
      <c r="U40" s="38" t="s">
        <v>23</v>
      </c>
      <c r="V40" s="39" t="s">
        <v>3</v>
      </c>
      <c r="W40" s="40"/>
      <c r="X40" s="14">
        <v>1786.7572</v>
      </c>
      <c r="Y40" s="14"/>
      <c r="Z40" s="14">
        <f t="shared" si="8"/>
        <v>1786.7572</v>
      </c>
      <c r="AA40" s="14">
        <v>1</v>
      </c>
      <c r="AC40" s="84" t="s">
        <v>1</v>
      </c>
      <c r="AD40" s="51" t="s">
        <v>23</v>
      </c>
      <c r="AE40" s="55" t="s">
        <v>3</v>
      </c>
      <c r="AF40" s="105">
        <f t="shared" si="1"/>
        <v>0</v>
      </c>
      <c r="AG40" s="105">
        <f t="shared" si="2"/>
        <v>25798.337200000002</v>
      </c>
      <c r="AH40" s="105">
        <f t="shared" si="3"/>
        <v>3952.39</v>
      </c>
      <c r="AI40" s="105">
        <f t="shared" si="4"/>
        <v>29750.727200000001</v>
      </c>
      <c r="AJ40" s="14">
        <v>1</v>
      </c>
    </row>
    <row r="41" spans="2:36" s="47" customFormat="1" ht="25.5" x14ac:dyDescent="0.2">
      <c r="B41" s="62" t="s">
        <v>1</v>
      </c>
      <c r="C41" s="51" t="s">
        <v>24</v>
      </c>
      <c r="D41" s="55" t="s">
        <v>6</v>
      </c>
      <c r="E41" s="56">
        <f>[1]CS!$D$88</f>
        <v>150807.49409594724</v>
      </c>
      <c r="F41" s="54">
        <v>18719.689999999999</v>
      </c>
      <c r="G41" s="70">
        <v>5975.64</v>
      </c>
      <c r="H41" s="46">
        <f t="shared" si="0"/>
        <v>175502.82409594726</v>
      </c>
      <c r="I41" s="73">
        <v>1</v>
      </c>
      <c r="K41" s="84" t="s">
        <v>1</v>
      </c>
      <c r="L41" s="16" t="s">
        <v>24</v>
      </c>
      <c r="M41" s="17" t="s">
        <v>6</v>
      </c>
      <c r="N41" s="18">
        <f>'[2]Backstopping Baby 02'!$C$20</f>
        <v>142572.23558139836</v>
      </c>
      <c r="O41" s="12">
        <v>68045.19</v>
      </c>
      <c r="P41" s="15">
        <v>163012.84</v>
      </c>
      <c r="Q41" s="14">
        <f t="shared" si="7"/>
        <v>373630.26558139839</v>
      </c>
      <c r="R41" s="14">
        <v>1</v>
      </c>
      <c r="T41" s="84" t="s">
        <v>1</v>
      </c>
      <c r="U41" s="38" t="s">
        <v>24</v>
      </c>
      <c r="V41" s="39" t="s">
        <v>3</v>
      </c>
      <c r="W41" s="40"/>
      <c r="X41" s="14">
        <v>36975.5268</v>
      </c>
      <c r="Y41" s="14">
        <v>23305.43</v>
      </c>
      <c r="Z41" s="14">
        <f t="shared" si="8"/>
        <v>60280.9568</v>
      </c>
      <c r="AA41" s="14">
        <v>1</v>
      </c>
      <c r="AC41" s="84" t="s">
        <v>1</v>
      </c>
      <c r="AD41" s="51" t="s">
        <v>24</v>
      </c>
      <c r="AE41" s="55" t="s">
        <v>6</v>
      </c>
      <c r="AF41" s="105">
        <f t="shared" si="1"/>
        <v>293379.7296773456</v>
      </c>
      <c r="AG41" s="105">
        <f t="shared" si="2"/>
        <v>123740.4068</v>
      </c>
      <c r="AH41" s="105">
        <f t="shared" si="3"/>
        <v>192293.91</v>
      </c>
      <c r="AI41" s="105">
        <f t="shared" si="4"/>
        <v>609414.04647734563</v>
      </c>
      <c r="AJ41" s="14">
        <v>1</v>
      </c>
    </row>
    <row r="42" spans="2:36" s="47" customFormat="1" ht="25.5" x14ac:dyDescent="0.2">
      <c r="B42" s="62" t="s">
        <v>1</v>
      </c>
      <c r="C42" s="51" t="s">
        <v>25</v>
      </c>
      <c r="D42" s="55" t="s">
        <v>3</v>
      </c>
      <c r="E42" s="56"/>
      <c r="F42" s="54">
        <v>37107</v>
      </c>
      <c r="G42" s="70">
        <v>24481.68</v>
      </c>
      <c r="H42" s="46">
        <f t="shared" si="0"/>
        <v>61588.68</v>
      </c>
      <c r="I42" s="73">
        <v>1</v>
      </c>
      <c r="K42" s="84" t="s">
        <v>1</v>
      </c>
      <c r="L42" s="16" t="s">
        <v>25</v>
      </c>
      <c r="M42" s="17" t="s">
        <v>3</v>
      </c>
      <c r="N42" s="18">
        <f>'[2]Backstopping Baby 02'!$C$21</f>
        <v>5909.6</v>
      </c>
      <c r="O42" s="12">
        <v>63054.26</v>
      </c>
      <c r="P42" s="15">
        <v>168385.85</v>
      </c>
      <c r="Q42" s="14">
        <f t="shared" si="7"/>
        <v>237349.71000000002</v>
      </c>
      <c r="R42" s="14">
        <v>1</v>
      </c>
      <c r="T42" s="84" t="s">
        <v>1</v>
      </c>
      <c r="U42" s="38" t="s">
        <v>25</v>
      </c>
      <c r="V42" s="39" t="s">
        <v>3</v>
      </c>
      <c r="W42" s="40"/>
      <c r="X42" s="14">
        <v>36408.984600000003</v>
      </c>
      <c r="Y42" s="14">
        <v>18619.68</v>
      </c>
      <c r="Z42" s="14">
        <f t="shared" si="8"/>
        <v>55028.664600000004</v>
      </c>
      <c r="AA42" s="14">
        <v>1</v>
      </c>
      <c r="AC42" s="84" t="s">
        <v>1</v>
      </c>
      <c r="AD42" s="51" t="s">
        <v>25</v>
      </c>
      <c r="AE42" s="55" t="s">
        <v>3</v>
      </c>
      <c r="AF42" s="105">
        <f t="shared" si="1"/>
        <v>5909.6</v>
      </c>
      <c r="AG42" s="105">
        <f t="shared" si="2"/>
        <v>136570.24460000001</v>
      </c>
      <c r="AH42" s="105">
        <f t="shared" si="3"/>
        <v>211487.21</v>
      </c>
      <c r="AI42" s="105">
        <f t="shared" si="4"/>
        <v>353967.05460000003</v>
      </c>
      <c r="AJ42" s="14">
        <v>1</v>
      </c>
    </row>
    <row r="43" spans="2:36" s="47" customFormat="1" ht="25.5" x14ac:dyDescent="0.2">
      <c r="B43" s="62" t="s">
        <v>1</v>
      </c>
      <c r="C43" s="51" t="s">
        <v>26</v>
      </c>
      <c r="D43" s="55" t="s">
        <v>3</v>
      </c>
      <c r="E43" s="56"/>
      <c r="F43" s="54">
        <v>22247.18</v>
      </c>
      <c r="G43" s="70">
        <v>14925.31</v>
      </c>
      <c r="H43" s="46">
        <f t="shared" si="0"/>
        <v>37172.49</v>
      </c>
      <c r="I43" s="73">
        <v>1</v>
      </c>
      <c r="K43" s="84" t="s">
        <v>1</v>
      </c>
      <c r="L43" s="16" t="s">
        <v>26</v>
      </c>
      <c r="M43" s="17" t="s">
        <v>3</v>
      </c>
      <c r="N43" s="18">
        <f>'[2]Backstopping Baby 02'!$C$22</f>
        <v>142724.9389147317</v>
      </c>
      <c r="O43" s="12">
        <v>79282.66</v>
      </c>
      <c r="P43" s="15">
        <v>26177.85</v>
      </c>
      <c r="Q43" s="14">
        <f t="shared" si="7"/>
        <v>248185.44891473171</v>
      </c>
      <c r="R43" s="14">
        <v>1</v>
      </c>
      <c r="T43" s="84" t="s">
        <v>1</v>
      </c>
      <c r="U43" s="38" t="s">
        <v>26</v>
      </c>
      <c r="V43" s="39" t="s">
        <v>3</v>
      </c>
      <c r="W43" s="40"/>
      <c r="X43" s="14">
        <v>71108.158322222211</v>
      </c>
      <c r="Y43" s="14">
        <v>3550.4769999999999</v>
      </c>
      <c r="Z43" s="14">
        <f t="shared" si="8"/>
        <v>74658.63532222221</v>
      </c>
      <c r="AA43" s="14">
        <v>1</v>
      </c>
      <c r="AC43" s="84" t="s">
        <v>1</v>
      </c>
      <c r="AD43" s="51" t="s">
        <v>26</v>
      </c>
      <c r="AE43" s="55" t="s">
        <v>3</v>
      </c>
      <c r="AF43" s="105">
        <f t="shared" si="1"/>
        <v>142724.9389147317</v>
      </c>
      <c r="AG43" s="105">
        <f t="shared" si="2"/>
        <v>172637.99832222221</v>
      </c>
      <c r="AH43" s="105">
        <f t="shared" si="3"/>
        <v>44653.636999999995</v>
      </c>
      <c r="AI43" s="105">
        <f t="shared" si="4"/>
        <v>360016.57423695386</v>
      </c>
      <c r="AJ43" s="14">
        <v>1</v>
      </c>
    </row>
    <row r="44" spans="2:36" s="47" customFormat="1" ht="25.5" x14ac:dyDescent="0.2">
      <c r="B44" s="62" t="s">
        <v>1</v>
      </c>
      <c r="C44" s="51" t="s">
        <v>27</v>
      </c>
      <c r="D44" s="55" t="s">
        <v>3</v>
      </c>
      <c r="E44" s="56"/>
      <c r="F44" s="54">
        <v>3730.09</v>
      </c>
      <c r="G44" s="69">
        <v>1317.46</v>
      </c>
      <c r="H44" s="46">
        <f t="shared" si="0"/>
        <v>5047.55</v>
      </c>
      <c r="I44" s="73">
        <v>1</v>
      </c>
      <c r="K44" s="84" t="s">
        <v>1</v>
      </c>
      <c r="L44" s="16" t="s">
        <v>27</v>
      </c>
      <c r="M44" s="17" t="s">
        <v>3</v>
      </c>
      <c r="N44" s="18">
        <f>'[2]Backstopping Baby 02'!$C$23</f>
        <v>157476.40891473167</v>
      </c>
      <c r="O44" s="12">
        <v>7850.76</v>
      </c>
      <c r="P44" s="13"/>
      <c r="Q44" s="14">
        <f t="shared" si="7"/>
        <v>165327.16891473168</v>
      </c>
      <c r="R44" s="14">
        <v>1</v>
      </c>
      <c r="T44" s="84" t="s">
        <v>1</v>
      </c>
      <c r="U44" s="38" t="s">
        <v>27</v>
      </c>
      <c r="V44" s="39" t="s">
        <v>3</v>
      </c>
      <c r="W44" s="40"/>
      <c r="X44" s="14">
        <v>2534.4989</v>
      </c>
      <c r="Y44" s="14"/>
      <c r="Z44" s="14">
        <f t="shared" si="8"/>
        <v>2534.4989</v>
      </c>
      <c r="AA44" s="14">
        <v>1</v>
      </c>
      <c r="AC44" s="84" t="s">
        <v>1</v>
      </c>
      <c r="AD44" s="51" t="s">
        <v>27</v>
      </c>
      <c r="AE44" s="55" t="s">
        <v>3</v>
      </c>
      <c r="AF44" s="105">
        <f t="shared" si="1"/>
        <v>157476.40891473167</v>
      </c>
      <c r="AG44" s="105">
        <f t="shared" si="2"/>
        <v>14115.348900000001</v>
      </c>
      <c r="AH44" s="105">
        <f t="shared" si="3"/>
        <v>1317.46</v>
      </c>
      <c r="AI44" s="105">
        <f t="shared" si="4"/>
        <v>172909.21781473167</v>
      </c>
      <c r="AJ44" s="14">
        <v>1</v>
      </c>
    </row>
    <row r="45" spans="2:36" s="47" customFormat="1" ht="38.25" x14ac:dyDescent="0.2">
      <c r="B45" s="62" t="s">
        <v>1</v>
      </c>
      <c r="C45" s="51" t="s">
        <v>86</v>
      </c>
      <c r="D45" s="55" t="s">
        <v>6</v>
      </c>
      <c r="E45" s="54">
        <f>[1]CS!$D$94</f>
        <v>171511.73056653549</v>
      </c>
      <c r="F45" s="54">
        <v>49497.55</v>
      </c>
      <c r="G45" s="69">
        <v>14386.93</v>
      </c>
      <c r="H45" s="46">
        <f t="shared" si="0"/>
        <v>235396.21056653548</v>
      </c>
      <c r="I45" s="73">
        <v>1</v>
      </c>
      <c r="K45" s="84" t="s">
        <v>1</v>
      </c>
      <c r="L45" s="16" t="s">
        <v>29</v>
      </c>
      <c r="M45" s="17" t="s">
        <v>6</v>
      </c>
      <c r="N45" s="12"/>
      <c r="O45" s="12">
        <v>65437.41</v>
      </c>
      <c r="P45" s="13"/>
      <c r="Q45" s="14">
        <f>SUM(N45:P45)</f>
        <v>65437.41</v>
      </c>
      <c r="R45" s="14">
        <v>1</v>
      </c>
      <c r="T45" s="84" t="s">
        <v>1</v>
      </c>
      <c r="U45" s="38" t="s">
        <v>29</v>
      </c>
      <c r="V45" s="39" t="s">
        <v>6</v>
      </c>
      <c r="W45" s="40">
        <v>263952</v>
      </c>
      <c r="X45" s="14">
        <v>60476.0144</v>
      </c>
      <c r="Y45" s="14">
        <v>27143.85</v>
      </c>
      <c r="Z45" s="14">
        <f t="shared" si="8"/>
        <v>351571.86439999996</v>
      </c>
      <c r="AA45" s="14">
        <v>1</v>
      </c>
      <c r="AC45" s="84" t="s">
        <v>1</v>
      </c>
      <c r="AD45" s="51" t="s">
        <v>86</v>
      </c>
      <c r="AE45" s="55" t="s">
        <v>6</v>
      </c>
      <c r="AF45" s="105">
        <f t="shared" si="1"/>
        <v>435463.73056653549</v>
      </c>
      <c r="AG45" s="105">
        <f t="shared" si="2"/>
        <v>175410.97440000001</v>
      </c>
      <c r="AH45" s="105">
        <f t="shared" si="3"/>
        <v>41530.78</v>
      </c>
      <c r="AI45" s="105">
        <f t="shared" si="4"/>
        <v>652405.48496653559</v>
      </c>
      <c r="AJ45" s="14">
        <v>1</v>
      </c>
    </row>
    <row r="46" spans="2:36" s="47" customFormat="1" ht="25.5" x14ac:dyDescent="0.2">
      <c r="B46" s="62" t="s">
        <v>1</v>
      </c>
      <c r="C46" s="51" t="s">
        <v>80</v>
      </c>
      <c r="D46" s="55" t="s">
        <v>6</v>
      </c>
      <c r="E46" s="54">
        <f>[1]CS!$D$93</f>
        <v>150193.64409594727</v>
      </c>
      <c r="F46" s="54">
        <v>2486.73</v>
      </c>
      <c r="G46" s="69">
        <v>1858.56</v>
      </c>
      <c r="H46" s="46">
        <f t="shared" si="0"/>
        <v>154538.93409594728</v>
      </c>
      <c r="I46" s="73">
        <v>1</v>
      </c>
      <c r="K46" s="84" t="s">
        <v>1</v>
      </c>
      <c r="L46" s="16" t="s">
        <v>28</v>
      </c>
      <c r="M46" s="17" t="s">
        <v>6</v>
      </c>
      <c r="N46" s="12"/>
      <c r="O46" s="12">
        <v>7850.76</v>
      </c>
      <c r="P46" s="13"/>
      <c r="Q46" s="14">
        <f>SUM(N46:P46)</f>
        <v>7850.76</v>
      </c>
      <c r="R46" s="14">
        <v>1</v>
      </c>
      <c r="T46" s="84" t="s">
        <v>1</v>
      </c>
      <c r="U46" s="38" t="s">
        <v>28</v>
      </c>
      <c r="V46" s="39" t="s">
        <v>6</v>
      </c>
      <c r="W46" s="40">
        <v>151115</v>
      </c>
      <c r="X46" s="14">
        <v>9263.9424999999992</v>
      </c>
      <c r="Y46" s="14">
        <v>5325.7160000000003</v>
      </c>
      <c r="Z46" s="14">
        <f t="shared" si="8"/>
        <v>165704.65850000002</v>
      </c>
      <c r="AA46" s="14">
        <v>1</v>
      </c>
      <c r="AC46" s="84" t="s">
        <v>1</v>
      </c>
      <c r="AD46" s="51" t="s">
        <v>80</v>
      </c>
      <c r="AE46" s="55" t="s">
        <v>6</v>
      </c>
      <c r="AF46" s="105">
        <f t="shared" si="1"/>
        <v>301308.64409594727</v>
      </c>
      <c r="AG46" s="105">
        <f t="shared" si="2"/>
        <v>19601.432499999999</v>
      </c>
      <c r="AH46" s="105">
        <f t="shared" si="3"/>
        <v>7184.2759999999998</v>
      </c>
      <c r="AI46" s="105">
        <f t="shared" si="4"/>
        <v>328094.35259594728</v>
      </c>
      <c r="AJ46" s="14">
        <v>1</v>
      </c>
    </row>
    <row r="47" spans="2:36" s="47" customFormat="1" ht="25.5" x14ac:dyDescent="0.2">
      <c r="B47" s="62" t="s">
        <v>1</v>
      </c>
      <c r="C47" s="51" t="s">
        <v>30</v>
      </c>
      <c r="D47" s="55" t="s">
        <v>6</v>
      </c>
      <c r="E47" s="54"/>
      <c r="F47" s="54">
        <v>3147.23</v>
      </c>
      <c r="G47" s="69">
        <v>1317.46</v>
      </c>
      <c r="H47" s="46">
        <f t="shared" si="0"/>
        <v>4464.6900000000005</v>
      </c>
      <c r="I47" s="73">
        <v>1</v>
      </c>
      <c r="K47" s="84" t="s">
        <v>1</v>
      </c>
      <c r="L47" s="16" t="s">
        <v>30</v>
      </c>
      <c r="M47" s="17" t="s">
        <v>6</v>
      </c>
      <c r="N47" s="12"/>
      <c r="O47" s="12">
        <v>10838.69</v>
      </c>
      <c r="P47" s="13"/>
      <c r="Q47" s="14">
        <f>SUM(N47:P47)</f>
        <v>10838.69</v>
      </c>
      <c r="R47" s="14">
        <v>1</v>
      </c>
      <c r="T47" s="84" t="s">
        <v>1</v>
      </c>
      <c r="U47" s="38" t="s">
        <v>30</v>
      </c>
      <c r="V47" s="39" t="s">
        <v>6</v>
      </c>
      <c r="W47" s="40">
        <v>137167</v>
      </c>
      <c r="X47" s="14">
        <v>15622.91</v>
      </c>
      <c r="Y47" s="14">
        <v>1775.239</v>
      </c>
      <c r="Z47" s="14">
        <f t="shared" si="8"/>
        <v>154565.149</v>
      </c>
      <c r="AA47" s="14">
        <v>1</v>
      </c>
      <c r="AC47" s="84" t="s">
        <v>1</v>
      </c>
      <c r="AD47" s="51" t="s">
        <v>30</v>
      </c>
      <c r="AE47" s="55" t="s">
        <v>6</v>
      </c>
      <c r="AF47" s="105">
        <f t="shared" si="1"/>
        <v>137167</v>
      </c>
      <c r="AG47" s="105">
        <f t="shared" si="2"/>
        <v>29608.83</v>
      </c>
      <c r="AH47" s="105">
        <f t="shared" si="3"/>
        <v>3092.6990000000001</v>
      </c>
      <c r="AI47" s="105">
        <f t="shared" si="4"/>
        <v>169868.52900000001</v>
      </c>
      <c r="AJ47" s="14">
        <v>1</v>
      </c>
    </row>
    <row r="48" spans="2:36" s="47" customFormat="1" ht="25.5" x14ac:dyDescent="0.2">
      <c r="B48" s="62" t="s">
        <v>1</v>
      </c>
      <c r="C48" s="51" t="s">
        <v>31</v>
      </c>
      <c r="D48" s="55" t="s">
        <v>6</v>
      </c>
      <c r="E48" s="56">
        <f>[1]CS!$D$96</f>
        <v>173381.5155665355</v>
      </c>
      <c r="F48" s="54">
        <v>57978.07</v>
      </c>
      <c r="G48" s="70">
        <v>29948.98</v>
      </c>
      <c r="H48" s="46">
        <f t="shared" si="0"/>
        <v>261308.56556653552</v>
      </c>
      <c r="I48" s="73">
        <v>1</v>
      </c>
      <c r="K48" s="84" t="s">
        <v>1</v>
      </c>
      <c r="L48" s="16" t="s">
        <v>31</v>
      </c>
      <c r="M48" s="17" t="s">
        <v>6</v>
      </c>
      <c r="N48" s="18">
        <f>'[2]Backstopping Baby 02'!$C$24</f>
        <v>189272.20558139836</v>
      </c>
      <c r="O48" s="12">
        <v>100583.71</v>
      </c>
      <c r="P48" s="15">
        <v>94344.66</v>
      </c>
      <c r="Q48" s="14">
        <f>SUM(N48:P48)</f>
        <v>384200.57558139833</v>
      </c>
      <c r="R48" s="14">
        <v>1</v>
      </c>
      <c r="T48" s="84" t="s">
        <v>1</v>
      </c>
      <c r="U48" s="38" t="s">
        <v>31</v>
      </c>
      <c r="V48" s="39" t="s">
        <v>6</v>
      </c>
      <c r="W48" s="40">
        <v>154859</v>
      </c>
      <c r="X48" s="14">
        <v>66639.736799999999</v>
      </c>
      <c r="Y48" s="14">
        <v>32537.46</v>
      </c>
      <c r="Z48" s="14">
        <f t="shared" si="8"/>
        <v>254036.19680000001</v>
      </c>
      <c r="AA48" s="14">
        <v>1</v>
      </c>
      <c r="AC48" s="84" t="s">
        <v>1</v>
      </c>
      <c r="AD48" s="51" t="s">
        <v>31</v>
      </c>
      <c r="AE48" s="55" t="s">
        <v>6</v>
      </c>
      <c r="AF48" s="105">
        <f t="shared" si="1"/>
        <v>517512.72114793386</v>
      </c>
      <c r="AG48" s="105">
        <f t="shared" si="2"/>
        <v>225201.51679999998</v>
      </c>
      <c r="AH48" s="105">
        <f t="shared" si="3"/>
        <v>156831.1</v>
      </c>
      <c r="AI48" s="105">
        <f t="shared" si="4"/>
        <v>899545.33794793382</v>
      </c>
      <c r="AJ48" s="14">
        <v>1</v>
      </c>
    </row>
    <row r="49" spans="2:36" s="47" customFormat="1" ht="25.5" x14ac:dyDescent="0.2">
      <c r="B49" s="62" t="s">
        <v>1</v>
      </c>
      <c r="C49" s="66" t="s">
        <v>81</v>
      </c>
      <c r="D49" s="67" t="s">
        <v>3</v>
      </c>
      <c r="E49" s="113"/>
      <c r="F49" s="68">
        <v>0</v>
      </c>
      <c r="G49" s="117">
        <v>1317.46</v>
      </c>
      <c r="H49" s="115">
        <f t="shared" si="0"/>
        <v>1317.46</v>
      </c>
      <c r="I49" s="116">
        <v>1</v>
      </c>
      <c r="K49" s="84" t="s">
        <v>68</v>
      </c>
      <c r="L49" s="51" t="s">
        <v>81</v>
      </c>
      <c r="M49" s="73"/>
      <c r="N49" s="73"/>
      <c r="O49" s="73"/>
      <c r="P49" s="73"/>
      <c r="Q49" s="73"/>
      <c r="R49" s="73"/>
      <c r="T49" s="85" t="s">
        <v>1</v>
      </c>
      <c r="U49" s="51" t="s">
        <v>81</v>
      </c>
      <c r="V49" s="73"/>
      <c r="W49" s="73"/>
      <c r="X49" s="73"/>
      <c r="Y49" s="73"/>
      <c r="Z49" s="73"/>
      <c r="AA49" s="73"/>
      <c r="AC49" s="85" t="s">
        <v>1</v>
      </c>
      <c r="AD49" s="51" t="s">
        <v>81</v>
      </c>
      <c r="AE49" s="55" t="s">
        <v>3</v>
      </c>
      <c r="AF49" s="105">
        <f t="shared" si="1"/>
        <v>0</v>
      </c>
      <c r="AG49" s="105">
        <f t="shared" si="2"/>
        <v>0</v>
      </c>
      <c r="AH49" s="105">
        <f t="shared" si="3"/>
        <v>1317.46</v>
      </c>
      <c r="AI49" s="105">
        <f t="shared" si="4"/>
        <v>1317.46</v>
      </c>
      <c r="AJ49" s="73">
        <v>1</v>
      </c>
    </row>
    <row r="50" spans="2:36" s="47" customFormat="1" ht="25.5" x14ac:dyDescent="0.2">
      <c r="B50" s="62" t="s">
        <v>1</v>
      </c>
      <c r="C50" s="51" t="s">
        <v>32</v>
      </c>
      <c r="D50" s="55" t="s">
        <v>6</v>
      </c>
      <c r="E50" s="56">
        <f>[1]CS!$D$99</f>
        <v>312732.96135224978</v>
      </c>
      <c r="F50" s="54">
        <v>81815.16</v>
      </c>
      <c r="G50" s="70">
        <v>37778.9</v>
      </c>
      <c r="H50" s="46">
        <f t="shared" si="0"/>
        <v>432327.02135224978</v>
      </c>
      <c r="I50" s="73">
        <v>1</v>
      </c>
      <c r="K50" s="84" t="s">
        <v>1</v>
      </c>
      <c r="L50" s="16" t="s">
        <v>32</v>
      </c>
      <c r="M50" s="17" t="s">
        <v>6</v>
      </c>
      <c r="N50" s="18">
        <f>'[2]Backsttopping Baby 01'!$C$15+'[2]Backstopping Baby 02'!$C$25</f>
        <v>434914.90803821915</v>
      </c>
      <c r="O50" s="12">
        <v>202459.93</v>
      </c>
      <c r="P50" s="15">
        <v>206830.85</v>
      </c>
      <c r="Q50" s="14">
        <f>SUM(N50:P50)</f>
        <v>844205.68803821912</v>
      </c>
      <c r="R50" s="14">
        <v>1</v>
      </c>
      <c r="T50" s="84" t="s">
        <v>1</v>
      </c>
      <c r="U50" s="38" t="s">
        <v>32</v>
      </c>
      <c r="V50" s="39" t="s">
        <v>6</v>
      </c>
      <c r="W50" s="40">
        <v>282194</v>
      </c>
      <c r="X50" s="14">
        <v>123376.3365</v>
      </c>
      <c r="Y50" s="14">
        <v>80105.16</v>
      </c>
      <c r="Z50" s="14">
        <f>SUM(W50:Y50)</f>
        <v>485675.49650000001</v>
      </c>
      <c r="AA50" s="14">
        <v>1</v>
      </c>
      <c r="AC50" s="84" t="s">
        <v>1</v>
      </c>
      <c r="AD50" s="51" t="s">
        <v>32</v>
      </c>
      <c r="AE50" s="55" t="s">
        <v>6</v>
      </c>
      <c r="AF50" s="105">
        <f t="shared" si="1"/>
        <v>1029841.8693904689</v>
      </c>
      <c r="AG50" s="105">
        <f t="shared" si="2"/>
        <v>407651.42649999994</v>
      </c>
      <c r="AH50" s="105">
        <f t="shared" si="3"/>
        <v>324714.91000000003</v>
      </c>
      <c r="AI50" s="105">
        <f t="shared" si="4"/>
        <v>1762208.2058904688</v>
      </c>
      <c r="AJ50" s="14">
        <v>1</v>
      </c>
    </row>
    <row r="51" spans="2:36" s="47" customFormat="1" ht="39" x14ac:dyDescent="0.25">
      <c r="B51" s="19" t="s">
        <v>90</v>
      </c>
      <c r="C51" s="79"/>
      <c r="D51" s="80"/>
      <c r="E51" s="81">
        <f>SUM(E34:E50)</f>
        <v>1479640.6194356454</v>
      </c>
      <c r="F51" s="81">
        <f>SUM(F34:F50)</f>
        <v>385660.78</v>
      </c>
      <c r="G51" s="81">
        <f>SUM(G34:G50)</f>
        <v>160927.26</v>
      </c>
      <c r="H51" s="81">
        <f>SUM(H34:H50)</f>
        <v>2026228.6594356457</v>
      </c>
      <c r="I51" s="81">
        <f>SUM(I34:I50)</f>
        <v>17</v>
      </c>
      <c r="K51" s="96" t="s">
        <v>67</v>
      </c>
      <c r="L51" s="96"/>
      <c r="M51" s="95"/>
      <c r="N51" s="97">
        <f>SUM(N34:N50)</f>
        <v>1633303.3848167635</v>
      </c>
      <c r="O51" s="97">
        <f>SUM(O34:O50)</f>
        <v>935842.25</v>
      </c>
      <c r="P51" s="97">
        <f>SUM(P34:P50)</f>
        <v>883396.78999999992</v>
      </c>
      <c r="Q51" s="97">
        <f>SUM(Q34:Q50)</f>
        <v>3452542.4248167635</v>
      </c>
      <c r="R51" s="97">
        <f>SUM(R34:R50)</f>
        <v>16</v>
      </c>
      <c r="T51" s="89" t="s">
        <v>90</v>
      </c>
      <c r="U51" s="86"/>
      <c r="V51" s="86"/>
      <c r="W51" s="88">
        <f>SUM(W34:W50)</f>
        <v>1321717</v>
      </c>
      <c r="X51" s="88">
        <f t="shared" ref="X51:AA51" si="9">SUM(X34:X50)</f>
        <v>676951.12965555559</v>
      </c>
      <c r="Y51" s="88">
        <f t="shared" si="9"/>
        <v>333331.38099999999</v>
      </c>
      <c r="Z51" s="88">
        <f t="shared" si="9"/>
        <v>2331999.5106555559</v>
      </c>
      <c r="AA51" s="88">
        <f t="shared" si="9"/>
        <v>15</v>
      </c>
      <c r="AC51" s="107" t="s">
        <v>90</v>
      </c>
      <c r="AD51" s="87"/>
      <c r="AE51" s="108"/>
      <c r="AF51" s="109">
        <f t="shared" si="1"/>
        <v>4434661.0042524086</v>
      </c>
      <c r="AG51" s="109">
        <f t="shared" si="2"/>
        <v>1998454.1596555556</v>
      </c>
      <c r="AH51" s="109">
        <f t="shared" si="3"/>
        <v>1377655.4309999999</v>
      </c>
      <c r="AI51" s="109">
        <f t="shared" si="4"/>
        <v>7810770.5949079636</v>
      </c>
      <c r="AJ51" s="110">
        <f>SUM(AJ34:AJ50)</f>
        <v>17</v>
      </c>
    </row>
    <row r="52" spans="2:36" s="47" customFormat="1" ht="38.25" x14ac:dyDescent="0.2">
      <c r="B52" s="62" t="s">
        <v>68</v>
      </c>
      <c r="C52" s="51" t="s">
        <v>33</v>
      </c>
      <c r="D52" s="55" t="s">
        <v>6</v>
      </c>
      <c r="E52" s="56">
        <f>[1]CS!$D$73</f>
        <v>116736.78563796409</v>
      </c>
      <c r="F52" s="54">
        <v>7606.39</v>
      </c>
      <c r="G52" s="71">
        <v>24250</v>
      </c>
      <c r="H52" s="46">
        <f t="shared" si="0"/>
        <v>148593.1756379641</v>
      </c>
      <c r="I52" s="73">
        <v>1</v>
      </c>
      <c r="K52" s="84" t="s">
        <v>68</v>
      </c>
      <c r="L52" s="16" t="s">
        <v>33</v>
      </c>
      <c r="M52" s="17" t="s">
        <v>3</v>
      </c>
      <c r="N52" s="18">
        <f>'[2]Backstopping Baby 02'!$C$29</f>
        <v>104743.30029568405</v>
      </c>
      <c r="O52" s="12">
        <v>114083.28</v>
      </c>
      <c r="P52" s="13"/>
      <c r="Q52" s="14">
        <f>SUM(N52:P52)</f>
        <v>218826.58029568405</v>
      </c>
      <c r="R52" s="14">
        <v>1</v>
      </c>
      <c r="T52" s="84" t="s">
        <v>68</v>
      </c>
      <c r="U52" s="42" t="s">
        <v>33</v>
      </c>
      <c r="V52" s="43" t="s">
        <v>3</v>
      </c>
      <c r="W52" s="44"/>
      <c r="X52" s="14">
        <v>25508.170399999999</v>
      </c>
      <c r="Y52" s="14">
        <v>68706.320000000007</v>
      </c>
      <c r="Z52" s="14">
        <f>SUM(W52:Y52)</f>
        <v>94214.49040000001</v>
      </c>
      <c r="AA52" s="14">
        <v>1</v>
      </c>
      <c r="AC52" s="84" t="s">
        <v>68</v>
      </c>
      <c r="AD52" s="51" t="s">
        <v>33</v>
      </c>
      <c r="AE52" s="55" t="s">
        <v>6</v>
      </c>
      <c r="AF52" s="105">
        <f t="shared" si="1"/>
        <v>221480.08593364814</v>
      </c>
      <c r="AG52" s="105">
        <f t="shared" si="2"/>
        <v>147197.84039999999</v>
      </c>
      <c r="AH52" s="105">
        <f t="shared" si="3"/>
        <v>92956.32</v>
      </c>
      <c r="AI52" s="105">
        <f t="shared" si="4"/>
        <v>461634.24633364816</v>
      </c>
      <c r="AJ52" s="14">
        <v>1</v>
      </c>
    </row>
    <row r="53" spans="2:36" s="47" customFormat="1" ht="38.25" x14ac:dyDescent="0.2">
      <c r="B53" s="62" t="s">
        <v>68</v>
      </c>
      <c r="C53" s="51" t="s">
        <v>34</v>
      </c>
      <c r="D53" s="55" t="s">
        <v>6</v>
      </c>
      <c r="E53" s="56"/>
      <c r="F53" s="54">
        <v>0</v>
      </c>
      <c r="G53" s="71"/>
      <c r="H53" s="46">
        <f t="shared" si="0"/>
        <v>0</v>
      </c>
      <c r="I53" s="73">
        <v>0</v>
      </c>
      <c r="K53" s="84" t="s">
        <v>68</v>
      </c>
      <c r="L53" s="16" t="s">
        <v>34</v>
      </c>
      <c r="M53" s="17" t="s">
        <v>6</v>
      </c>
      <c r="N53" s="18">
        <f>'[2]Backstopping Baby 02'!$C$30</f>
        <v>99733.120295684043</v>
      </c>
      <c r="O53" s="12"/>
      <c r="P53" s="13"/>
      <c r="Q53" s="14">
        <f t="shared" ref="Q53:Q56" si="10">SUM(N53:P53)</f>
        <v>99733.120295684043</v>
      </c>
      <c r="R53" s="14">
        <v>1</v>
      </c>
      <c r="T53" s="84" t="s">
        <v>68</v>
      </c>
      <c r="U53" s="38" t="s">
        <v>34</v>
      </c>
      <c r="V53" s="39" t="s">
        <v>6</v>
      </c>
      <c r="W53" s="40">
        <v>141813</v>
      </c>
      <c r="X53" s="14">
        <v>10550.688399999999</v>
      </c>
      <c r="Y53" s="14"/>
      <c r="Z53" s="14">
        <f>SUM(W53:Y53)</f>
        <v>152363.68839999998</v>
      </c>
      <c r="AA53" s="14">
        <v>1</v>
      </c>
      <c r="AC53" s="84" t="s">
        <v>68</v>
      </c>
      <c r="AD53" s="51" t="s">
        <v>34</v>
      </c>
      <c r="AE53" s="55" t="s">
        <v>6</v>
      </c>
      <c r="AF53" s="105">
        <f t="shared" si="1"/>
        <v>241546.12029568403</v>
      </c>
      <c r="AG53" s="105">
        <f t="shared" si="2"/>
        <v>10550.688399999999</v>
      </c>
      <c r="AH53" s="105">
        <f t="shared" si="3"/>
        <v>0</v>
      </c>
      <c r="AI53" s="105">
        <f t="shared" si="4"/>
        <v>252096.80869568401</v>
      </c>
      <c r="AJ53" s="14">
        <v>1</v>
      </c>
    </row>
    <row r="54" spans="2:36" s="47" customFormat="1" ht="38.25" x14ac:dyDescent="0.2">
      <c r="B54" s="62" t="s">
        <v>68</v>
      </c>
      <c r="C54" s="51" t="s">
        <v>54</v>
      </c>
      <c r="D54" s="55" t="s">
        <v>3</v>
      </c>
      <c r="E54" s="54"/>
      <c r="F54" s="54">
        <v>7781.56</v>
      </c>
      <c r="G54" s="71">
        <v>24250</v>
      </c>
      <c r="H54" s="46">
        <f t="shared" si="0"/>
        <v>32031.56</v>
      </c>
      <c r="I54" s="73">
        <v>1</v>
      </c>
      <c r="K54" s="84" t="s">
        <v>68</v>
      </c>
      <c r="L54" s="16" t="s">
        <v>54</v>
      </c>
      <c r="M54" s="17" t="s">
        <v>3</v>
      </c>
      <c r="N54" s="12"/>
      <c r="O54" s="12">
        <v>34881.89</v>
      </c>
      <c r="P54" s="13">
        <v>56699.06</v>
      </c>
      <c r="Q54" s="14">
        <f t="shared" si="10"/>
        <v>91580.95</v>
      </c>
      <c r="R54" s="14">
        <v>1</v>
      </c>
      <c r="T54" s="84" t="s">
        <v>68</v>
      </c>
      <c r="U54" s="38" t="s">
        <v>54</v>
      </c>
      <c r="V54" s="39" t="s">
        <v>3</v>
      </c>
      <c r="W54" s="40"/>
      <c r="X54" s="14"/>
      <c r="Y54" s="14"/>
      <c r="Z54" s="14"/>
      <c r="AA54" s="14"/>
      <c r="AC54" s="84" t="s">
        <v>68</v>
      </c>
      <c r="AD54" s="51" t="s">
        <v>54</v>
      </c>
      <c r="AE54" s="55" t="s">
        <v>3</v>
      </c>
      <c r="AF54" s="105">
        <f t="shared" si="1"/>
        <v>0</v>
      </c>
      <c r="AG54" s="105">
        <f t="shared" si="2"/>
        <v>42663.45</v>
      </c>
      <c r="AH54" s="105">
        <f t="shared" si="3"/>
        <v>80949.06</v>
      </c>
      <c r="AI54" s="105">
        <f t="shared" si="4"/>
        <v>123612.51</v>
      </c>
      <c r="AJ54" s="14">
        <v>1</v>
      </c>
    </row>
    <row r="55" spans="2:36" s="47" customFormat="1" ht="38.25" x14ac:dyDescent="0.2">
      <c r="B55" s="62" t="s">
        <v>68</v>
      </c>
      <c r="C55" s="51" t="s">
        <v>35</v>
      </c>
      <c r="D55" s="55" t="s">
        <v>6</v>
      </c>
      <c r="E55" s="56">
        <f>[1]CS!$D$76</f>
        <v>116121.65063796408</v>
      </c>
      <c r="F55" s="54">
        <v>42577.54</v>
      </c>
      <c r="G55" s="71">
        <v>19805</v>
      </c>
      <c r="H55" s="46">
        <f t="shared" si="0"/>
        <v>178504.19063796409</v>
      </c>
      <c r="I55" s="73">
        <v>1</v>
      </c>
      <c r="K55" s="84" t="s">
        <v>68</v>
      </c>
      <c r="L55" s="16" t="s">
        <v>35</v>
      </c>
      <c r="M55" s="17" t="s">
        <v>6</v>
      </c>
      <c r="N55" s="18">
        <f>'[2]Backstopping Baby 02'!$C$24</f>
        <v>189272.20558139836</v>
      </c>
      <c r="O55" s="12">
        <v>53452.66</v>
      </c>
      <c r="P55" s="13">
        <v>100765.73</v>
      </c>
      <c r="Q55" s="14">
        <f t="shared" si="10"/>
        <v>343490.59558139835</v>
      </c>
      <c r="R55" s="14">
        <v>1</v>
      </c>
      <c r="T55" s="84" t="s">
        <v>68</v>
      </c>
      <c r="U55" s="38" t="s">
        <v>35</v>
      </c>
      <c r="V55" s="39" t="s">
        <v>6</v>
      </c>
      <c r="W55" s="40">
        <v>141020</v>
      </c>
      <c r="X55" s="14">
        <v>25826.117900000001</v>
      </c>
      <c r="Y55" s="14">
        <v>35473.39</v>
      </c>
      <c r="Z55" s="14">
        <f>SUM(W55:Y55)</f>
        <v>202319.50790000003</v>
      </c>
      <c r="AA55" s="14">
        <v>1</v>
      </c>
      <c r="AC55" s="84" t="s">
        <v>68</v>
      </c>
      <c r="AD55" s="51" t="s">
        <v>35</v>
      </c>
      <c r="AE55" s="55" t="s">
        <v>6</v>
      </c>
      <c r="AF55" s="105">
        <f t="shared" si="1"/>
        <v>446413.85621936247</v>
      </c>
      <c r="AG55" s="105">
        <f t="shared" si="2"/>
        <v>121856.31790000001</v>
      </c>
      <c r="AH55" s="105">
        <f t="shared" si="3"/>
        <v>156044.12</v>
      </c>
      <c r="AI55" s="105">
        <f t="shared" si="4"/>
        <v>724314.29411936249</v>
      </c>
      <c r="AJ55" s="14">
        <v>1</v>
      </c>
    </row>
    <row r="56" spans="2:36" s="47" customFormat="1" ht="38.25" x14ac:dyDescent="0.2">
      <c r="B56" s="62" t="s">
        <v>68</v>
      </c>
      <c r="C56" s="51" t="s">
        <v>36</v>
      </c>
      <c r="D56" s="55" t="s">
        <v>3</v>
      </c>
      <c r="E56" s="56">
        <f>[1]CS!$D$78</f>
        <v>117815.09063796408</v>
      </c>
      <c r="F56" s="54">
        <v>27075.63</v>
      </c>
      <c r="G56" s="71">
        <v>18890</v>
      </c>
      <c r="H56" s="46">
        <f t="shared" si="0"/>
        <v>163780.72063796408</v>
      </c>
      <c r="I56" s="73">
        <v>1</v>
      </c>
      <c r="K56" s="84" t="s">
        <v>68</v>
      </c>
      <c r="L56" s="16" t="s">
        <v>36</v>
      </c>
      <c r="M56" s="17" t="s">
        <v>3</v>
      </c>
      <c r="N56" s="18">
        <f>'[2]Backsttopping Baby 01'!$C$15+'[2]Backstopping Baby 02'!$C$25</f>
        <v>434914.90803821915</v>
      </c>
      <c r="O56" s="12">
        <v>92670.5</v>
      </c>
      <c r="P56" s="13">
        <v>199454.62</v>
      </c>
      <c r="Q56" s="14">
        <f t="shared" si="10"/>
        <v>727040.0280382192</v>
      </c>
      <c r="R56" s="14">
        <v>1</v>
      </c>
      <c r="T56" s="84" t="s">
        <v>68</v>
      </c>
      <c r="U56" s="38" t="s">
        <v>36</v>
      </c>
      <c r="V56" s="39" t="s">
        <v>3</v>
      </c>
      <c r="W56" s="40"/>
      <c r="X56" s="14">
        <v>12967.118999999999</v>
      </c>
      <c r="Y56" s="14">
        <v>31390.36</v>
      </c>
      <c r="Z56" s="14">
        <f>SUM(W56:Y56)</f>
        <v>44357.478999999999</v>
      </c>
      <c r="AA56" s="14">
        <v>1</v>
      </c>
      <c r="AC56" s="84" t="s">
        <v>68</v>
      </c>
      <c r="AD56" s="51" t="s">
        <v>36</v>
      </c>
      <c r="AE56" s="55" t="s">
        <v>3</v>
      </c>
      <c r="AF56" s="105">
        <f t="shared" si="1"/>
        <v>552729.99867618317</v>
      </c>
      <c r="AG56" s="105">
        <f t="shared" si="2"/>
        <v>132713.24900000001</v>
      </c>
      <c r="AH56" s="105">
        <f t="shared" si="3"/>
        <v>249734.97999999998</v>
      </c>
      <c r="AI56" s="105">
        <f t="shared" si="4"/>
        <v>935178.22767618322</v>
      </c>
      <c r="AJ56" s="14">
        <v>1</v>
      </c>
    </row>
    <row r="57" spans="2:36" s="47" customFormat="1" ht="38.25" x14ac:dyDescent="0.2">
      <c r="B57" s="62" t="s">
        <v>68</v>
      </c>
      <c r="C57" s="64" t="s">
        <v>82</v>
      </c>
      <c r="D57" s="55" t="s">
        <v>3</v>
      </c>
      <c r="E57" s="56"/>
      <c r="F57" s="54">
        <v>0</v>
      </c>
      <c r="G57" s="71"/>
      <c r="H57" s="46">
        <f t="shared" si="0"/>
        <v>0</v>
      </c>
      <c r="I57" s="73">
        <v>0</v>
      </c>
      <c r="K57" s="84" t="s">
        <v>68</v>
      </c>
      <c r="L57" s="64" t="s">
        <v>82</v>
      </c>
      <c r="M57" s="73" t="s">
        <v>3</v>
      </c>
      <c r="N57" s="73"/>
      <c r="O57" s="73"/>
      <c r="P57" s="73"/>
      <c r="Q57" s="73"/>
      <c r="R57" s="73"/>
      <c r="T57" s="85" t="s">
        <v>68</v>
      </c>
      <c r="U57" s="64" t="s">
        <v>82</v>
      </c>
      <c r="V57" s="73"/>
      <c r="W57" s="73"/>
      <c r="X57" s="73"/>
      <c r="Y57" s="73"/>
      <c r="Z57" s="73"/>
      <c r="AA57" s="73"/>
      <c r="AC57" s="85" t="s">
        <v>68</v>
      </c>
      <c r="AD57" s="64" t="s">
        <v>82</v>
      </c>
      <c r="AE57" s="55" t="s">
        <v>3</v>
      </c>
      <c r="AF57" s="105">
        <f t="shared" si="1"/>
        <v>0</v>
      </c>
      <c r="AG57" s="105">
        <f t="shared" si="2"/>
        <v>0</v>
      </c>
      <c r="AH57" s="105">
        <f t="shared" si="3"/>
        <v>0</v>
      </c>
      <c r="AI57" s="105">
        <f t="shared" si="4"/>
        <v>0</v>
      </c>
      <c r="AJ57" s="73">
        <v>0</v>
      </c>
    </row>
    <row r="58" spans="2:36" s="47" customFormat="1" ht="38.25" x14ac:dyDescent="0.2">
      <c r="B58" s="62" t="s">
        <v>68</v>
      </c>
      <c r="C58" s="51" t="s">
        <v>37</v>
      </c>
      <c r="D58" s="55" t="s">
        <v>6</v>
      </c>
      <c r="E58" s="56"/>
      <c r="F58" s="54">
        <v>30449.45</v>
      </c>
      <c r="G58" s="71">
        <v>17610</v>
      </c>
      <c r="H58" s="46">
        <f t="shared" si="0"/>
        <v>48059.45</v>
      </c>
      <c r="I58" s="73">
        <v>1</v>
      </c>
      <c r="K58" s="84" t="s">
        <v>68</v>
      </c>
      <c r="L58" s="16" t="s">
        <v>37</v>
      </c>
      <c r="M58" s="17" t="s">
        <v>6</v>
      </c>
      <c r="N58" s="18">
        <f>'[2]Backstopping Baby 02'!$C$29</f>
        <v>104743.30029568405</v>
      </c>
      <c r="O58" s="12">
        <v>113869.49</v>
      </c>
      <c r="P58" s="13">
        <v>285521.28000000003</v>
      </c>
      <c r="Q58" s="14">
        <f t="shared" ref="Q58:Q65" si="11">SUM(N58:P58)</f>
        <v>504134.0702956841</v>
      </c>
      <c r="R58" s="14">
        <v>1</v>
      </c>
      <c r="T58" s="84" t="s">
        <v>68</v>
      </c>
      <c r="U58" s="38" t="s">
        <v>37</v>
      </c>
      <c r="V58" s="39" t="s">
        <v>6</v>
      </c>
      <c r="W58" s="40">
        <v>151476</v>
      </c>
      <c r="X58" s="14">
        <v>47029.496899999998</v>
      </c>
      <c r="Y58" s="14">
        <v>117090</v>
      </c>
      <c r="Z58" s="14">
        <f>SUM(W58:Y58)</f>
        <v>315595.49690000003</v>
      </c>
      <c r="AA58" s="14">
        <v>1</v>
      </c>
      <c r="AC58" s="84" t="s">
        <v>68</v>
      </c>
      <c r="AD58" s="51" t="s">
        <v>37</v>
      </c>
      <c r="AE58" s="55" t="s">
        <v>6</v>
      </c>
      <c r="AF58" s="105">
        <f t="shared" si="1"/>
        <v>256219.30029568405</v>
      </c>
      <c r="AG58" s="105">
        <f t="shared" si="2"/>
        <v>191348.4369</v>
      </c>
      <c r="AH58" s="105">
        <f t="shared" si="3"/>
        <v>420221.28</v>
      </c>
      <c r="AI58" s="105">
        <f t="shared" si="4"/>
        <v>867789.01719568414</v>
      </c>
      <c r="AJ58" s="14">
        <v>1</v>
      </c>
    </row>
    <row r="59" spans="2:36" s="47" customFormat="1" ht="38.25" x14ac:dyDescent="0.2">
      <c r="B59" s="62" t="s">
        <v>68</v>
      </c>
      <c r="C59" s="51" t="s">
        <v>38</v>
      </c>
      <c r="D59" s="55" t="s">
        <v>3</v>
      </c>
      <c r="E59" s="56"/>
      <c r="F59" s="54">
        <v>0</v>
      </c>
      <c r="G59" s="71"/>
      <c r="H59" s="46">
        <f t="shared" si="0"/>
        <v>0</v>
      </c>
      <c r="I59" s="73">
        <v>0</v>
      </c>
      <c r="K59" s="84" t="s">
        <v>68</v>
      </c>
      <c r="L59" s="16" t="s">
        <v>38</v>
      </c>
      <c r="M59" s="17" t="s">
        <v>3</v>
      </c>
      <c r="N59" s="18">
        <f>'[2]Backstopping Baby 02'!$C$30</f>
        <v>99733.120295684043</v>
      </c>
      <c r="O59" s="12">
        <v>6111.27</v>
      </c>
      <c r="P59" s="13">
        <v>34010.17</v>
      </c>
      <c r="Q59" s="14">
        <f t="shared" si="11"/>
        <v>139854.56029568403</v>
      </c>
      <c r="R59" s="14">
        <v>1</v>
      </c>
      <c r="T59" s="84" t="s">
        <v>68</v>
      </c>
      <c r="U59" s="38" t="s">
        <v>38</v>
      </c>
      <c r="V59" s="39" t="s">
        <v>3</v>
      </c>
      <c r="W59" s="40"/>
      <c r="X59" s="14"/>
      <c r="Y59" s="14"/>
      <c r="Z59" s="14"/>
      <c r="AA59" s="14"/>
      <c r="AC59" s="84" t="s">
        <v>68</v>
      </c>
      <c r="AD59" s="51" t="s">
        <v>38</v>
      </c>
      <c r="AE59" s="55" t="s">
        <v>3</v>
      </c>
      <c r="AF59" s="105">
        <f t="shared" si="1"/>
        <v>99733.120295684043</v>
      </c>
      <c r="AG59" s="105">
        <f t="shared" si="2"/>
        <v>6111.27</v>
      </c>
      <c r="AH59" s="105">
        <f t="shared" si="3"/>
        <v>34010.17</v>
      </c>
      <c r="AI59" s="105">
        <f t="shared" si="4"/>
        <v>139854.56029568403</v>
      </c>
      <c r="AJ59" s="14">
        <v>1</v>
      </c>
    </row>
    <row r="60" spans="2:36" s="47" customFormat="1" ht="38.25" x14ac:dyDescent="0.2">
      <c r="B60" s="62" t="s">
        <v>68</v>
      </c>
      <c r="C60" s="51" t="s">
        <v>39</v>
      </c>
      <c r="D60" s="55" t="s">
        <v>3</v>
      </c>
      <c r="E60" s="54"/>
      <c r="F60" s="54">
        <v>4553.12</v>
      </c>
      <c r="G60" s="71"/>
      <c r="H60" s="46">
        <f t="shared" si="0"/>
        <v>4553.12</v>
      </c>
      <c r="I60" s="73">
        <v>1</v>
      </c>
      <c r="K60" s="84" t="s">
        <v>68</v>
      </c>
      <c r="L60" s="16" t="s">
        <v>39</v>
      </c>
      <c r="M60" s="17" t="s">
        <v>3</v>
      </c>
      <c r="N60" s="12"/>
      <c r="O60" s="12">
        <v>9688.14</v>
      </c>
      <c r="P60" s="13"/>
      <c r="Q60" s="14">
        <f t="shared" si="11"/>
        <v>9688.14</v>
      </c>
      <c r="R60" s="14">
        <v>1</v>
      </c>
      <c r="T60" s="84" t="s">
        <v>68</v>
      </c>
      <c r="U60" s="38" t="s">
        <v>39</v>
      </c>
      <c r="V60" s="39" t="s">
        <v>3</v>
      </c>
      <c r="W60" s="40"/>
      <c r="X60" s="14">
        <v>6355.2776000000003</v>
      </c>
      <c r="Y60" s="14"/>
      <c r="Z60" s="14">
        <f>SUM(W60:Y60)</f>
        <v>6355.2776000000003</v>
      </c>
      <c r="AA60" s="14">
        <v>1</v>
      </c>
      <c r="AC60" s="84" t="s">
        <v>68</v>
      </c>
      <c r="AD60" s="51" t="s">
        <v>39</v>
      </c>
      <c r="AE60" s="55" t="s">
        <v>3</v>
      </c>
      <c r="AF60" s="105">
        <f t="shared" si="1"/>
        <v>0</v>
      </c>
      <c r="AG60" s="105">
        <f t="shared" si="2"/>
        <v>20596.5376</v>
      </c>
      <c r="AH60" s="105">
        <f t="shared" si="3"/>
        <v>0</v>
      </c>
      <c r="AI60" s="105">
        <f t="shared" si="4"/>
        <v>20596.5376</v>
      </c>
      <c r="AJ60" s="14">
        <v>1</v>
      </c>
    </row>
    <row r="61" spans="2:36" s="47" customFormat="1" ht="38.25" x14ac:dyDescent="0.2">
      <c r="B61" s="62" t="s">
        <v>68</v>
      </c>
      <c r="C61" s="51" t="s">
        <v>40</v>
      </c>
      <c r="D61" s="55" t="s">
        <v>6</v>
      </c>
      <c r="E61" s="56">
        <f>[1]CS!$D$83</f>
        <v>117077.22563796409</v>
      </c>
      <c r="F61" s="54">
        <v>14335.41</v>
      </c>
      <c r="G61" s="71">
        <v>24250</v>
      </c>
      <c r="H61" s="46">
        <f t="shared" si="0"/>
        <v>155662.63563796409</v>
      </c>
      <c r="I61" s="73">
        <v>1</v>
      </c>
      <c r="K61" s="84" t="s">
        <v>68</v>
      </c>
      <c r="L61" s="16" t="s">
        <v>40</v>
      </c>
      <c r="M61" s="17" t="s">
        <v>6</v>
      </c>
      <c r="N61" s="18">
        <f>'[2]Backsttopping Baby 01'!$C$21</f>
        <v>62627.326623487454</v>
      </c>
      <c r="O61" s="12">
        <v>90678.96</v>
      </c>
      <c r="P61" s="13">
        <v>55521.08</v>
      </c>
      <c r="Q61" s="14">
        <f t="shared" si="11"/>
        <v>208827.36662348744</v>
      </c>
      <c r="R61" s="14">
        <v>1</v>
      </c>
      <c r="T61" s="84" t="s">
        <v>68</v>
      </c>
      <c r="U61" s="38" t="s">
        <v>40</v>
      </c>
      <c r="V61" s="39" t="s">
        <v>3</v>
      </c>
      <c r="W61" s="40"/>
      <c r="X61" s="14">
        <v>29958.631799999996</v>
      </c>
      <c r="Y61" s="14"/>
      <c r="Z61" s="14">
        <f>SUM(W61:Y61)</f>
        <v>29958.631799999996</v>
      </c>
      <c r="AA61" s="14">
        <v>1</v>
      </c>
      <c r="AC61" s="84" t="s">
        <v>68</v>
      </c>
      <c r="AD61" s="51" t="s">
        <v>40</v>
      </c>
      <c r="AE61" s="55" t="s">
        <v>6</v>
      </c>
      <c r="AF61" s="105">
        <f t="shared" si="1"/>
        <v>179704.55226145155</v>
      </c>
      <c r="AG61" s="105">
        <f t="shared" si="2"/>
        <v>134973.0018</v>
      </c>
      <c r="AH61" s="105">
        <f t="shared" si="3"/>
        <v>79771.08</v>
      </c>
      <c r="AI61" s="105">
        <f t="shared" si="4"/>
        <v>394448.63406145159</v>
      </c>
      <c r="AJ61" s="14">
        <v>1</v>
      </c>
    </row>
    <row r="62" spans="2:36" s="47" customFormat="1" ht="38.25" x14ac:dyDescent="0.25">
      <c r="B62" s="62" t="s">
        <v>68</v>
      </c>
      <c r="C62" s="58" t="s">
        <v>69</v>
      </c>
      <c r="D62" s="55" t="s">
        <v>3</v>
      </c>
      <c r="E62" s="48"/>
      <c r="F62" s="54">
        <v>11946.42</v>
      </c>
      <c r="G62" s="72">
        <v>24250</v>
      </c>
      <c r="H62" s="46">
        <f t="shared" si="0"/>
        <v>36196.42</v>
      </c>
      <c r="I62" s="73">
        <v>1</v>
      </c>
      <c r="K62" s="84" t="s">
        <v>68</v>
      </c>
      <c r="L62" s="27" t="s">
        <v>69</v>
      </c>
      <c r="M62" s="17" t="s">
        <v>3</v>
      </c>
      <c r="N62" s="28"/>
      <c r="O62" s="12">
        <v>51975.68</v>
      </c>
      <c r="P62" s="28"/>
      <c r="Q62" s="14">
        <f t="shared" si="11"/>
        <v>51975.68</v>
      </c>
      <c r="R62" s="14">
        <v>1</v>
      </c>
      <c r="T62" s="84" t="s">
        <v>68</v>
      </c>
      <c r="U62" s="38" t="s">
        <v>69</v>
      </c>
      <c r="V62" s="39" t="s">
        <v>3</v>
      </c>
      <c r="W62" s="40"/>
      <c r="X62" s="14"/>
      <c r="Y62" s="14"/>
      <c r="Z62" s="14"/>
      <c r="AA62" s="14"/>
      <c r="AC62" s="84" t="s">
        <v>68</v>
      </c>
      <c r="AD62" s="58" t="s">
        <v>69</v>
      </c>
      <c r="AE62" s="55" t="s">
        <v>3</v>
      </c>
      <c r="AF62" s="105">
        <f t="shared" si="1"/>
        <v>0</v>
      </c>
      <c r="AG62" s="105">
        <f t="shared" si="2"/>
        <v>63922.1</v>
      </c>
      <c r="AH62" s="105">
        <f t="shared" si="3"/>
        <v>24250</v>
      </c>
      <c r="AI62" s="105">
        <f t="shared" si="4"/>
        <v>88172.1</v>
      </c>
      <c r="AJ62" s="14">
        <v>1</v>
      </c>
    </row>
    <row r="63" spans="2:36" s="47" customFormat="1" ht="38.25" x14ac:dyDescent="0.2">
      <c r="B63" s="62" t="s">
        <v>68</v>
      </c>
      <c r="C63" s="51" t="s">
        <v>41</v>
      </c>
      <c r="D63" s="55" t="s">
        <v>6</v>
      </c>
      <c r="E63" s="56">
        <f>[1]CS!$D$91</f>
        <v>97964.205637964085</v>
      </c>
      <c r="F63" s="54">
        <v>46158.39</v>
      </c>
      <c r="G63" s="71">
        <v>57650</v>
      </c>
      <c r="H63" s="46">
        <f t="shared" si="0"/>
        <v>201772.59563796408</v>
      </c>
      <c r="I63" s="73">
        <v>1</v>
      </c>
      <c r="K63" s="84" t="s">
        <v>68</v>
      </c>
      <c r="L63" s="16" t="s">
        <v>41</v>
      </c>
      <c r="M63" s="17" t="s">
        <v>6</v>
      </c>
      <c r="N63" s="18">
        <f>'[2]Backsttopping Baby 01'!$C$22+'[2]Backstopping Baby 02'!$C$34</f>
        <v>202281.98191917152</v>
      </c>
      <c r="O63" s="12">
        <v>161875.37</v>
      </c>
      <c r="P63" s="13">
        <v>282410.17</v>
      </c>
      <c r="Q63" s="14">
        <f t="shared" si="11"/>
        <v>646567.52191917156</v>
      </c>
      <c r="R63" s="14">
        <v>1</v>
      </c>
      <c r="T63" s="84" t="s">
        <v>68</v>
      </c>
      <c r="U63" s="38" t="s">
        <v>41</v>
      </c>
      <c r="V63" s="39" t="s">
        <v>6</v>
      </c>
      <c r="W63" s="40">
        <v>143074</v>
      </c>
      <c r="X63" s="14">
        <v>87237.476999999999</v>
      </c>
      <c r="Y63" s="14">
        <v>73887.399999999994</v>
      </c>
      <c r="Z63" s="14">
        <f>SUM(W63:Y63)</f>
        <v>304198.87699999998</v>
      </c>
      <c r="AA63" s="14">
        <v>1</v>
      </c>
      <c r="AC63" s="84" t="s">
        <v>68</v>
      </c>
      <c r="AD63" s="51" t="s">
        <v>41</v>
      </c>
      <c r="AE63" s="55" t="s">
        <v>6</v>
      </c>
      <c r="AF63" s="105">
        <f t="shared" si="1"/>
        <v>443320.18755713559</v>
      </c>
      <c r="AG63" s="105">
        <f t="shared" si="2"/>
        <v>295271.23700000002</v>
      </c>
      <c r="AH63" s="105">
        <f t="shared" si="3"/>
        <v>413947.56999999995</v>
      </c>
      <c r="AI63" s="105">
        <f t="shared" si="4"/>
        <v>1152538.9945571357</v>
      </c>
      <c r="AJ63" s="14">
        <v>1</v>
      </c>
    </row>
    <row r="64" spans="2:36" s="47" customFormat="1" ht="38.25" x14ac:dyDescent="0.2">
      <c r="B64" s="62" t="s">
        <v>68</v>
      </c>
      <c r="C64" s="51" t="s">
        <v>42</v>
      </c>
      <c r="D64" s="55" t="s">
        <v>6</v>
      </c>
      <c r="E64" s="54">
        <f>[1]CS!$D$92</f>
        <v>136174.40563796411</v>
      </c>
      <c r="F64" s="54">
        <v>43663.57</v>
      </c>
      <c r="G64" s="71">
        <v>29660</v>
      </c>
      <c r="H64" s="46">
        <f t="shared" si="0"/>
        <v>209497.97563796412</v>
      </c>
      <c r="I64" s="73">
        <v>1</v>
      </c>
      <c r="K64" s="84" t="s">
        <v>68</v>
      </c>
      <c r="L64" s="16" t="s">
        <v>42</v>
      </c>
      <c r="M64" s="17" t="s">
        <v>6</v>
      </c>
      <c r="N64" s="12"/>
      <c r="O64" s="12">
        <v>132329.99</v>
      </c>
      <c r="P64" s="13">
        <v>255521.28</v>
      </c>
      <c r="Q64" s="14">
        <f t="shared" si="11"/>
        <v>387851.27</v>
      </c>
      <c r="R64" s="14">
        <v>1</v>
      </c>
      <c r="T64" s="84" t="s">
        <v>68</v>
      </c>
      <c r="U64" s="38" t="s">
        <v>42</v>
      </c>
      <c r="V64" s="39" t="s">
        <v>6</v>
      </c>
      <c r="W64" s="40">
        <v>163639</v>
      </c>
      <c r="X64" s="14">
        <v>42756.200200000007</v>
      </c>
      <c r="Y64" s="14">
        <v>92400.37</v>
      </c>
      <c r="Z64" s="14">
        <f>SUM(W64:Y64)</f>
        <v>298795.57020000002</v>
      </c>
      <c r="AA64" s="14">
        <v>1</v>
      </c>
      <c r="AC64" s="84" t="s">
        <v>68</v>
      </c>
      <c r="AD64" s="51" t="s">
        <v>42</v>
      </c>
      <c r="AE64" s="55" t="s">
        <v>6</v>
      </c>
      <c r="AF64" s="105">
        <f t="shared" si="1"/>
        <v>299813.40563796414</v>
      </c>
      <c r="AG64" s="105">
        <f t="shared" si="2"/>
        <v>218749.76020000002</v>
      </c>
      <c r="AH64" s="105">
        <f t="shared" si="3"/>
        <v>377581.65</v>
      </c>
      <c r="AI64" s="105">
        <f t="shared" si="4"/>
        <v>896144.81583796418</v>
      </c>
      <c r="AJ64" s="14">
        <v>1</v>
      </c>
    </row>
    <row r="65" spans="2:36" s="47" customFormat="1" ht="38.25" x14ac:dyDescent="0.2">
      <c r="B65" s="62" t="s">
        <v>68</v>
      </c>
      <c r="C65" s="51" t="s">
        <v>43</v>
      </c>
      <c r="D65" s="55" t="s">
        <v>3</v>
      </c>
      <c r="E65" s="56"/>
      <c r="F65" s="54">
        <v>33452.58</v>
      </c>
      <c r="G65" s="71">
        <v>22724</v>
      </c>
      <c r="H65" s="46">
        <f t="shared" si="0"/>
        <v>56176.58</v>
      </c>
      <c r="I65" s="73">
        <v>1</v>
      </c>
      <c r="K65" s="84" t="s">
        <v>68</v>
      </c>
      <c r="L65" s="16" t="s">
        <v>43</v>
      </c>
      <c r="M65" s="17" t="s">
        <v>3</v>
      </c>
      <c r="N65" s="18">
        <f>'[2]Backstopping Baby 02'!$C$35</f>
        <v>99103.19529568404</v>
      </c>
      <c r="O65" s="12">
        <v>134702.67000000001</v>
      </c>
      <c r="P65" s="13">
        <v>182899.06</v>
      </c>
      <c r="Q65" s="14">
        <f t="shared" si="11"/>
        <v>416704.92529568402</v>
      </c>
      <c r="R65" s="14">
        <v>1</v>
      </c>
      <c r="T65" s="84" t="s">
        <v>68</v>
      </c>
      <c r="U65" s="38" t="s">
        <v>43</v>
      </c>
      <c r="V65" s="39" t="s">
        <v>3</v>
      </c>
      <c r="W65" s="40"/>
      <c r="X65" s="14">
        <v>36523.793799999999</v>
      </c>
      <c r="Y65" s="14"/>
      <c r="Z65" s="14">
        <f>SUM(W65:Y65)</f>
        <v>36523.793799999999</v>
      </c>
      <c r="AA65" s="14">
        <v>1</v>
      </c>
      <c r="AC65" s="84" t="s">
        <v>68</v>
      </c>
      <c r="AD65" s="51" t="s">
        <v>43</v>
      </c>
      <c r="AE65" s="55" t="s">
        <v>3</v>
      </c>
      <c r="AF65" s="105">
        <f t="shared" si="1"/>
        <v>99103.19529568404</v>
      </c>
      <c r="AG65" s="105">
        <f t="shared" si="2"/>
        <v>204679.04379999998</v>
      </c>
      <c r="AH65" s="105">
        <f t="shared" si="3"/>
        <v>205623.06</v>
      </c>
      <c r="AI65" s="105">
        <f t="shared" si="4"/>
        <v>509405.29909568402</v>
      </c>
      <c r="AJ65" s="14">
        <v>1</v>
      </c>
    </row>
    <row r="66" spans="2:36" s="47" customFormat="1" ht="38.25" x14ac:dyDescent="0.2">
      <c r="B66" s="62" t="s">
        <v>68</v>
      </c>
      <c r="C66" s="51" t="s">
        <v>83</v>
      </c>
      <c r="D66" s="55" t="s">
        <v>3</v>
      </c>
      <c r="E66" s="56"/>
      <c r="F66" s="54">
        <v>0</v>
      </c>
      <c r="G66" s="73"/>
      <c r="H66" s="46">
        <f t="shared" si="0"/>
        <v>0</v>
      </c>
      <c r="I66" s="73">
        <v>0</v>
      </c>
      <c r="K66" s="84" t="s">
        <v>68</v>
      </c>
      <c r="L66" s="51" t="s">
        <v>83</v>
      </c>
      <c r="M66" s="73"/>
      <c r="N66" s="73"/>
      <c r="O66" s="73"/>
      <c r="P66" s="73"/>
      <c r="Q66" s="73"/>
      <c r="R66" s="73"/>
      <c r="T66" s="85" t="s">
        <v>68</v>
      </c>
      <c r="U66" s="51" t="s">
        <v>83</v>
      </c>
      <c r="V66" s="73"/>
      <c r="W66" s="73"/>
      <c r="X66" s="73"/>
      <c r="Y66" s="73"/>
      <c r="Z66" s="73"/>
      <c r="AA66" s="73"/>
      <c r="AC66" s="85" t="s">
        <v>68</v>
      </c>
      <c r="AD66" s="51" t="s">
        <v>83</v>
      </c>
      <c r="AE66" s="55" t="s">
        <v>3</v>
      </c>
      <c r="AF66" s="105"/>
      <c r="AG66" s="105"/>
      <c r="AH66" s="105"/>
      <c r="AI66" s="105"/>
      <c r="AJ66" s="73">
        <v>0</v>
      </c>
    </row>
    <row r="67" spans="2:36" s="47" customFormat="1" ht="38.25" x14ac:dyDescent="0.2">
      <c r="B67" s="62" t="s">
        <v>68</v>
      </c>
      <c r="C67" s="51" t="s">
        <v>44</v>
      </c>
      <c r="D67" s="55" t="s">
        <v>3</v>
      </c>
      <c r="E67" s="54">
        <f>[1]CS!$D$95</f>
        <v>115640.65063796408</v>
      </c>
      <c r="F67" s="54">
        <v>0</v>
      </c>
      <c r="G67" s="73"/>
      <c r="H67" s="46">
        <f t="shared" si="0"/>
        <v>115640.65063796408</v>
      </c>
      <c r="I67" s="73">
        <v>1</v>
      </c>
      <c r="K67" s="84" t="s">
        <v>68</v>
      </c>
      <c r="L67" s="16" t="s">
        <v>44</v>
      </c>
      <c r="M67" s="17" t="s">
        <v>3</v>
      </c>
      <c r="N67" s="12"/>
      <c r="O67" s="12">
        <v>47149.7</v>
      </c>
      <c r="P67" s="13">
        <v>0</v>
      </c>
      <c r="Q67" s="14">
        <f>SUM(N67:P67)</f>
        <v>47149.7</v>
      </c>
      <c r="R67" s="14">
        <v>1</v>
      </c>
      <c r="T67" s="84" t="s">
        <v>68</v>
      </c>
      <c r="U67" s="42" t="s">
        <v>44</v>
      </c>
      <c r="V67" s="45" t="s">
        <v>3</v>
      </c>
      <c r="W67" s="14"/>
      <c r="X67" s="14">
        <v>24364.110199999999</v>
      </c>
      <c r="Y67" s="14"/>
      <c r="Z67" s="14">
        <f>SUM(W67:Y67)</f>
        <v>24364.110199999999</v>
      </c>
      <c r="AA67" s="14">
        <v>1</v>
      </c>
      <c r="AC67" s="84" t="s">
        <v>68</v>
      </c>
      <c r="AD67" s="51" t="s">
        <v>44</v>
      </c>
      <c r="AE67" s="55" t="s">
        <v>3</v>
      </c>
      <c r="AF67" s="105">
        <f t="shared" si="1"/>
        <v>115640.65063796408</v>
      </c>
      <c r="AG67" s="105">
        <f t="shared" si="2"/>
        <v>71513.810199999993</v>
      </c>
      <c r="AH67" s="105">
        <f t="shared" si="3"/>
        <v>0</v>
      </c>
      <c r="AI67" s="105">
        <f t="shared" si="4"/>
        <v>187154.46083796408</v>
      </c>
      <c r="AJ67" s="14">
        <v>1</v>
      </c>
    </row>
    <row r="68" spans="2:36" s="47" customFormat="1" ht="64.5" x14ac:dyDescent="0.25">
      <c r="B68" s="19" t="s">
        <v>91</v>
      </c>
      <c r="C68" s="79"/>
      <c r="D68" s="80"/>
      <c r="E68" s="81">
        <f>SUM(E52:E67)</f>
        <v>817530.01446574857</v>
      </c>
      <c r="F68" s="81">
        <f>SUM(F52:F67)</f>
        <v>269600.06000000006</v>
      </c>
      <c r="G68" s="81">
        <f>SUM(G52:G67)</f>
        <v>263339</v>
      </c>
      <c r="H68" s="81">
        <f>SUM(H52:H67)</f>
        <v>1350469.0744657486</v>
      </c>
      <c r="I68" s="81">
        <f>SUM(I52:I67)</f>
        <v>12</v>
      </c>
      <c r="K68" s="89" t="s">
        <v>70</v>
      </c>
      <c r="L68" s="95"/>
      <c r="M68" s="95"/>
      <c r="N68" s="97">
        <f>SUM(N52:N67)</f>
        <v>1397152.4586406967</v>
      </c>
      <c r="O68" s="97">
        <f>SUM(O52:O67)</f>
        <v>1043469.6</v>
      </c>
      <c r="P68" s="97">
        <f>SUM(P52:P67)</f>
        <v>1452802.45</v>
      </c>
      <c r="Q68" s="97">
        <f>SUM(Q52:Q67)</f>
        <v>3893424.5086406972</v>
      </c>
      <c r="R68" s="97">
        <f>SUM(R52:R67)</f>
        <v>14</v>
      </c>
      <c r="T68" s="89" t="s">
        <v>91</v>
      </c>
      <c r="U68" s="79"/>
      <c r="V68" s="86"/>
      <c r="W68" s="88">
        <f>SUM(W52:W67)</f>
        <v>741022</v>
      </c>
      <c r="X68" s="88">
        <f>SUM(X52:X67)</f>
        <v>349077.08319999999</v>
      </c>
      <c r="Y68" s="88">
        <f>SUM(Y52:Y67)</f>
        <v>418947.83999999997</v>
      </c>
      <c r="Z68" s="88">
        <f>SUM(Z52:Z67)</f>
        <v>1509046.9232000001</v>
      </c>
      <c r="AA68" s="88">
        <f>SUM(AA52:AA67)</f>
        <v>11</v>
      </c>
      <c r="AC68" s="107" t="s">
        <v>91</v>
      </c>
      <c r="AD68" s="87"/>
      <c r="AE68" s="108"/>
      <c r="AF68" s="109">
        <f t="shared" si="1"/>
        <v>2955704.4731064453</v>
      </c>
      <c r="AG68" s="109">
        <f t="shared" si="2"/>
        <v>1662146.7432000001</v>
      </c>
      <c r="AH68" s="109">
        <f t="shared" si="3"/>
        <v>2135089.29</v>
      </c>
      <c r="AI68" s="109">
        <f t="shared" si="4"/>
        <v>6752940.5063064452</v>
      </c>
      <c r="AJ68" s="110">
        <f>SUM(AJ52:AJ67)</f>
        <v>14</v>
      </c>
    </row>
    <row r="69" spans="2:36" x14ac:dyDescent="0.25">
      <c r="B69" s="98" t="s">
        <v>94</v>
      </c>
      <c r="C69" s="99" t="s">
        <v>0</v>
      </c>
      <c r="D69" s="93"/>
      <c r="E69" s="94">
        <f>SUM(E33+E51+E68)</f>
        <v>3734363.4911865238</v>
      </c>
      <c r="F69" s="94">
        <f>SUM(F33+F51+F68)</f>
        <v>1065712.33</v>
      </c>
      <c r="G69" s="94">
        <f>SUM(G33+G51+G68)</f>
        <v>639992.13</v>
      </c>
      <c r="H69" s="94">
        <f>SUM(H33+H51+H68)</f>
        <v>5440067.9511865238</v>
      </c>
      <c r="I69" s="94">
        <f>SUM(I33+I51+I68)</f>
        <v>44</v>
      </c>
      <c r="K69" s="90">
        <v>2014</v>
      </c>
      <c r="L69" s="92" t="s">
        <v>0</v>
      </c>
      <c r="M69" s="93"/>
      <c r="N69" s="94">
        <f>SUM(N33+N51+N68)</f>
        <v>4896890.587197884</v>
      </c>
      <c r="O69" s="94">
        <f>SUM(O33+O51+O68)</f>
        <v>2799869.26</v>
      </c>
      <c r="P69" s="94">
        <f>SUM(P33+P51+P68)</f>
        <v>4188306.24</v>
      </c>
      <c r="Q69" s="94">
        <f>SUM(Q33+Q51+Q68)</f>
        <v>11885066.087197885</v>
      </c>
      <c r="R69" s="94">
        <f>SUM(R33+R51+R68)</f>
        <v>46</v>
      </c>
      <c r="T69" s="91">
        <v>2013</v>
      </c>
      <c r="U69" s="92"/>
      <c r="V69" s="93"/>
      <c r="W69" s="94">
        <f>SUM(W33+W51+W68)</f>
        <v>3283965</v>
      </c>
      <c r="X69" s="94">
        <f>SUM(X33+X51+X68)</f>
        <v>1424467.3221240097</v>
      </c>
      <c r="Y69" s="94">
        <f>SUM(Y33+Y51+Y68)</f>
        <v>1269168.335</v>
      </c>
      <c r="Z69" s="94">
        <f>SUM(Z33+Z51+Z68)</f>
        <v>5977600.6571240099</v>
      </c>
      <c r="AA69" s="94">
        <f>SUM(AA33+AA51+AA68)</f>
        <v>37</v>
      </c>
      <c r="AC69" s="91" t="s">
        <v>0</v>
      </c>
      <c r="AD69" s="92"/>
      <c r="AE69" s="93"/>
      <c r="AF69" s="111">
        <f t="shared" si="1"/>
        <v>11915219.078384407</v>
      </c>
      <c r="AG69" s="111">
        <f t="shared" si="2"/>
        <v>5290048.9121240098</v>
      </c>
      <c r="AH69" s="111">
        <f t="shared" si="3"/>
        <v>6097466.7050000001</v>
      </c>
      <c r="AI69" s="111">
        <f t="shared" si="4"/>
        <v>23302734.695508413</v>
      </c>
      <c r="AJ69" s="94">
        <f>SUM(AJ33+AJ51+AJ68)</f>
        <v>50</v>
      </c>
    </row>
    <row r="70" spans="2:36" x14ac:dyDescent="0.25">
      <c r="K70" s="47"/>
      <c r="L70" s="47"/>
      <c r="M70" s="47"/>
      <c r="N70" s="47"/>
      <c r="O70" s="47"/>
      <c r="P70" s="47"/>
      <c r="Q70" s="47"/>
      <c r="R70" s="47"/>
    </row>
    <row r="71" spans="2:36" x14ac:dyDescent="0.25">
      <c r="E71" s="106"/>
      <c r="F71" s="106"/>
      <c r="G71" s="106"/>
      <c r="H71" s="106"/>
      <c r="I71" s="106"/>
    </row>
  </sheetData>
  <mergeCells count="28">
    <mergeCell ref="B1:J1"/>
    <mergeCell ref="B3:B4"/>
    <mergeCell ref="C3:C4"/>
    <mergeCell ref="D3:D4"/>
    <mergeCell ref="E3:G3"/>
    <mergeCell ref="H3:H4"/>
    <mergeCell ref="I3:I4"/>
    <mergeCell ref="K1:R1"/>
    <mergeCell ref="K3:K4"/>
    <mergeCell ref="L3:L4"/>
    <mergeCell ref="M3:M4"/>
    <mergeCell ref="N3:P3"/>
    <mergeCell ref="Q3:Q4"/>
    <mergeCell ref="R3:R4"/>
    <mergeCell ref="T1:AA1"/>
    <mergeCell ref="T3:T4"/>
    <mergeCell ref="U3:U4"/>
    <mergeCell ref="V3:V4"/>
    <mergeCell ref="W3:Y3"/>
    <mergeCell ref="Z3:Z4"/>
    <mergeCell ref="AA3:AA4"/>
    <mergeCell ref="AC1:AJ1"/>
    <mergeCell ref="AC3:AC4"/>
    <mergeCell ref="AD3:AD4"/>
    <mergeCell ref="AE3:AE4"/>
    <mergeCell ref="AF3:AH3"/>
    <mergeCell ref="AI3:AI4"/>
    <mergeCell ref="AJ3:AJ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Backstopping Jan-Dec 2015 </vt:lpstr>
      <vt:lpstr>As reference, 2014 figures</vt:lpstr>
      <vt:lpstr>As reference, 2013 figures</vt:lpstr>
      <vt:lpstr>As ref, total 2013-June 2015</vt:lpstr>
    </vt:vector>
  </TitlesOfParts>
  <Company>UNREDD Secretariat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ERIKSSON</dc:creator>
  <cp:lastModifiedBy>Helena ERIKSSON</cp:lastModifiedBy>
  <dcterms:created xsi:type="dcterms:W3CDTF">2015-01-14T12:36:51Z</dcterms:created>
  <dcterms:modified xsi:type="dcterms:W3CDTF">2016-01-07T14:59:12Z</dcterms:modified>
</cp:coreProperties>
</file>